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408C1AA18172E7D1D6F063E7B504AE37B7A21028" xr6:coauthVersionLast="47" xr6:coauthVersionMax="47" xr10:uidLastSave="{8551E59A-768D-48F0-A12E-854CCB9F308F}"/>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F112" i="3" s="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E80" i="3" s="1"/>
  <c r="E72" i="3"/>
  <c r="D72" i="3"/>
  <c r="C72" i="3"/>
  <c r="E71" i="3"/>
  <c r="D71" i="3"/>
  <c r="C71" i="3"/>
  <c r="W123" i="3" s="1"/>
  <c r="E70" i="3"/>
  <c r="D70" i="3"/>
  <c r="C70" i="3"/>
  <c r="U123" i="3" s="1"/>
  <c r="E69" i="3"/>
  <c r="D69" i="3"/>
  <c r="C69" i="3"/>
  <c r="S123" i="3" s="1"/>
  <c r="E54" i="3"/>
  <c r="D54" i="3"/>
  <c r="C54" i="3"/>
  <c r="F54" i="3" s="1"/>
  <c r="E53" i="3"/>
  <c r="D53" i="3"/>
  <c r="C53" i="3"/>
  <c r="F53" i="3" s="1"/>
  <c r="E52" i="3"/>
  <c r="D52" i="3"/>
  <c r="C52" i="3"/>
  <c r="F52" i="3" s="1"/>
  <c r="E34" i="3"/>
  <c r="F34" i="3" s="1"/>
  <c r="D34" i="3"/>
  <c r="C34" i="3"/>
  <c r="E33" i="3"/>
  <c r="F33" i="3" s="1"/>
  <c r="D33" i="3"/>
  <c r="C33" i="3"/>
  <c r="E32" i="3"/>
  <c r="D32" i="3"/>
  <c r="C32" i="3"/>
  <c r="F32" i="3" s="1"/>
  <c r="E31" i="3"/>
  <c r="D31" i="3"/>
  <c r="C31" i="3"/>
  <c r="F31" i="3" s="1"/>
  <c r="E30" i="3"/>
  <c r="D30" i="3"/>
  <c r="C30" i="3"/>
  <c r="F30" i="3" s="1"/>
  <c r="E29" i="3"/>
  <c r="D29" i="3"/>
  <c r="F29" i="3" s="1"/>
  <c r="C29" i="3"/>
  <c r="E16" i="3"/>
  <c r="D16" i="3"/>
  <c r="C16" i="3"/>
  <c r="F16" i="3" s="1"/>
  <c r="C9" i="3"/>
  <c r="D9" i="3" s="1"/>
  <c r="C8" i="3"/>
  <c r="D8" i="3" s="1"/>
  <c r="C7" i="3"/>
  <c r="D7" i="3" s="1"/>
  <c r="D38" i="3" l="1"/>
  <c r="C38" i="3"/>
  <c r="E38" i="3"/>
  <c r="E59" i="3"/>
  <c r="D59" i="3"/>
  <c r="C59" i="3"/>
  <c r="E97" i="3"/>
  <c r="C97" i="3"/>
  <c r="D97" i="3"/>
  <c r="E60" i="3"/>
  <c r="D60" i="3"/>
  <c r="C60" i="3"/>
  <c r="E39" i="3"/>
  <c r="D39" i="3"/>
  <c r="C39" i="3"/>
  <c r="E98" i="3"/>
  <c r="D98" i="3"/>
  <c r="C98" i="3"/>
  <c r="C41" i="3"/>
  <c r="E41" i="3"/>
  <c r="D41" i="3"/>
  <c r="E99" i="3"/>
  <c r="D99" i="3"/>
  <c r="C99" i="3"/>
  <c r="G112" i="3"/>
  <c r="E100" i="3"/>
  <c r="D100" i="3"/>
  <c r="C100" i="3"/>
  <c r="E42" i="3"/>
  <c r="D42" i="3"/>
  <c r="C42" i="3"/>
  <c r="R152" i="3"/>
  <c r="R147" i="3"/>
  <c r="R142" i="3"/>
  <c r="R137" i="3"/>
  <c r="R132" i="3"/>
  <c r="R127" i="3"/>
  <c r="R151" i="3"/>
  <c r="R146" i="3"/>
  <c r="R141" i="3"/>
  <c r="R136" i="3"/>
  <c r="R131" i="3"/>
  <c r="R126" i="3"/>
  <c r="E20" i="3"/>
  <c r="R155" i="3"/>
  <c r="R150" i="3"/>
  <c r="R145" i="3"/>
  <c r="R140" i="3"/>
  <c r="R135" i="3"/>
  <c r="R130" i="3"/>
  <c r="R125" i="3"/>
  <c r="D20" i="3"/>
  <c r="C20" i="3"/>
  <c r="R154" i="3"/>
  <c r="R149" i="3"/>
  <c r="R144" i="3"/>
  <c r="R139" i="3"/>
  <c r="R134" i="3"/>
  <c r="R129" i="3"/>
  <c r="R153" i="3"/>
  <c r="R148" i="3"/>
  <c r="R143" i="3"/>
  <c r="R138" i="3"/>
  <c r="R133" i="3"/>
  <c r="R128" i="3"/>
  <c r="E43" i="3"/>
  <c r="D43" i="3"/>
  <c r="C43" i="3"/>
  <c r="E58" i="3"/>
  <c r="D58" i="3"/>
  <c r="C58" i="3"/>
  <c r="D40" i="3"/>
  <c r="E40" i="3"/>
  <c r="C40" i="3"/>
  <c r="E81" i="3"/>
  <c r="D81" i="3"/>
  <c r="C81" i="3"/>
  <c r="F70" i="3"/>
  <c r="C80" i="3"/>
  <c r="D80" i="3"/>
  <c r="Q123" i="3"/>
  <c r="F69" i="3"/>
  <c r="F71" i="3"/>
  <c r="V151" i="3" l="1"/>
  <c r="V146" i="3"/>
  <c r="V141" i="3"/>
  <c r="V136" i="3"/>
  <c r="V131" i="3"/>
  <c r="V126" i="3"/>
  <c r="V155" i="3"/>
  <c r="V150" i="3"/>
  <c r="V145" i="3"/>
  <c r="V140" i="3"/>
  <c r="V135" i="3"/>
  <c r="V130" i="3"/>
  <c r="V125" i="3"/>
  <c r="V154" i="3"/>
  <c r="V149" i="3"/>
  <c r="V144" i="3"/>
  <c r="V139" i="3"/>
  <c r="V134" i="3"/>
  <c r="V129" i="3"/>
  <c r="C78" i="3"/>
  <c r="V153" i="3"/>
  <c r="V148" i="3"/>
  <c r="V143" i="3"/>
  <c r="V138" i="3"/>
  <c r="V133" i="3"/>
  <c r="V128" i="3"/>
  <c r="V152" i="3"/>
  <c r="V147" i="3"/>
  <c r="V142" i="3"/>
  <c r="V137" i="3"/>
  <c r="V132" i="3"/>
  <c r="V127" i="3"/>
  <c r="E78" i="3"/>
  <c r="D78" i="3"/>
  <c r="E77" i="3"/>
  <c r="D77" i="3"/>
  <c r="T151" i="3"/>
  <c r="T146" i="3"/>
  <c r="T141" i="3"/>
  <c r="T136" i="3"/>
  <c r="T131" i="3"/>
  <c r="T126" i="3"/>
  <c r="C77" i="3"/>
  <c r="T155" i="3"/>
  <c r="T150" i="3"/>
  <c r="T145" i="3"/>
  <c r="T140" i="3"/>
  <c r="T135" i="3"/>
  <c r="T130" i="3"/>
  <c r="T125" i="3"/>
  <c r="T154" i="3"/>
  <c r="T149" i="3"/>
  <c r="T144" i="3"/>
  <c r="T139" i="3"/>
  <c r="T134" i="3"/>
  <c r="T129" i="3"/>
  <c r="T153" i="3"/>
  <c r="T148" i="3"/>
  <c r="T143" i="3"/>
  <c r="T138" i="3"/>
  <c r="T133" i="3"/>
  <c r="T128" i="3"/>
  <c r="T152" i="3"/>
  <c r="T147" i="3"/>
  <c r="T142" i="3"/>
  <c r="T137" i="3"/>
  <c r="T132" i="3"/>
  <c r="T127" i="3"/>
  <c r="X151" i="3"/>
  <c r="X146" i="3"/>
  <c r="X141" i="3"/>
  <c r="X136" i="3"/>
  <c r="X131" i="3"/>
  <c r="X126" i="3"/>
  <c r="X155" i="3"/>
  <c r="X150" i="3"/>
  <c r="X145" i="3"/>
  <c r="X140" i="3"/>
  <c r="X135" i="3"/>
  <c r="X130" i="3"/>
  <c r="X125" i="3"/>
  <c r="X154" i="3"/>
  <c r="X149" i="3"/>
  <c r="X144" i="3"/>
  <c r="X139" i="3"/>
  <c r="X134" i="3"/>
  <c r="X129" i="3"/>
  <c r="X153" i="3"/>
  <c r="X148" i="3"/>
  <c r="X143" i="3"/>
  <c r="X138" i="3"/>
  <c r="X133" i="3"/>
  <c r="X128" i="3"/>
  <c r="E79" i="3"/>
  <c r="D79" i="3"/>
  <c r="X152" i="3"/>
  <c r="X147" i="3"/>
  <c r="X142" i="3"/>
  <c r="X137" i="3"/>
  <c r="X132" i="3"/>
  <c r="X127" i="3"/>
  <c r="C7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8" authorId="0" shapeId="0" xr:uid="{00000000-0006-0000-0400-000001000000}">
      <text>
        <r>
          <rPr>
            <sz val="11"/>
            <rFont val="Calibri"/>
          </rPr>
          <t>Oracle Database must associate organization-defined types of security labels having organization-defined security label values with information in storage.</t>
        </r>
      </text>
    </comment>
    <comment ref="J19" authorId="0" shapeId="0" xr:uid="{00000000-0006-0000-0400-000002000000}">
      <text>
        <r>
          <rPr>
            <sz val="11"/>
            <rFont val="Calibri"/>
          </rPr>
          <t>The OS must limit privileges to change the database management system (DBMS) software resident within software libraries (including privileged programs).</t>
        </r>
      </text>
    </comment>
    <comment ref="K19" authorId="0" shapeId="0" xr:uid="{00000000-0006-0000-0400-000005000000}">
      <text>
        <r>
          <rPr>
            <sz val="11"/>
            <rFont val="Calibri"/>
          </rPr>
          <t>Database software directories, including database management system (DBMS) configuration files, must be stored in dedicated directories, or DASD pools, separate from the host OS and other applications.</t>
        </r>
      </text>
    </comment>
    <comment ref="L19" authorId="0" shapeId="0" xr:uid="{00000000-0006-0000-0400-000003000000}">
      <text>
        <r>
          <rPr>
            <sz val="11"/>
            <rFont val="Calibri"/>
          </rPr>
          <t>The directories assigned to the LOG_ARCHIVE_DEST* parameters must be protected from unauthorized access.</t>
        </r>
      </text>
    </comment>
    <comment ref="M19" authorId="0" shapeId="0" xr:uid="{00000000-0006-0000-0400-000004000000}">
      <text>
        <r>
          <rPr>
            <sz val="11"/>
            <rFont val="Calibri"/>
          </rPr>
          <t>The /diag subdirectory under the directory assigned to the DIAGNOSTIC_DEST parameter must be protected from unauthorized access.</t>
        </r>
      </text>
    </comment>
    <comment ref="J26" authorId="0" shapeId="0" xr:uid="{00000000-0006-0000-0400-000006000000}">
      <text>
        <r>
          <rPr>
            <sz val="11"/>
            <rFont val="Calibri"/>
          </rPr>
          <t>Oracle Database must enforce approved authorizations for logical access to the system in accordance with applicable policy.</t>
        </r>
      </text>
    </comment>
    <comment ref="K26" authorId="0" shapeId="0" xr:uid="{00000000-0006-0000-0400-00000A000000}">
      <text>
        <r>
          <rPr>
            <sz val="11"/>
            <rFont val="Calibri"/>
          </rPr>
          <t>If passwords are used for authentication, the Oracle Database must transmit only encrypted representations of passwords.</t>
        </r>
      </text>
    </comment>
    <comment ref="L26" authorId="0" shapeId="0" xr:uid="{00000000-0006-0000-0400-00000B000000}">
      <text>
        <r>
          <rPr>
            <sz val="11"/>
            <rFont val="Calibri"/>
          </rPr>
          <t>Oracle Database, when using public key infrastructure (PKI)-based authentication, must enforce authorized access to the corresponding private key.</t>
        </r>
      </text>
    </comment>
    <comment ref="M26" authorId="0" shapeId="0" xr:uid="{00000000-0006-0000-0400-00000C000000}">
      <text>
        <r>
          <rPr>
            <sz val="11"/>
            <rFont val="Calibri"/>
          </rPr>
          <t>When using command-line tools such as Oracle SQL*Plus, which can accept a plain-text password, users must use an alternative logon method that does not expose the password.</t>
        </r>
      </text>
    </comment>
    <comment ref="N26" authorId="0" shapeId="0" xr:uid="{00000000-0006-0000-0400-000007000000}">
      <text>
        <r>
          <rPr>
            <sz val="11"/>
            <rFont val="Calibri"/>
          </rPr>
          <t>Oracle Database must use NIST-validated FIPS 140-2/140-3 compliant cryptography for authentication mechanisms.</t>
        </r>
      </text>
    </comment>
    <comment ref="O26" authorId="0" shapeId="0" xr:uid="{00000000-0006-0000-0400-000008000000}">
      <text>
        <r>
          <rPr>
            <sz val="11"/>
            <rFont val="Calibri"/>
          </rPr>
          <t>Oracle Database must implement NIST FIPS 140-2/140-3 validated cryptographic modules to protect unclassified information requiring confidentiality and cryptographic protection, in accordance with the data owner</t>
        </r>
        <r>
          <rPr>
            <sz val="11"/>
            <color rgb="FF000000"/>
            <rFont val="Calibri"/>
          </rPr>
          <t>'</t>
        </r>
        <r>
          <rPr>
            <sz val="11"/>
            <color rgb="FF000000"/>
            <rFont val="Calibri"/>
          </rPr>
          <t>s requirements.</t>
        </r>
      </text>
    </comment>
    <comment ref="P26" authorId="0" shapeId="0" xr:uid="{00000000-0006-0000-0400-000009000000}">
      <text>
        <r>
          <rPr>
            <sz val="11"/>
            <rFont val="Calibri"/>
          </rPr>
          <t>Oracle Database must employ cryptographic mechanisms preventing the unauthorized disclosure of information during transmission unless the transmitted data is otherwise protected by alternative physical measures.</t>
        </r>
      </text>
    </comment>
    <comment ref="J27" authorId="0" shapeId="0" xr:uid="{00000000-0006-0000-0400-00000D000000}">
      <text>
        <r>
          <rPr>
            <sz val="11"/>
            <rFont val="Calibri"/>
          </rPr>
          <t>Oracle Database must, for password-based authentication, store passwords using an approved salted key derivation function, preferably using a keyed hash.</t>
        </r>
      </text>
    </comment>
    <comment ref="K27" authorId="0" shapeId="0" xr:uid="{00000000-0006-0000-0400-00000E000000}">
      <text>
        <r>
          <rPr>
            <sz val="11"/>
            <rFont val="Calibri"/>
          </rPr>
          <t>Oracle Database must use NIST-validated FIPS 140-2/140-3 compliant cryptography for authentication mechanisms.</t>
        </r>
      </text>
    </comment>
    <comment ref="L27" authorId="0" shapeId="0" xr:uid="{00000000-0006-0000-0400-00000F000000}">
      <text>
        <r>
          <rPr>
            <sz val="11"/>
            <rFont val="Calibri"/>
          </rPr>
          <t>Oracle Database must implement NIST FIPS 140-2/140-3 validated cryptographic modules to protect unclassified information requiring confidentiality and cryptographic protection, in accordance with the data owner</t>
        </r>
        <r>
          <rPr>
            <sz val="11"/>
            <color rgb="FF000000"/>
            <rFont val="Calibri"/>
          </rPr>
          <t>'</t>
        </r>
        <r>
          <rPr>
            <sz val="11"/>
            <color rgb="FF000000"/>
            <rFont val="Calibri"/>
          </rPr>
          <t>s requirements.</t>
        </r>
      </text>
    </comment>
    <comment ref="M27" authorId="0" shapeId="0" xr:uid="{00000000-0006-0000-0400-000010000000}">
      <text>
        <r>
          <rPr>
            <sz val="11"/>
            <rFont val="Calibri"/>
          </rPr>
          <t>Oracle Database must take steps to protect data at rest and ensure confidentiality and integrity of application data.</t>
        </r>
      </text>
    </comment>
    <comment ref="N27" authorId="0" shapeId="0" xr:uid="{00000000-0006-0000-0400-000011000000}">
      <text>
        <r>
          <rPr>
            <sz val="11"/>
            <rFont val="Calibri"/>
          </rPr>
          <t>Oracle Database must implement cryptographic mechanisms to prevent unauthorized modification of organization-defined information at rest (to include, at a minimum, PII and classified information) on organization-defined information system components.</t>
        </r>
      </text>
    </comment>
    <comment ref="J28" authorId="0" shapeId="0" xr:uid="{00000000-0006-0000-0400-000012000000}">
      <text>
        <r>
          <rPr>
            <sz val="11"/>
            <rFont val="Calibri"/>
          </rPr>
          <t>Oracle Database must separate user functionality (including user interface services) from database management functionality.</t>
        </r>
      </text>
    </comment>
    <comment ref="K28" authorId="0" shapeId="0" xr:uid="{00000000-0006-0000-0400-000013000000}">
      <text>
        <r>
          <rPr>
            <sz val="11"/>
            <rFont val="Calibri"/>
          </rPr>
          <t>Oracle Database must isolate security functions from nonsecurity functions by means of separate security domains.</t>
        </r>
      </text>
    </comment>
    <comment ref="J32" authorId="0" shapeId="0" xr:uid="{00000000-0006-0000-0400-000014000000}">
      <text>
        <r>
          <rPr>
            <sz val="11"/>
            <rFont val="Calibri"/>
          </rPr>
          <t>Oracle Database must generate audit records for the DOD-selected list of auditable events, when successfully accessed, added, modified, or deleted, to the extent such information is available.</t>
        </r>
      </text>
    </comment>
    <comment ref="K32" authorId="0" shapeId="0" xr:uid="{00000000-0006-0000-0400-000015000000}">
      <text>
        <r>
          <rPr>
            <sz val="11"/>
            <rFont val="Calibri"/>
          </rPr>
          <t>Oracle Database must be configured in accordance with the security configuration settings based on DOD security configuration and implementation guidance, including STIGs, NSA configuration guides, CTOs, DTMs, and IAVMs.</t>
        </r>
      </text>
    </comment>
    <comment ref="L32" authorId="0" shapeId="0" xr:uid="{00000000-0006-0000-0400-000016000000}">
      <text>
        <r>
          <rPr>
            <sz val="11"/>
            <rFont val="Calibri"/>
          </rPr>
          <t>Changes to configuration options must be audited.</t>
        </r>
      </text>
    </comment>
    <comment ref="J33" authorId="0" shapeId="0" xr:uid="{00000000-0006-0000-0400-000017000000}">
      <text>
        <r>
          <rPr>
            <sz val="11"/>
            <rFont val="Calibri"/>
          </rPr>
          <t>Oracle Database must generate audit records for the DOD-selected list of auditable events, when successfully accessed, added, modified, or deleted, to the extent such information is available.</t>
        </r>
      </text>
    </comment>
    <comment ref="K33" authorId="0" shapeId="0" xr:uid="{00000000-0006-0000-0400-000018000000}">
      <text>
        <r>
          <rPr>
            <sz val="11"/>
            <rFont val="Calibri"/>
          </rPr>
          <t>Oracle Database must be configured in accordance with the security configuration settings based on DOD security configuration and implementation guidance, including STIGs, NSA configuration guides, CTOs, DTMs, and IAVMs.</t>
        </r>
      </text>
    </comment>
    <comment ref="L33" authorId="0" shapeId="0" xr:uid="{00000000-0006-0000-0400-000019000000}">
      <text>
        <r>
          <rPr>
            <sz val="11"/>
            <rFont val="Calibri"/>
          </rPr>
          <t>The Oracle REMOTE_OS_ROLES parameter must be set to FALSE.</t>
        </r>
      </text>
    </comment>
    <comment ref="M33" authorId="0" shapeId="0" xr:uid="{00000000-0006-0000-0400-00001A000000}">
      <text>
        <r>
          <rPr>
            <sz val="11"/>
            <rFont val="Calibri"/>
          </rPr>
          <t>The Oracle SQL92_SECURITY parameter must be set to TRUE.</t>
        </r>
      </text>
    </comment>
    <comment ref="N33" authorId="0" shapeId="0" xr:uid="{00000000-0006-0000-0400-00001B000000}">
      <text>
        <r>
          <rPr>
            <sz val="11"/>
            <rFont val="Calibri"/>
          </rPr>
          <t>The Oracle password file ownership and permissions should be limited and the REMOTE_LOGIN_PASSWORDFILE parameter must be set to EXCLUSIVE or NONE.</t>
        </r>
      </text>
    </comment>
    <comment ref="O33" authorId="0" shapeId="0" xr:uid="{00000000-0006-0000-0400-00001C000000}">
      <text>
        <r>
          <rPr>
            <sz val="11"/>
            <rFont val="Calibri"/>
          </rPr>
          <t>The Oracle _TRACE_FILES_PUBLIC parameter if present must be set to FALSE.</t>
        </r>
      </text>
    </comment>
    <comment ref="J38" authorId="0" shapeId="0" xr:uid="{00000000-0006-0000-0400-00001D000000}">
      <text>
        <r>
          <rPr>
            <sz val="11"/>
            <rFont val="Calibri"/>
          </rPr>
          <t>Oracle Database default accounts must be assigned custom passwords.</t>
        </r>
      </text>
    </comment>
    <comment ref="J39" authorId="0" shapeId="0" xr:uid="{00000000-0006-0000-0400-00001E000000}">
      <text>
        <r>
          <rPr>
            <sz val="11"/>
            <rFont val="Calibri"/>
          </rPr>
          <t>Oracle Database default demonstration and sample databases, database objects, and applications must be removed.</t>
        </r>
      </text>
    </comment>
    <comment ref="K39" authorId="0" shapeId="0" xr:uid="{00000000-0006-0000-0400-00001F000000}">
      <text>
        <r>
          <rPr>
            <sz val="11"/>
            <rFont val="Calibri"/>
          </rPr>
          <t>Unused database components, database management system (DBMS) software, and database objects must be removed.</t>
        </r>
      </text>
    </comment>
    <comment ref="L39" authorId="0" shapeId="0" xr:uid="{00000000-0006-0000-0400-000020000000}">
      <text>
        <r>
          <rPr>
            <sz val="11"/>
            <rFont val="Calibri"/>
          </rPr>
          <t>Unused database components that are integrated in the database management system (DBMS) and cannot be uninstalled must be disabled.</t>
        </r>
      </text>
    </comment>
    <comment ref="M39" authorId="0" shapeId="0" xr:uid="{00000000-0006-0000-0400-000021000000}">
      <text>
        <r>
          <rPr>
            <sz val="11"/>
            <rFont val="Calibri"/>
          </rPr>
          <t>Use of external executables must be authorized.</t>
        </r>
      </text>
    </comment>
    <comment ref="N39" authorId="0" shapeId="0" xr:uid="{00000000-0006-0000-0400-000022000000}">
      <text>
        <r>
          <rPr>
            <sz val="11"/>
            <rFont val="Calibri"/>
          </rPr>
          <t>Access to external executables must be disabled or restricted.</t>
        </r>
      </text>
    </comment>
    <comment ref="O39" authorId="0" shapeId="0" xr:uid="{00000000-0006-0000-0400-000023000000}">
      <text>
        <r>
          <rPr>
            <sz val="11"/>
            <rFont val="Calibri"/>
          </rPr>
          <t>Oracle Database must be configured to prohibit or restrict the use of organization-defined functions, ports, protocols, and/or services, as defined in the Ports, Protocols, and Services Management Category Assurance List (PPSM CAL) and vulnerability assessments.</t>
        </r>
      </text>
    </comment>
    <comment ref="J45" authorId="0" shapeId="0" xr:uid="{00000000-0006-0000-0400-000024000000}">
      <text>
        <r>
          <rPr>
            <sz val="11"/>
            <rFont val="Calibri"/>
          </rPr>
          <t>Oracle Database must ensure users are authenticated with an individual authenticator prior to using a shared authenticator.</t>
        </r>
      </text>
    </comment>
    <comment ref="K45" authorId="0" shapeId="0" xr:uid="{00000000-0006-0000-0400-000025000000}">
      <text>
        <r>
          <rPr>
            <sz val="11"/>
            <rFont val="Calibri"/>
          </rPr>
          <t>Oracle Database must uniquely identify and authenticate organizational users (or processes acting on behalf of organizational users).</t>
        </r>
      </text>
    </comment>
    <comment ref="L45" authorId="0" shapeId="0" xr:uid="{00000000-0006-0000-0400-000026000000}">
      <text>
        <r>
          <rPr>
            <sz val="11"/>
            <rFont val="Calibri"/>
          </rPr>
          <t>Oracle Database must uniquely identify and authenticate nonorganizational users (or processes acting on behalf of nonorganizational users).</t>
        </r>
      </text>
    </comment>
    <comment ref="J46" authorId="0" shapeId="0" xr:uid="{00000000-0006-0000-0400-000027000000}">
      <text>
        <r>
          <rPr>
            <sz val="11"/>
            <rFont val="Calibri"/>
          </rPr>
          <t>Oracle Database default accounts must be assigned custom passwords.</t>
        </r>
      </text>
    </comment>
    <comment ref="K46" authorId="0" shapeId="0" xr:uid="{00000000-0006-0000-0400-00002D000000}">
      <text>
        <r>
          <rPr>
            <sz val="11"/>
            <rFont val="Calibri"/>
          </rPr>
          <t>Oracle Database must verify account lockouts persist until reset by an administrator.</t>
        </r>
      </text>
    </comment>
    <comment ref="L46" authorId="0" shapeId="0" xr:uid="{00000000-0006-0000-0400-00002E000000}">
      <text>
        <r>
          <rPr>
            <sz val="11"/>
            <rFont val="Calibri"/>
          </rPr>
          <t>Oracle Database must set the maximum number of consecutive invalid logon attempts to three.</t>
        </r>
      </text>
    </comment>
    <comment ref="M46" authorId="0" shapeId="0" xr:uid="{00000000-0006-0000-0400-00002F000000}">
      <text>
        <r>
          <rPr>
            <sz val="11"/>
            <rFont val="Calibri"/>
          </rPr>
          <t>Oracle Database must uniquely identify and authenticate organizational users (or processes acting on behalf of organizational users).</t>
        </r>
      </text>
    </comment>
    <comment ref="N46" authorId="0" shapeId="0" xr:uid="{00000000-0006-0000-0400-000030000000}">
      <text>
        <r>
          <rPr>
            <sz val="11"/>
            <rFont val="Calibri"/>
          </rPr>
          <t>Oracle Database must enforce the DOD standards for password complexity.</t>
        </r>
      </text>
    </comment>
    <comment ref="O46" authorId="0" shapeId="0" xr:uid="{00000000-0006-0000-0400-000031000000}">
      <text>
        <r>
          <rPr>
            <sz val="11"/>
            <rFont val="Calibri"/>
          </rPr>
          <t>Procedures for establishing temporary passwords that meet DOD password requirements for new accounts must be defined, documented, and implemented.</t>
        </r>
      </text>
    </comment>
    <comment ref="P46" authorId="0" shapeId="0" xr:uid="{00000000-0006-0000-0400-000032000000}">
      <text>
        <r>
          <rPr>
            <sz val="11"/>
            <rFont val="Calibri"/>
          </rPr>
          <t>Oracle Database must enforce password maximum lifetime restrictions.</t>
        </r>
      </text>
    </comment>
    <comment ref="Q46" authorId="0" shapeId="0" xr:uid="{00000000-0006-0000-0400-000028000000}">
      <text>
        <r>
          <rPr>
            <sz val="11"/>
            <rFont val="Calibri"/>
          </rPr>
          <t>Oracle Database must map the authenticated identity to the user account using public key infrastructure (PKI)-based authentication.</t>
        </r>
      </text>
    </comment>
    <comment ref="R46" authorId="0" shapeId="0" xr:uid="{00000000-0006-0000-0400-000029000000}">
      <text>
        <r>
          <rPr>
            <sz val="11"/>
            <rFont val="Calibri"/>
          </rPr>
          <t>Oracle Database must uniquely identify and authenticate nonorganizational users (or processes acting on behalf of nonorganizational users).</t>
        </r>
      </text>
    </comment>
    <comment ref="S46" authorId="0" shapeId="0" xr:uid="{00000000-0006-0000-0400-00002A000000}">
      <text>
        <r>
          <rPr>
            <sz val="11"/>
            <rFont val="Calibri"/>
          </rPr>
          <t>Oracle Database must, for password-based authentication, verify that when users create or update passwords, the passwords are not found on the list of commonly used, expected, or compromised passwords in IA-5 (1) (a).</t>
        </r>
      </text>
    </comment>
    <comment ref="T46" authorId="0" shapeId="0" xr:uid="{00000000-0006-0000-0400-00002B000000}">
      <text>
        <r>
          <rPr>
            <sz val="11"/>
            <rFont val="Calibri"/>
          </rPr>
          <t>Oracle Database must, for password-based authentication, require immediate selection of a new password upon account recovery.</t>
        </r>
      </text>
    </comment>
    <comment ref="U46" authorId="0" shapeId="0" xr:uid="{00000000-0006-0000-0400-00002C000000}">
      <text>
        <r>
          <rPr>
            <sz val="11"/>
            <rFont val="Calibri"/>
          </rPr>
          <t>Oracle Database must include only approved trust anchors in trust stores or certificate stores managed by the organization.</t>
        </r>
      </text>
    </comment>
    <comment ref="J47" authorId="0" shapeId="0" xr:uid="{00000000-0006-0000-0400-000033000000}">
      <text>
        <r>
          <rPr>
            <sz val="11"/>
            <rFont val="Calibri"/>
          </rPr>
          <t>Oracle Database must automatically terminate a user session after organization-defined conditions or trigger events requiring session disconnect.</t>
        </r>
      </text>
    </comment>
    <comment ref="K47" authorId="0" shapeId="0" xr:uid="{00000000-0006-0000-0400-000034000000}">
      <text>
        <r>
          <rPr>
            <sz val="11"/>
            <rFont val="Calibri"/>
          </rPr>
          <t>Oracle Database must provide a mechanism to automatically identify accounts designated as temporary or emergency accounts.</t>
        </r>
      </text>
    </comment>
    <comment ref="L47" authorId="0" shapeId="0" xr:uid="{00000000-0006-0000-0400-000035000000}">
      <text>
        <r>
          <rPr>
            <sz val="11"/>
            <rFont val="Calibri"/>
          </rPr>
          <t>Oracle Database must provide a mechanism to automatically remove or disable temporary user accounts after 72 hours.</t>
        </r>
      </text>
    </comment>
    <comment ref="M47" authorId="0" shapeId="0" xr:uid="{00000000-0006-0000-0400-000036000000}">
      <text>
        <r>
          <rPr>
            <sz val="11"/>
            <rFont val="Calibri"/>
          </rPr>
          <t>Oracle Database must disable user accounts after 35 days of inactivity.</t>
        </r>
      </text>
    </comment>
    <comment ref="J48" authorId="0" shapeId="0" xr:uid="{00000000-0006-0000-0400-000037000000}">
      <text>
        <r>
          <rPr>
            <sz val="11"/>
            <rFont val="Calibri"/>
          </rPr>
          <t>The Oracle Database software installation account must be restricted to authorized users.</t>
        </r>
      </text>
    </comment>
    <comment ref="K48" authorId="0" shapeId="0" xr:uid="{00000000-0006-0000-0400-000039000000}">
      <text>
        <r>
          <rPr>
            <sz val="11"/>
            <rFont val="Calibri"/>
          </rPr>
          <t>Database objects must be owned by accounts authorized for ownership.</t>
        </r>
      </text>
    </comment>
    <comment ref="L48" authorId="0" shapeId="0" xr:uid="{00000000-0006-0000-0400-00003A000000}">
      <text>
        <r>
          <rPr>
            <sz val="11"/>
            <rFont val="Calibri"/>
          </rPr>
          <t>Fixed user and PUBLIC Database links must be authorized for use.</t>
        </r>
      </text>
    </comment>
    <comment ref="M48" authorId="0" shapeId="0" xr:uid="{00000000-0006-0000-0400-00003B000000}">
      <text>
        <r>
          <rPr>
            <sz val="11"/>
            <rFont val="Calibri"/>
          </rPr>
          <t>The Oracle WITH GRANT OPTION privilege must be limited when granted to nondatabase administrator (DBA) or nonapplication administrator user accounts.</t>
        </r>
      </text>
    </comment>
    <comment ref="N48" authorId="0" shapeId="0" xr:uid="{00000000-0006-0000-0400-00003C000000}">
      <text>
        <r>
          <rPr>
            <sz val="11"/>
            <rFont val="Calibri"/>
          </rPr>
          <t>System privileges granted using the WITH ADMIN OPTION must not be granted to unauthorized user accounts.</t>
        </r>
      </text>
    </comment>
    <comment ref="O48" authorId="0" shapeId="0" xr:uid="{00000000-0006-0000-0400-00003D000000}">
      <text>
        <r>
          <rPr>
            <sz val="11"/>
            <rFont val="Calibri"/>
          </rPr>
          <t>Oracle roles granted using the WITH ADMIN OPTION must not be granted to unauthorized accounts.</t>
        </r>
      </text>
    </comment>
    <comment ref="P48" authorId="0" shapeId="0" xr:uid="{00000000-0006-0000-0400-00003E000000}">
      <text>
        <r>
          <rPr>
            <sz val="11"/>
            <rFont val="Calibri"/>
          </rPr>
          <t>Application role permissions must not be assigned to the Oracle PUBLIC role.</t>
        </r>
      </text>
    </comment>
    <comment ref="Q48" authorId="0" shapeId="0" xr:uid="{00000000-0006-0000-0400-00003F000000}">
      <text>
        <r>
          <rPr>
            <sz val="11"/>
            <rFont val="Calibri"/>
          </rPr>
          <t>Oracle application administration roles must be disabled if not required and authorized.</t>
        </r>
      </text>
    </comment>
    <comment ref="R48" authorId="0" shapeId="0" xr:uid="{00000000-0006-0000-0400-000040000000}">
      <text>
        <r>
          <rPr>
            <sz val="11"/>
            <rFont val="Calibri"/>
          </rPr>
          <t>Database administrator (DBA) OS accounts must be granted only those host system privileges necessary for the administration of the Oracle Database.</t>
        </r>
      </text>
    </comment>
    <comment ref="S48" authorId="0" shapeId="0" xr:uid="{00000000-0006-0000-0400-000041000000}">
      <text>
        <r>
          <rPr>
            <sz val="11"/>
            <rFont val="Calibri"/>
          </rPr>
          <t>Oracle Database must be protected from unauthorized access by developers on shared production/development host systems.</t>
        </r>
      </text>
    </comment>
    <comment ref="T48" authorId="0" shapeId="0" xr:uid="{00000000-0006-0000-0400-000042000000}">
      <text>
        <r>
          <rPr>
            <sz val="11"/>
            <rFont val="Calibri"/>
          </rPr>
          <t>OS accounts used to run external procedures called by Oracle Database must have limited privileges.</t>
        </r>
      </text>
    </comment>
    <comment ref="U48" authorId="0" shapeId="0" xr:uid="{00000000-0006-0000-0400-000043000000}">
      <text>
        <r>
          <rPr>
            <sz val="11"/>
            <rFont val="Calibri"/>
          </rPr>
          <t>Use of external executables must be authorized.</t>
        </r>
      </text>
    </comment>
    <comment ref="V48" authorId="0" shapeId="0" xr:uid="{00000000-0006-0000-0400-000038000000}">
      <text>
        <r>
          <rPr>
            <sz val="11"/>
            <rFont val="Calibri"/>
          </rPr>
          <t>Access to external executables must be disabled or restricted.</t>
        </r>
      </text>
    </comment>
    <comment ref="J50" authorId="0" shapeId="0" xr:uid="{00000000-0006-0000-0400-000044000000}">
      <text>
        <r>
          <rPr>
            <sz val="11"/>
            <rFont val="Calibri"/>
          </rPr>
          <t>Oracle Database must integrate with an organization-level authentication/access mechanism providing account management and automation for all users, groups, roles, and any other principals.</t>
        </r>
      </text>
    </comment>
    <comment ref="J52" authorId="0" shapeId="0" xr:uid="{00000000-0006-0000-0400-000045000000}">
      <text>
        <r>
          <rPr>
            <sz val="11"/>
            <rFont val="Calibri"/>
          </rPr>
          <t>Oracle Database must support enforcement of logical access restrictions associated with changes to the database management system (DBMS) configuration and to the database itself.</t>
        </r>
      </text>
    </comment>
    <comment ref="J54" authorId="0" shapeId="0" xr:uid="{00000000-0006-0000-0400-000046000000}">
      <text>
        <r>
          <rPr>
            <sz val="11"/>
            <rFont val="Calibri"/>
          </rPr>
          <t>Oracle Database must ensure users are authenticated with an individual authenticator prior to using a shared authenticator.</t>
        </r>
      </text>
    </comment>
    <comment ref="K54" authorId="0" shapeId="0" xr:uid="{00000000-0006-0000-0400-000047000000}">
      <text>
        <r>
          <rPr>
            <sz val="11"/>
            <rFont val="Calibri"/>
          </rPr>
          <t>Oracle Database must, for password-based authentication, verify that when users create or update passwords, the passwords are not found on the list of commonly used, expected, or compromised passwords in IA-5 (1) (a).</t>
        </r>
      </text>
    </comment>
    <comment ref="L54" authorId="0" shapeId="0" xr:uid="{00000000-0006-0000-0400-000048000000}">
      <text>
        <r>
          <rPr>
            <sz val="11"/>
            <rFont val="Calibri"/>
          </rPr>
          <t>Oracle Database must, for password-based authentication, require immediate selection of a new password upon account recovery.</t>
        </r>
      </text>
    </comment>
    <comment ref="J56" authorId="0" shapeId="0" xr:uid="{00000000-0006-0000-0400-000049000000}">
      <text>
        <r>
          <rPr>
            <sz val="11"/>
            <rFont val="Calibri"/>
          </rPr>
          <t>Oracle Database must ensure users are authenticated with an individual authenticator prior to using a shared authenticator.</t>
        </r>
      </text>
    </comment>
    <comment ref="K56" authorId="0" shapeId="0" xr:uid="{00000000-0006-0000-0400-00004A000000}">
      <text>
        <r>
          <rPr>
            <sz val="11"/>
            <rFont val="Calibri"/>
          </rPr>
          <t>Oracle Database must, for password-based authentication, verify that when users create or update passwords, the passwords are not found on the list of commonly used, expected, or compromised passwords in IA-5 (1) (a).</t>
        </r>
      </text>
    </comment>
    <comment ref="L56" authorId="0" shapeId="0" xr:uid="{00000000-0006-0000-0400-00004B000000}">
      <text>
        <r>
          <rPr>
            <sz val="11"/>
            <rFont val="Calibri"/>
          </rPr>
          <t>Oracle Database must, for password-based authentication, require immediate selection of a new password upon account recovery.</t>
        </r>
      </text>
    </comment>
    <comment ref="J58" authorId="0" shapeId="0" xr:uid="{00000000-0006-0000-0400-00004C000000}">
      <text>
        <r>
          <rPr>
            <sz val="11"/>
            <rFont val="Calibri"/>
          </rPr>
          <t>Oracle Database must integrate with an organization-level authentication/access mechanism providing account management and automation for all users, groups, roles, and any other principals.</t>
        </r>
      </text>
    </comment>
    <comment ref="J59" authorId="0" shapeId="0" xr:uid="{00000000-0006-0000-0400-00004D000000}">
      <text>
        <r>
          <rPr>
            <sz val="11"/>
            <rFont val="Calibri"/>
          </rPr>
          <t>Oracle Database must limit the number of concurrent sessions for each system account to an organization-defined number of sessions.</t>
        </r>
      </text>
    </comment>
    <comment ref="K59" authorId="0" shapeId="0" xr:uid="{00000000-0006-0000-0400-00004E000000}">
      <text>
        <r>
          <rPr>
            <sz val="11"/>
            <rFont val="Calibri"/>
          </rPr>
          <t>Oracle Database must protect against or limit the effects of organization-defined types of denial-of-service (DoS) attacks.</t>
        </r>
      </text>
    </comment>
    <comment ref="L59" authorId="0" shapeId="0" xr:uid="{00000000-0006-0000-0400-00004F000000}">
      <text>
        <r>
          <rPr>
            <sz val="11"/>
            <rFont val="Calibri"/>
          </rPr>
          <t>Oracle Database must support enforcement of logical access restrictions associated with changes to the database management system (DBMS) configuration and to the database itself.</t>
        </r>
      </text>
    </comment>
    <comment ref="M59" authorId="0" shapeId="0" xr:uid="{00000000-0006-0000-0400-000050000000}">
      <text>
        <r>
          <rPr>
            <sz val="11"/>
            <rFont val="Calibri"/>
          </rPr>
          <t>The Oracle Listener must be configured to require administration authentication.</t>
        </r>
      </text>
    </comment>
    <comment ref="N59" authorId="0" shapeId="0" xr:uid="{00000000-0006-0000-0400-000051000000}">
      <text>
        <r>
          <rPr>
            <sz val="11"/>
            <rFont val="Calibri"/>
          </rPr>
          <t>Application role permissions must not be assigned to the Oracle PUBLIC role.</t>
        </r>
      </text>
    </comment>
    <comment ref="O59" authorId="0" shapeId="0" xr:uid="{00000000-0006-0000-0400-000052000000}">
      <text>
        <r>
          <rPr>
            <sz val="11"/>
            <rFont val="Calibri"/>
          </rPr>
          <t>Oracle application administration roles must be disabled if not required and authorized.</t>
        </r>
      </text>
    </comment>
    <comment ref="J63" authorId="0" shapeId="0" xr:uid="{00000000-0006-0000-0400-000053000000}">
      <text>
        <r>
          <rPr>
            <sz val="11"/>
            <rFont val="Calibri"/>
          </rPr>
          <t>Oracle Database products must be a version supported by the vendor.</t>
        </r>
      </text>
    </comment>
    <comment ref="K63" authorId="0" shapeId="0" xr:uid="{00000000-0006-0000-0400-000054000000}">
      <text>
        <r>
          <rPr>
            <sz val="11"/>
            <rFont val="Calibri"/>
          </rPr>
          <t>Oracle Database software must be evaluated and patched against newly found vulnerabilities.</t>
        </r>
      </text>
    </comment>
    <comment ref="J64" authorId="0" shapeId="0" xr:uid="{00000000-0006-0000-0400-000055000000}">
      <text>
        <r>
          <rPr>
            <sz val="11"/>
            <rFont val="Calibri"/>
          </rPr>
          <t>Oracle Database products must be a version supported by the vendor.</t>
        </r>
      </text>
    </comment>
    <comment ref="K64" authorId="0" shapeId="0" xr:uid="{00000000-0006-0000-0400-000056000000}">
      <text>
        <r>
          <rPr>
            <sz val="11"/>
            <rFont val="Calibri"/>
          </rPr>
          <t>Oracle Database software must be evaluated and patched against newly found vulnerabilities.</t>
        </r>
      </text>
    </comment>
    <comment ref="J70" authorId="0" shapeId="0" xr:uid="{00000000-0006-0000-0400-000057000000}">
      <text>
        <r>
          <rPr>
            <sz val="11"/>
            <rFont val="Calibri"/>
          </rPr>
          <t>Oracle Database must protect against an individual who uses a shared account falsely denying having performed a particular action.</t>
        </r>
      </text>
    </comment>
    <comment ref="K70" authorId="0" shapeId="0" xr:uid="{00000000-0006-0000-0400-000058000000}">
      <text>
        <r>
          <rPr>
            <sz val="11"/>
            <rFont val="Calibri"/>
          </rPr>
          <t>Oracle Database must provide audit record generation capability for organization-defined auditable events within the database.</t>
        </r>
      </text>
    </comment>
    <comment ref="L70" authorId="0" shapeId="0" xr:uid="{00000000-0006-0000-0400-000059000000}">
      <text>
        <r>
          <rPr>
            <sz val="11"/>
            <rFont val="Calibri"/>
          </rPr>
          <t>Oracle Database must allow designated organizational personnel to select which auditable events are to be audited by the database.</t>
        </r>
      </text>
    </comment>
    <comment ref="M70" authorId="0" shapeId="0" xr:uid="{00000000-0006-0000-0400-00005A000000}">
      <text>
        <r>
          <rPr>
            <sz val="11"/>
            <rFont val="Calibri"/>
          </rPr>
          <t>Oracle Database must generate audit records for the DOD-selected list of auditable events, when successfully accessed, added, modified, or deleted, to the extent such information is available.</t>
        </r>
      </text>
    </comment>
    <comment ref="N70" authorId="0" shapeId="0" xr:uid="{00000000-0006-0000-0400-00005B000000}">
      <text>
        <r>
          <rPr>
            <sz val="11"/>
            <rFont val="Calibri"/>
          </rPr>
          <t>Oracle Database must include organization-defined additional, more detailed information in the audit records for audit events identified by type, location, or subject.</t>
        </r>
      </text>
    </comment>
    <comment ref="O70" authorId="0" shapeId="0" xr:uid="{00000000-0006-0000-0400-00005C000000}">
      <text>
        <r>
          <rPr>
            <sz val="11"/>
            <rFont val="Calibri"/>
          </rPr>
          <t>The audit information produced by the Oracle Database must be protected from unauthorized access, modification, or deletion.</t>
        </r>
      </text>
    </comment>
    <comment ref="P70" authorId="0" shapeId="0" xr:uid="{00000000-0006-0000-0400-00005D000000}">
      <text>
        <r>
          <rPr>
            <sz val="11"/>
            <rFont val="Calibri"/>
          </rPr>
          <t>The system must protect audit tools from unauthorized access, modification, or deletion.</t>
        </r>
      </text>
    </comment>
    <comment ref="Q70" authorId="0" shapeId="0" xr:uid="{00000000-0006-0000-0400-00005E000000}">
      <text>
        <r>
          <rPr>
            <sz val="11"/>
            <rFont val="Calibri"/>
          </rPr>
          <t>The Oracle Listener must be configured to require administration authentication.</t>
        </r>
      </text>
    </comment>
    <comment ref="R70" authorId="0" shapeId="0" xr:uid="{00000000-0006-0000-0400-00005F000000}">
      <text>
        <r>
          <rPr>
            <sz val="11"/>
            <rFont val="Calibri"/>
          </rPr>
          <t>Use of the Oracle Database installation account must be logged.</t>
        </r>
      </text>
    </comment>
    <comment ref="S70" authorId="0" shapeId="0" xr:uid="{00000000-0006-0000-0400-000060000000}">
      <text>
        <r>
          <rPr>
            <sz val="11"/>
            <rFont val="Calibri"/>
          </rPr>
          <t>The Oracle Database data files, transaction logs and audit files must be stored in dedicated directories or disk partitions separate from software or other application files.</t>
        </r>
      </text>
    </comment>
    <comment ref="J71" authorId="0" shapeId="0" xr:uid="{00000000-0006-0000-0400-000061000000}">
      <text>
        <r>
          <rPr>
            <sz val="11"/>
            <rFont val="Calibri"/>
          </rPr>
          <t>The Oracle Database, or the logging or alerting mechanism the application uses, must provide a warning when allocated audit record storage volume record storage volume reaches 75 percent of maximum audit record storage capacity.</t>
        </r>
      </text>
    </comment>
    <comment ref="J73" authorId="0" shapeId="0" xr:uid="{00000000-0006-0000-0400-000062000000}">
      <text>
        <r>
          <rPr>
            <sz val="11"/>
            <rFont val="Calibri"/>
          </rPr>
          <t>Oracle Database must provide audit record generation capability for organization-defined auditable events within the database.</t>
        </r>
      </text>
    </comment>
    <comment ref="K73" authorId="0" shapeId="0" xr:uid="{00000000-0006-0000-0400-000063000000}">
      <text>
        <r>
          <rPr>
            <sz val="11"/>
            <rFont val="Calibri"/>
          </rPr>
          <t>Oracle Database must allow designated organizational personnel to select which auditable events are to be audited by the database.</t>
        </r>
      </text>
    </comment>
    <comment ref="L73" authorId="0" shapeId="0" xr:uid="{00000000-0006-0000-0400-000064000000}">
      <text>
        <r>
          <rPr>
            <sz val="11"/>
            <rFont val="Calibri"/>
          </rPr>
          <t>Oracle Database must generate audit records for the DOD-selected list of auditable events, when successfully accessed, added, modified, or deleted, to the extent such information is available.</t>
        </r>
      </text>
    </comment>
    <comment ref="M73" authorId="0" shapeId="0" xr:uid="{00000000-0006-0000-0400-000065000000}">
      <text>
        <r>
          <rPr>
            <sz val="11"/>
            <rFont val="Calibri"/>
          </rPr>
          <t>Oracle Database must include organization-defined additional, more detailed information in the audit records for audit events identified by type, location, or subject.</t>
        </r>
      </text>
    </comment>
    <comment ref="N73" authorId="0" shapeId="0" xr:uid="{00000000-0006-0000-0400-000066000000}">
      <text>
        <r>
          <rPr>
            <sz val="11"/>
            <rFont val="Calibri"/>
          </rPr>
          <t>Database software, applications, and configuration files must be monitored to discover unauthorized changes.</t>
        </r>
      </text>
    </comment>
    <comment ref="O73" authorId="0" shapeId="0" xr:uid="{00000000-0006-0000-0400-000067000000}">
      <text>
        <r>
          <rPr>
            <sz val="11"/>
            <rFont val="Calibri"/>
          </rPr>
          <t>The Oracle Listener must be configured to require administration authentication.</t>
        </r>
      </text>
    </comment>
    <comment ref="P73" authorId="0" shapeId="0" xr:uid="{00000000-0006-0000-0400-000068000000}">
      <text>
        <r>
          <rPr>
            <sz val="11"/>
            <rFont val="Calibri"/>
          </rPr>
          <t>The Oracle Database data files, transaction logs and audit files must be stored in dedicated directories or disk partitions separate from software or other application files.</t>
        </r>
      </text>
    </comment>
    <comment ref="J77" authorId="0" shapeId="0" xr:uid="{00000000-0006-0000-0400-000069000000}">
      <text>
        <r>
          <rPr>
            <sz val="11"/>
            <rFont val="Calibri"/>
          </rPr>
          <t>Oracle Database must allocate audit record storage capacity in accordance with organization-defined audit record storage requirements.</t>
        </r>
      </text>
    </comment>
    <comment ref="K77" authorId="0" shapeId="0" xr:uid="{00000000-0006-0000-0400-00006A000000}">
      <text>
        <r>
          <rPr>
            <sz val="11"/>
            <rFont val="Calibri"/>
          </rPr>
          <t>Oracle Database must off-load audit data to a separate log management facility; this must be continuous and in near-real-time for systems with a network connection to the storage facility, and weekly or more often for stand-alone systems.</t>
        </r>
      </text>
    </comment>
    <comment ref="L77" authorId="0" shapeId="0" xr:uid="{00000000-0006-0000-0400-00006B000000}">
      <text>
        <r>
          <rPr>
            <sz val="11"/>
            <rFont val="Calibri"/>
          </rPr>
          <t>Oracle Database must disable user accounts after 35 days of inactivity.</t>
        </r>
      </text>
    </comment>
    <comment ref="J79" authorId="0" shapeId="0" xr:uid="{00000000-0006-0000-0400-00006C000000}">
      <text>
        <r>
          <rPr>
            <sz val="11"/>
            <rFont val="Calibri"/>
          </rPr>
          <t>Oracle Database must provide an immediate real-time alert to appropriate support staff of all audit log failures.</t>
        </r>
      </text>
    </comment>
    <comment ref="J99" authorId="0" shapeId="0" xr:uid="{00000000-0006-0000-0400-00006D000000}">
      <text>
        <r>
          <rPr>
            <sz val="11"/>
            <rFont val="Calibri"/>
          </rPr>
          <t>Oracle Database must preserve any organization-defined system state information in the event of a system failure.</t>
        </r>
      </text>
    </comment>
    <comment ref="K99" authorId="0" shapeId="0" xr:uid="{00000000-0006-0000-0400-00006E000000}">
      <text>
        <r>
          <rPr>
            <sz val="11"/>
            <rFont val="Calibri"/>
          </rPr>
          <t>A minimum of three Oracle Control Files must be created and each stored on a separate physical and logical device.</t>
        </r>
      </text>
    </comment>
    <comment ref="L99" authorId="0" shapeId="0" xr:uid="{00000000-0006-0000-0400-00006F000000}">
      <text>
        <r>
          <rPr>
            <sz val="11"/>
            <rFont val="Calibri"/>
          </rPr>
          <t>A minimum of three Oracle redo log groups/files must be defined and configured to be stored on separate, archived physical disks or archived directories on a RAID device. In addition, each Oracle redo log group must have a minimum of two Oracle redo log members (files).</t>
        </r>
      </text>
    </comment>
    <comment ref="J105" authorId="0" shapeId="0" xr:uid="{00000000-0006-0000-0400-000070000000}">
      <text>
        <r>
          <rPr>
            <sz val="11"/>
            <rFont val="Calibri"/>
          </rPr>
          <t>The Oracle Listener must be configured to require administration authentication.</t>
        </r>
      </text>
    </comment>
    <comment ref="K105" authorId="0" shapeId="0" xr:uid="{00000000-0006-0000-0400-000071000000}">
      <text>
        <r>
          <rPr>
            <sz val="11"/>
            <rFont val="Calibri"/>
          </rPr>
          <t>Network access to Oracle Database must be restricted to authorized personnel.</t>
        </r>
      </text>
    </comment>
    <comment ref="L105" authorId="0" shapeId="0" xr:uid="{00000000-0006-0000-0400-000072000000}">
      <text>
        <r>
          <rPr>
            <sz val="11"/>
            <rFont val="Calibri"/>
          </rPr>
          <t>Remote administration must be disabled for the Oracle connection manager.</t>
        </r>
      </text>
    </comment>
    <comment ref="M105" authorId="0" shapeId="0" xr:uid="{00000000-0006-0000-0400-000073000000}">
      <text>
        <r>
          <rPr>
            <sz val="11"/>
            <rFont val="Calibri"/>
          </rPr>
          <t>Access to external executables must be disabled or restricted.</t>
        </r>
      </text>
    </comment>
    <comment ref="J113" authorId="0" shapeId="0" xr:uid="{00000000-0006-0000-0400-000074000000}">
      <text>
        <r>
          <rPr>
            <sz val="11"/>
            <rFont val="Calibri"/>
          </rPr>
          <t>Oracle Database must provide an immediate real-time alert to appropriate support staff of all audit log failures.</t>
        </r>
      </text>
    </comment>
    <comment ref="J143" authorId="0" shapeId="0" xr:uid="{00000000-0006-0000-0400-000075000000}">
      <text>
        <r>
          <rPr>
            <sz val="11"/>
            <rFont val="Calibri"/>
          </rPr>
          <t>Oracle Database must check the validity of data inputs.</t>
        </r>
      </text>
    </comment>
    <comment ref="K143" authorId="0" shapeId="0" xr:uid="{00000000-0006-0000-0400-000076000000}">
      <text>
        <r>
          <rPr>
            <sz val="11"/>
            <rFont val="Calibri"/>
          </rPr>
          <t>The database management system (DBMS) and associated applications must reserve the use of dynamic code execution for situations that require it.</t>
        </r>
      </text>
    </comment>
    <comment ref="L143" authorId="0" shapeId="0" xr:uid="{00000000-0006-0000-0400-000077000000}">
      <text>
        <r>
          <rPr>
            <sz val="11"/>
            <rFont val="Calibri"/>
          </rPr>
          <t>The database management system (DBMS) and associated applications, when making use of dynamic code execution, must take steps against invalid values that may be used in a SQL injection attack, therefore resulting in steps to prevent a SQL injection attack.</t>
        </r>
      </text>
    </comment>
    <comment ref="M143" authorId="0" shapeId="0" xr:uid="{00000000-0006-0000-0400-000078000000}">
      <text>
        <r>
          <rPr>
            <sz val="11"/>
            <rFont val="Calibri"/>
          </rPr>
          <t>Oracle Database must only generate error messages that provide information necessary for corrective actions without revealing organization-defined sensitive or potentially harmful information in error logs and administrative messages that could be exploited.</t>
        </r>
      </text>
    </comment>
    <comment ref="N143" authorId="0" shapeId="0" xr:uid="{00000000-0006-0000-0400-000079000000}">
      <text>
        <r>
          <rPr>
            <sz val="11"/>
            <rFont val="Calibri"/>
          </rPr>
          <t>Oracle Database must restrict error messages so only authorized personnel may view them.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Oracle Database must limit the number of concurrent sessions for each system account to an organization-defined number of sessions.</t>
        </r>
      </text>
    </comment>
    <comment ref="I2" authorId="0" shapeId="0" xr:uid="{00000000-0006-0000-0500-000009000000}">
      <text>
        <r>
          <rPr>
            <sz val="11"/>
            <rFont val="Calibri"/>
          </rPr>
          <t>Oracle Database must protect against or limit the effects of organization-defined types of denial-of-service (DoS) attacks.</t>
        </r>
      </text>
    </comment>
    <comment ref="J2" authorId="0" shapeId="0" xr:uid="{00000000-0006-0000-0500-000002000000}">
      <text>
        <r>
          <rPr>
            <sz val="11"/>
            <rFont val="Calibri"/>
          </rPr>
          <t>Oracle Database must automatically terminate a user session after organization-defined conditions or trigger events requiring session disconnect.</t>
        </r>
      </text>
    </comment>
    <comment ref="K2" authorId="0" shapeId="0" xr:uid="{00000000-0006-0000-0500-000003000000}">
      <text>
        <r>
          <rPr>
            <sz val="11"/>
            <rFont val="Calibri"/>
          </rPr>
          <t>The Oracle Listener must be configured to require administration authentication.</t>
        </r>
      </text>
    </comment>
    <comment ref="L2" authorId="0" shapeId="0" xr:uid="{00000000-0006-0000-0500-000004000000}">
      <text>
        <r>
          <rPr>
            <sz val="11"/>
            <rFont val="Calibri"/>
          </rPr>
          <t>Oracle Database must provide a mechanism to automatically identify accounts designated as temporary or emergency accounts.</t>
        </r>
      </text>
    </comment>
    <comment ref="M2" authorId="0" shapeId="0" xr:uid="{00000000-0006-0000-0500-000005000000}">
      <text>
        <r>
          <rPr>
            <sz val="11"/>
            <rFont val="Calibri"/>
          </rPr>
          <t>Oracle Database must provide a mechanism to automatically remove or disable temporary user accounts after 72 hours.</t>
        </r>
      </text>
    </comment>
    <comment ref="N2" authorId="0" shapeId="0" xr:uid="{00000000-0006-0000-0500-000006000000}">
      <text>
        <r>
          <rPr>
            <sz val="11"/>
            <rFont val="Calibri"/>
          </rPr>
          <t>Oracle Database must verify account lockouts persist until reset by an administrator.</t>
        </r>
      </text>
    </comment>
    <comment ref="O2" authorId="0" shapeId="0" xr:uid="{00000000-0006-0000-0500-000007000000}">
      <text>
        <r>
          <rPr>
            <sz val="11"/>
            <rFont val="Calibri"/>
          </rPr>
          <t>Oracle Database must set the maximum number of consecutive invalid logon attempts to three.</t>
        </r>
      </text>
    </comment>
    <comment ref="P2" authorId="0" shapeId="0" xr:uid="{00000000-0006-0000-0500-000008000000}">
      <text>
        <r>
          <rPr>
            <sz val="11"/>
            <rFont val="Calibri"/>
          </rPr>
          <t>Oracle Database must disable user accounts after 35 days of inactivity.</t>
        </r>
      </text>
    </comment>
    <comment ref="H5" authorId="0" shapeId="0" xr:uid="{00000000-0006-0000-0500-00000A000000}">
      <text>
        <r>
          <rPr>
            <sz val="11"/>
            <rFont val="Calibri"/>
          </rPr>
          <t>Oracle Database must check the validity of data inputs.</t>
        </r>
      </text>
    </comment>
    <comment ref="I5" authorId="0" shapeId="0" xr:uid="{00000000-0006-0000-0500-00000B000000}">
      <text>
        <r>
          <rPr>
            <sz val="11"/>
            <rFont val="Calibri"/>
          </rPr>
          <t>The database management system (DBMS) and associated applications must reserve the use of dynamic code execution for situations that require it.</t>
        </r>
      </text>
    </comment>
    <comment ref="J5" authorId="0" shapeId="0" xr:uid="{00000000-0006-0000-0500-00000C000000}">
      <text>
        <r>
          <rPr>
            <sz val="11"/>
            <rFont val="Calibri"/>
          </rPr>
          <t>The database management system (DBMS) and associated applications, when making use of dynamic code execution, must take steps against invalid values that may be used in a SQL injection attack, therefore resulting in steps to prevent a SQL injection attack.</t>
        </r>
      </text>
    </comment>
    <comment ref="H7" authorId="0" shapeId="0" xr:uid="{00000000-0006-0000-0500-00000D000000}">
      <text>
        <r>
          <rPr>
            <sz val="11"/>
            <rFont val="Calibri"/>
          </rPr>
          <t>Database software, applications, and configuration files must be monitored to discover unauthorized changes.</t>
        </r>
      </text>
    </comment>
    <comment ref="I7" authorId="0" shapeId="0" xr:uid="{00000000-0006-0000-0500-00000E000000}">
      <text>
        <r>
          <rPr>
            <sz val="11"/>
            <rFont val="Calibri"/>
          </rPr>
          <t>Changes to configuration options must be audited.</t>
        </r>
      </text>
    </comment>
    <comment ref="H16" authorId="0" shapeId="0" xr:uid="{00000000-0006-0000-0500-00000F000000}">
      <text>
        <r>
          <rPr>
            <sz val="11"/>
            <rFont val="Calibri"/>
          </rPr>
          <t>Oracle Database must enforce approved authorizations for logical access to the system in accordance with applicable policy.</t>
        </r>
      </text>
    </comment>
    <comment ref="I16" authorId="0" shapeId="0" xr:uid="{00000000-0006-0000-0500-000010000000}">
      <text>
        <r>
          <rPr>
            <sz val="11"/>
            <rFont val="Calibri"/>
          </rPr>
          <t>If passwords are used for authentication, the Oracle Database must transmit only encrypted representations of passwords.</t>
        </r>
      </text>
    </comment>
    <comment ref="J16" authorId="0" shapeId="0" xr:uid="{00000000-0006-0000-0500-000011000000}">
      <text>
        <r>
          <rPr>
            <sz val="11"/>
            <rFont val="Calibri"/>
          </rPr>
          <t>Oracle Database, when using public key infrastructure (PKI)-based authentication, must enforce authorized access to the corresponding private key.</t>
        </r>
      </text>
    </comment>
    <comment ref="K16" authorId="0" shapeId="0" xr:uid="{00000000-0006-0000-0500-000012000000}">
      <text>
        <r>
          <rPr>
            <sz val="11"/>
            <rFont val="Calibri"/>
          </rPr>
          <t>Oracle Database must use NIST-validated FIPS 140-2/140-3 compliant cryptography for authentication mechanisms.</t>
        </r>
      </text>
    </comment>
    <comment ref="L16" authorId="0" shapeId="0" xr:uid="{00000000-0006-0000-0500-000013000000}">
      <text>
        <r>
          <rPr>
            <sz val="11"/>
            <rFont val="Calibri"/>
          </rPr>
          <t>Oracle Database must implement NIST FIPS 140-2/140-3 validated cryptographic modules to protect unclassified information requiring confidentiality and cryptographic protection, in accordance with the data owner</t>
        </r>
        <r>
          <rPr>
            <sz val="11"/>
            <color rgb="FF000000"/>
            <rFont val="Calibri"/>
          </rPr>
          <t>'</t>
        </r>
        <r>
          <rPr>
            <sz val="11"/>
            <color rgb="FF000000"/>
            <rFont val="Calibri"/>
          </rPr>
          <t>s requirements.</t>
        </r>
      </text>
    </comment>
    <comment ref="M16" authorId="0" shapeId="0" xr:uid="{00000000-0006-0000-0500-000014000000}">
      <text>
        <r>
          <rPr>
            <sz val="11"/>
            <rFont val="Calibri"/>
          </rPr>
          <t>Oracle Database must take steps to protect data at rest and ensure confidentiality and integrity of application data.</t>
        </r>
      </text>
    </comment>
    <comment ref="N16" authorId="0" shapeId="0" xr:uid="{00000000-0006-0000-0500-000015000000}">
      <text>
        <r>
          <rPr>
            <sz val="11"/>
            <rFont val="Calibri"/>
          </rPr>
          <t>Oracle Database must implement cryptographic mechanisms to prevent unauthorized modification of organization-defined information at rest (to include, at a minimum, PII and classified information) on organization-defined information system components.</t>
        </r>
      </text>
    </comment>
    <comment ref="O16" authorId="0" shapeId="0" xr:uid="{00000000-0006-0000-0500-000016000000}">
      <text>
        <r>
          <rPr>
            <sz val="11"/>
            <rFont val="Calibri"/>
          </rPr>
          <t>Oracle Database must employ cryptographic mechanisms preventing the unauthorized disclosure of information during transmission unless the transmitted data is otherwise protected by alternative physical measures.</t>
        </r>
      </text>
    </comment>
    <comment ref="H24" authorId="0" shapeId="0" xr:uid="{00000000-0006-0000-0500-000017000000}">
      <text>
        <r>
          <rPr>
            <sz val="11"/>
            <rFont val="Calibri"/>
          </rPr>
          <t>Oracle Database must ensure users are authenticated with an individual authenticator prior to using a shared authenticator.</t>
        </r>
      </text>
    </comment>
    <comment ref="I24" authorId="0" shapeId="0" xr:uid="{00000000-0006-0000-0500-000018000000}">
      <text>
        <r>
          <rPr>
            <sz val="11"/>
            <rFont val="Calibri"/>
          </rPr>
          <t>Oracle Database must, for password-based authentication, verify that when users create or update passwords, the passwords are not found on the list of commonly used, expected, or compromised passwords in IA-5 (1) (a).</t>
        </r>
      </text>
    </comment>
    <comment ref="J24" authorId="0" shapeId="0" xr:uid="{00000000-0006-0000-0500-000019000000}">
      <text>
        <r>
          <rPr>
            <sz val="11"/>
            <rFont val="Calibri"/>
          </rPr>
          <t>Oracle Database must, for password-based authentication, require immediate selection of a new password upon account recovery.</t>
        </r>
      </text>
    </comment>
    <comment ref="H26" authorId="0" shapeId="0" xr:uid="{00000000-0006-0000-0500-00001A000000}">
      <text>
        <r>
          <rPr>
            <sz val="11"/>
            <rFont val="Calibri"/>
          </rPr>
          <t>The Oracle Listener must be configured to require administration authentication.</t>
        </r>
      </text>
    </comment>
    <comment ref="I26" authorId="0" shapeId="0" xr:uid="{00000000-0006-0000-0500-00001B000000}">
      <text>
        <r>
          <rPr>
            <sz val="11"/>
            <rFont val="Calibri"/>
          </rPr>
          <t>Remote administration must be disabled for the Oracle connection manager.</t>
        </r>
      </text>
    </comment>
    <comment ref="J26" authorId="0" shapeId="0" xr:uid="{00000000-0006-0000-0500-00001C000000}">
      <text>
        <r>
          <rPr>
            <sz val="11"/>
            <rFont val="Calibri"/>
          </rPr>
          <t>Access to external executables must be disabled or restricted.</t>
        </r>
      </text>
    </comment>
    <comment ref="K26" authorId="0" shapeId="0" xr:uid="{00000000-0006-0000-0500-00001D000000}">
      <text>
        <r>
          <rPr>
            <sz val="11"/>
            <rFont val="Calibri"/>
          </rPr>
          <t>Oracle Database must separate user functionality (including user interface services) from database management functionality.</t>
        </r>
      </text>
    </comment>
    <comment ref="L26" authorId="0" shapeId="0" xr:uid="{00000000-0006-0000-0500-00001E000000}">
      <text>
        <r>
          <rPr>
            <sz val="11"/>
            <rFont val="Calibri"/>
          </rPr>
          <t>Oracle Database must isolate security functions from nonsecurity functions by means of separate security domains.</t>
        </r>
      </text>
    </comment>
    <comment ref="H29" authorId="0" shapeId="0" xr:uid="{00000000-0006-0000-0500-00001F000000}">
      <text>
        <r>
          <rPr>
            <sz val="11"/>
            <rFont val="Calibri"/>
          </rPr>
          <t>Oracle Database default accounts must be assigned custom passwords.</t>
        </r>
      </text>
    </comment>
    <comment ref="I29" authorId="0" shapeId="0" xr:uid="{00000000-0006-0000-0500-000020000000}">
      <text>
        <r>
          <rPr>
            <sz val="11"/>
            <rFont val="Calibri"/>
          </rPr>
          <t>Oracle Database must enforce the DOD standards for password complexity.</t>
        </r>
      </text>
    </comment>
    <comment ref="J29" authorId="0" shapeId="0" xr:uid="{00000000-0006-0000-0500-000021000000}">
      <text>
        <r>
          <rPr>
            <sz val="11"/>
            <rFont val="Calibri"/>
          </rPr>
          <t>Procedures for establishing temporary passwords that meet DOD password requirements for new accounts must be defined, documented, and implemented.</t>
        </r>
      </text>
    </comment>
    <comment ref="K29" authorId="0" shapeId="0" xr:uid="{00000000-0006-0000-0500-000022000000}">
      <text>
        <r>
          <rPr>
            <sz val="11"/>
            <rFont val="Calibri"/>
          </rPr>
          <t>Oracle Database must enforce password maximum lifetime restrictions.</t>
        </r>
      </text>
    </comment>
    <comment ref="L29" authorId="0" shapeId="0" xr:uid="{00000000-0006-0000-0500-000023000000}">
      <text>
        <r>
          <rPr>
            <sz val="11"/>
            <rFont val="Calibri"/>
          </rPr>
          <t>Oracle Database must, for password-based authentication, store passwords using an approved salted key derivation function, preferably using a keyed hash.</t>
        </r>
      </text>
    </comment>
    <comment ref="M29" authorId="0" shapeId="0" xr:uid="{00000000-0006-0000-0500-000024000000}">
      <text>
        <r>
          <rPr>
            <sz val="11"/>
            <rFont val="Calibri"/>
          </rPr>
          <t>When using command-line tools such as Oracle SQL*Plus, which can accept a plain-text password, users must use an alternative logon method that does not expose the password.</t>
        </r>
      </text>
    </comment>
    <comment ref="N29" authorId="0" shapeId="0" xr:uid="{00000000-0006-0000-0500-000025000000}">
      <text>
        <r>
          <rPr>
            <sz val="11"/>
            <rFont val="Calibri"/>
          </rPr>
          <t>Oracle Database must, for password-based authentication, verify that when users create or update passwords, the passwords are not found on the list of commonly used, expected, or compromised passwords in IA-5 (1) (a).</t>
        </r>
      </text>
    </comment>
    <comment ref="H31" authorId="0" shapeId="0" xr:uid="{00000000-0006-0000-0500-000026000000}">
      <text>
        <r>
          <rPr>
            <sz val="11"/>
            <rFont val="Calibri"/>
          </rPr>
          <t>The Oracle Database software installation account must be restricted to authorized users.</t>
        </r>
      </text>
    </comment>
    <comment ref="I31" authorId="0" shapeId="0" xr:uid="{00000000-0006-0000-0500-000029000000}">
      <text>
        <r>
          <rPr>
            <sz val="11"/>
            <rFont val="Calibri"/>
          </rPr>
          <t>The Oracle WITH GRANT OPTION privilege must be limited when granted to nondatabase administrator (DBA) or nonapplication administrator user accounts.</t>
        </r>
      </text>
    </comment>
    <comment ref="J31" authorId="0" shapeId="0" xr:uid="{00000000-0006-0000-0500-00002A000000}">
      <text>
        <r>
          <rPr>
            <sz val="11"/>
            <rFont val="Calibri"/>
          </rPr>
          <t>System privileges granted using the WITH ADMIN OPTION must not be granted to unauthorized user accounts.</t>
        </r>
      </text>
    </comment>
    <comment ref="K31" authorId="0" shapeId="0" xr:uid="{00000000-0006-0000-0500-00002B000000}">
      <text>
        <r>
          <rPr>
            <sz val="11"/>
            <rFont val="Calibri"/>
          </rPr>
          <t>Oracle roles granted using the WITH ADMIN OPTION must not be granted to unauthorized accounts.</t>
        </r>
      </text>
    </comment>
    <comment ref="L31" authorId="0" shapeId="0" xr:uid="{00000000-0006-0000-0500-00002C000000}">
      <text>
        <r>
          <rPr>
            <sz val="11"/>
            <rFont val="Calibri"/>
          </rPr>
          <t>Application role permissions must not be assigned to the Oracle PUBLIC role.</t>
        </r>
      </text>
    </comment>
    <comment ref="M31" authorId="0" shapeId="0" xr:uid="{00000000-0006-0000-0500-00002D000000}">
      <text>
        <r>
          <rPr>
            <sz val="11"/>
            <rFont val="Calibri"/>
          </rPr>
          <t>Oracle application administration roles must be disabled if not required and authorized.</t>
        </r>
      </text>
    </comment>
    <comment ref="N31" authorId="0" shapeId="0" xr:uid="{00000000-0006-0000-0500-00002E000000}">
      <text>
        <r>
          <rPr>
            <sz val="11"/>
            <rFont val="Calibri"/>
          </rPr>
          <t>Database administrator (DBA) OS accounts must be granted only those host system privileges necessary for the administration of the Oracle Database.</t>
        </r>
      </text>
    </comment>
    <comment ref="O31" authorId="0" shapeId="0" xr:uid="{00000000-0006-0000-0500-00002F000000}">
      <text>
        <r>
          <rPr>
            <sz val="11"/>
            <rFont val="Calibri"/>
          </rPr>
          <t>Oracle Database must be protected from unauthorized access by developers on shared production/development host systems.</t>
        </r>
      </text>
    </comment>
    <comment ref="P31" authorId="0" shapeId="0" xr:uid="{00000000-0006-0000-0500-000030000000}">
      <text>
        <r>
          <rPr>
            <sz val="11"/>
            <rFont val="Calibri"/>
          </rPr>
          <t>OS accounts used to run external procedures called by Oracle Database must have limited privileges.</t>
        </r>
      </text>
    </comment>
    <comment ref="Q31" authorId="0" shapeId="0" xr:uid="{00000000-0006-0000-0500-000027000000}">
      <text>
        <r>
          <rPr>
            <sz val="11"/>
            <rFont val="Calibri"/>
          </rPr>
          <t>Use of external executables must be authorized.</t>
        </r>
      </text>
    </comment>
    <comment ref="R31" authorId="0" shapeId="0" xr:uid="{00000000-0006-0000-0500-000028000000}">
      <text>
        <r>
          <rPr>
            <sz val="11"/>
            <rFont val="Calibri"/>
          </rPr>
          <t>Access to external executables must be disabled or restricted.</t>
        </r>
      </text>
    </comment>
    <comment ref="H34" authorId="0" shapeId="0" xr:uid="{00000000-0006-0000-0500-000031000000}">
      <text>
        <r>
          <rPr>
            <sz val="11"/>
            <rFont val="Calibri"/>
          </rPr>
          <t>The audit information produced by the Oracle Database must be protected from unauthorized access, modification, or deletion.</t>
        </r>
      </text>
    </comment>
    <comment ref="I34" authorId="0" shapeId="0" xr:uid="{00000000-0006-0000-0500-000032000000}">
      <text>
        <r>
          <rPr>
            <sz val="11"/>
            <rFont val="Calibri"/>
          </rPr>
          <t>The system must protect audit tools from unauthorized access, modification, or deletion.</t>
        </r>
      </text>
    </comment>
    <comment ref="J34" authorId="0" shapeId="0" xr:uid="{00000000-0006-0000-0500-000033000000}">
      <text>
        <r>
          <rPr>
            <sz val="11"/>
            <rFont val="Calibri"/>
          </rPr>
          <t>The OS must limit privileges to change the database management system (DBMS) software resident within software libraries (including privileged programs).</t>
        </r>
      </text>
    </comment>
    <comment ref="K34" authorId="0" shapeId="0" xr:uid="{00000000-0006-0000-0500-000034000000}">
      <text>
        <r>
          <rPr>
            <sz val="11"/>
            <rFont val="Calibri"/>
          </rPr>
          <t>Database software directories, including database management system (DBMS) configuration files, must be stored in dedicated directories, or DASD pools, separate from the host OS and other applications.</t>
        </r>
      </text>
    </comment>
    <comment ref="L34" authorId="0" shapeId="0" xr:uid="{00000000-0006-0000-0500-000035000000}">
      <text>
        <r>
          <rPr>
            <sz val="11"/>
            <rFont val="Calibri"/>
          </rPr>
          <t>The directories assigned to the LOG_ARCHIVE_DEST* parameters must be protected from unauthorized access.</t>
        </r>
      </text>
    </comment>
    <comment ref="M34" authorId="0" shapeId="0" xr:uid="{00000000-0006-0000-0500-000036000000}">
      <text>
        <r>
          <rPr>
            <sz val="11"/>
            <rFont val="Calibri"/>
          </rPr>
          <t>The /diag subdirectory under the directory assigned to the DIAGNOSTIC_DEST parameter must be protected from unauthorized access.</t>
        </r>
      </text>
    </comment>
    <comment ref="H41" authorId="0" shapeId="0" xr:uid="{00000000-0006-0000-0500-000037000000}">
      <text>
        <r>
          <rPr>
            <sz val="11"/>
            <rFont val="Calibri"/>
          </rPr>
          <t>Oracle Database products must be a version supported by the vendor.</t>
        </r>
      </text>
    </comment>
    <comment ref="I41" authorId="0" shapeId="0" xr:uid="{00000000-0006-0000-0500-000038000000}">
      <text>
        <r>
          <rPr>
            <sz val="11"/>
            <rFont val="Calibri"/>
          </rPr>
          <t>Oracle Database software must be evaluated and patched against newly found vulnerabilities.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Oracle Database must support enforcement of logical access restrictions associated with changes to the database management system (DBMS) configuration and to the database itself.</t>
        </r>
      </text>
    </comment>
    <comment ref="K3" authorId="0" shapeId="0" xr:uid="{00000000-0006-0000-0600-000005000000}">
      <text>
        <r>
          <rPr>
            <sz val="11"/>
            <rFont val="Calibri"/>
          </rPr>
          <t>Database objects must be owned by accounts authorized for ownership.</t>
        </r>
      </text>
    </comment>
    <comment ref="L3" authorId="0" shapeId="0" xr:uid="{00000000-0006-0000-0600-000002000000}">
      <text>
        <r>
          <rPr>
            <sz val="11"/>
            <rFont val="Calibri"/>
          </rPr>
          <t>Fixed user and PUBLIC Database links must be authorized for use.</t>
        </r>
      </text>
    </comment>
    <comment ref="M3" authorId="0" shapeId="0" xr:uid="{00000000-0006-0000-0600-000003000000}">
      <text>
        <r>
          <rPr>
            <sz val="11"/>
            <rFont val="Calibri"/>
          </rPr>
          <t>Application role permissions must not be assigned to the Oracle PUBLIC role.</t>
        </r>
      </text>
    </comment>
    <comment ref="N3" authorId="0" shapeId="0" xr:uid="{00000000-0006-0000-0600-000004000000}">
      <text>
        <r>
          <rPr>
            <sz val="11"/>
            <rFont val="Calibri"/>
          </rPr>
          <t>Oracle application administration roles must be disabled if not required and authorized.</t>
        </r>
      </text>
    </comment>
    <comment ref="J4" authorId="0" shapeId="0" xr:uid="{00000000-0006-0000-0600-000006000000}">
      <text>
        <r>
          <rPr>
            <sz val="11"/>
            <rFont val="Calibri"/>
          </rPr>
          <t>Oracle Database must support enforcement of logical access restrictions associated with changes to the database management system (DBMS) configuration and to the database itself.</t>
        </r>
      </text>
    </comment>
    <comment ref="J5" authorId="0" shapeId="0" xr:uid="{00000000-0006-0000-0600-000007000000}">
      <text>
        <r>
          <rPr>
            <sz val="11"/>
            <rFont val="Calibri"/>
          </rPr>
          <t>Oracle Database must associate organization-defined types of security labels having organization-defined security label values with information in storage.</t>
        </r>
      </text>
    </comment>
    <comment ref="K5" authorId="0" shapeId="0" xr:uid="{00000000-0006-0000-0600-000008000000}">
      <text>
        <r>
          <rPr>
            <sz val="11"/>
            <rFont val="Calibri"/>
          </rPr>
          <t>The OS must limit privileges to change the database management system (DBMS) software resident within software libraries (including privileged programs).</t>
        </r>
      </text>
    </comment>
    <comment ref="L5" authorId="0" shapeId="0" xr:uid="{00000000-0006-0000-0600-000009000000}">
      <text>
        <r>
          <rPr>
            <sz val="11"/>
            <rFont val="Calibri"/>
          </rPr>
          <t>Database software directories, including database management system (DBMS) configuration files, must be stored in dedicated directories, or DASD pools, separate from the host OS and other applications.</t>
        </r>
      </text>
    </comment>
    <comment ref="M5" authorId="0" shapeId="0" xr:uid="{00000000-0006-0000-0600-00000A000000}">
      <text>
        <r>
          <rPr>
            <sz val="11"/>
            <rFont val="Calibri"/>
          </rPr>
          <t>The directories assigned to the LOG_ARCHIVE_DEST* parameters must be protected from unauthorized access.</t>
        </r>
      </text>
    </comment>
    <comment ref="N5" authorId="0" shapeId="0" xr:uid="{00000000-0006-0000-0600-00000B000000}">
      <text>
        <r>
          <rPr>
            <sz val="11"/>
            <rFont val="Calibri"/>
          </rPr>
          <t>The /diag subdirectory under the directory assigned to the DIAGNOSTIC_DEST parameter must be protected from unauthorized access.</t>
        </r>
      </text>
    </comment>
    <comment ref="J6" authorId="0" shapeId="0" xr:uid="{00000000-0006-0000-0600-00000C000000}">
      <text>
        <r>
          <rPr>
            <sz val="11"/>
            <rFont val="Calibri"/>
          </rPr>
          <t>Oracle Database must separate user functionality (including user interface services) from database management functionality.</t>
        </r>
      </text>
    </comment>
    <comment ref="K6" authorId="0" shapeId="0" xr:uid="{00000000-0006-0000-0600-00000D000000}">
      <text>
        <r>
          <rPr>
            <sz val="11"/>
            <rFont val="Calibri"/>
          </rPr>
          <t>Oracle Database must isolate security functions from nonsecurity functions by means of separate security domains.</t>
        </r>
      </text>
    </comment>
    <comment ref="J8" authorId="0" shapeId="0" xr:uid="{00000000-0006-0000-0600-00000E000000}">
      <text>
        <r>
          <rPr>
            <sz val="11"/>
            <rFont val="Calibri"/>
          </rPr>
          <t>The Oracle Database software installation account must be restricted to authorized users.</t>
        </r>
      </text>
    </comment>
    <comment ref="K8" authorId="0" shapeId="0" xr:uid="{00000000-0006-0000-0600-000015000000}">
      <text>
        <r>
          <rPr>
            <sz val="11"/>
            <rFont val="Calibri"/>
          </rPr>
          <t>The Oracle WITH GRANT OPTION privilege must be limited when granted to nondatabase administrator (DBA) or nonapplication administrator user accounts.</t>
        </r>
      </text>
    </comment>
    <comment ref="L8" authorId="0" shapeId="0" xr:uid="{00000000-0006-0000-0600-000016000000}">
      <text>
        <r>
          <rPr>
            <sz val="11"/>
            <rFont val="Calibri"/>
          </rPr>
          <t>System privileges granted using the WITH ADMIN OPTION must not be granted to unauthorized user accounts.</t>
        </r>
      </text>
    </comment>
    <comment ref="M8" authorId="0" shapeId="0" xr:uid="{00000000-0006-0000-0600-000017000000}">
      <text>
        <r>
          <rPr>
            <sz val="11"/>
            <rFont val="Calibri"/>
          </rPr>
          <t>Oracle roles granted using the WITH ADMIN OPTION must not be granted to unauthorized accounts.</t>
        </r>
      </text>
    </comment>
    <comment ref="N8" authorId="0" shapeId="0" xr:uid="{00000000-0006-0000-0600-000018000000}">
      <text>
        <r>
          <rPr>
            <sz val="11"/>
            <rFont val="Calibri"/>
          </rPr>
          <t>Application role permissions must not be assigned to the Oracle PUBLIC role.</t>
        </r>
      </text>
    </comment>
    <comment ref="O8" authorId="0" shapeId="0" xr:uid="{00000000-0006-0000-0600-00000F000000}">
      <text>
        <r>
          <rPr>
            <sz val="11"/>
            <rFont val="Calibri"/>
          </rPr>
          <t>Oracle application administration roles must be disabled if not required and authorized.</t>
        </r>
      </text>
    </comment>
    <comment ref="P8" authorId="0" shapeId="0" xr:uid="{00000000-0006-0000-0600-000010000000}">
      <text>
        <r>
          <rPr>
            <sz val="11"/>
            <rFont val="Calibri"/>
          </rPr>
          <t>Database administrator (DBA) OS accounts must be granted only those host system privileges necessary for the administration of the Oracle Database.</t>
        </r>
      </text>
    </comment>
    <comment ref="Q8" authorId="0" shapeId="0" xr:uid="{00000000-0006-0000-0600-000011000000}">
      <text>
        <r>
          <rPr>
            <sz val="11"/>
            <rFont val="Calibri"/>
          </rPr>
          <t>Oracle Database must be protected from unauthorized access by developers on shared production/development host systems.</t>
        </r>
      </text>
    </comment>
    <comment ref="R8" authorId="0" shapeId="0" xr:uid="{00000000-0006-0000-0600-000012000000}">
      <text>
        <r>
          <rPr>
            <sz val="11"/>
            <rFont val="Calibri"/>
          </rPr>
          <t>OS accounts used to run external procedures called by Oracle Database must have limited privileges.</t>
        </r>
      </text>
    </comment>
    <comment ref="S8" authorId="0" shapeId="0" xr:uid="{00000000-0006-0000-0600-000013000000}">
      <text>
        <r>
          <rPr>
            <sz val="11"/>
            <rFont val="Calibri"/>
          </rPr>
          <t>Use of external executables must be authorized.</t>
        </r>
      </text>
    </comment>
    <comment ref="T8" authorId="0" shapeId="0" xr:uid="{00000000-0006-0000-0600-000014000000}">
      <text>
        <r>
          <rPr>
            <sz val="11"/>
            <rFont val="Calibri"/>
          </rPr>
          <t>Access to external executables must be disabled or restricted.</t>
        </r>
      </text>
    </comment>
    <comment ref="J9" authorId="0" shapeId="0" xr:uid="{00000000-0006-0000-0600-000019000000}">
      <text>
        <r>
          <rPr>
            <sz val="11"/>
            <rFont val="Calibri"/>
          </rPr>
          <t>Database administrator (DBA) OS accounts must be granted only those host system privileges necessary for the administration of the Oracle Database.</t>
        </r>
      </text>
    </comment>
    <comment ref="K9" authorId="0" shapeId="0" xr:uid="{00000000-0006-0000-0600-00001A000000}">
      <text>
        <r>
          <rPr>
            <sz val="11"/>
            <rFont val="Calibri"/>
          </rPr>
          <t>Oracle Database must be protected from unauthorized access by developers on shared production/development host systems.</t>
        </r>
      </text>
    </comment>
    <comment ref="L9" authorId="0" shapeId="0" xr:uid="{00000000-0006-0000-0600-00001B000000}">
      <text>
        <r>
          <rPr>
            <sz val="11"/>
            <rFont val="Calibri"/>
          </rPr>
          <t>OS accounts used to run external procedures called by Oracle Database must have limited privileges.</t>
        </r>
      </text>
    </comment>
    <comment ref="J10" authorId="0" shapeId="0" xr:uid="{00000000-0006-0000-0600-00001C000000}">
      <text>
        <r>
          <rPr>
            <sz val="11"/>
            <rFont val="Calibri"/>
          </rPr>
          <t>Oracle Database must limit the number of concurrent sessions for each system account to an organization-defined number of sessions.</t>
        </r>
      </text>
    </comment>
    <comment ref="K10" authorId="0" shapeId="0" xr:uid="{00000000-0006-0000-0600-00001D000000}">
      <text>
        <r>
          <rPr>
            <sz val="11"/>
            <rFont val="Calibri"/>
          </rPr>
          <t>Oracle Database must protect against or limit the effects of organization-defined types of denial-of-service (DoS) attacks.</t>
        </r>
      </text>
    </comment>
    <comment ref="L10" authorId="0" shapeId="0" xr:uid="{00000000-0006-0000-0600-00001E000000}">
      <text>
        <r>
          <rPr>
            <sz val="11"/>
            <rFont val="Calibri"/>
          </rPr>
          <t>The Oracle Listener must be configured to require administration authentication.</t>
        </r>
      </text>
    </comment>
    <comment ref="M10" authorId="0" shapeId="0" xr:uid="{00000000-0006-0000-0600-00001F000000}">
      <text>
        <r>
          <rPr>
            <sz val="11"/>
            <rFont val="Calibri"/>
          </rPr>
          <t>Oracle Database must verify account lockouts persist until reset by an administrator.</t>
        </r>
      </text>
    </comment>
    <comment ref="N10" authorId="0" shapeId="0" xr:uid="{00000000-0006-0000-0600-000020000000}">
      <text>
        <r>
          <rPr>
            <sz val="11"/>
            <rFont val="Calibri"/>
          </rPr>
          <t>Oracle Database must set the maximum number of consecutive invalid logon attempts to three.</t>
        </r>
      </text>
    </comment>
    <comment ref="J23" authorId="0" shapeId="0" xr:uid="{00000000-0006-0000-0600-000021000000}">
      <text>
        <r>
          <rPr>
            <sz val="11"/>
            <rFont val="Calibri"/>
          </rPr>
          <t>Oracle Database must protect against an individual who uses a shared account falsely denying having performed a particular action.</t>
        </r>
      </text>
    </comment>
    <comment ref="K23" authorId="0" shapeId="0" xr:uid="{00000000-0006-0000-0600-000025000000}">
      <text>
        <r>
          <rPr>
            <sz val="11"/>
            <rFont val="Calibri"/>
          </rPr>
          <t>Oracle Database must provide audit record generation capability for organization-defined auditable events within the database.</t>
        </r>
      </text>
    </comment>
    <comment ref="L23" authorId="0" shapeId="0" xr:uid="{00000000-0006-0000-0600-000026000000}">
      <text>
        <r>
          <rPr>
            <sz val="11"/>
            <rFont val="Calibri"/>
          </rPr>
          <t>Oracle Database must allow designated organizational personnel to select which auditable events are to be audited by the database.</t>
        </r>
      </text>
    </comment>
    <comment ref="M23" authorId="0" shapeId="0" xr:uid="{00000000-0006-0000-0600-000027000000}">
      <text>
        <r>
          <rPr>
            <sz val="11"/>
            <rFont val="Calibri"/>
          </rPr>
          <t>Oracle Database must generate audit records for the DOD-selected list of auditable events, when successfully accessed, added, modified, or deleted, to the extent such information is available.</t>
        </r>
      </text>
    </comment>
    <comment ref="N23" authorId="0" shapeId="0" xr:uid="{00000000-0006-0000-0600-000028000000}">
      <text>
        <r>
          <rPr>
            <sz val="11"/>
            <rFont val="Calibri"/>
          </rPr>
          <t>Oracle Database must include organization-defined additional, more detailed information in the audit records for audit events identified by type, location, or subject.</t>
        </r>
      </text>
    </comment>
    <comment ref="O23" authorId="0" shapeId="0" xr:uid="{00000000-0006-0000-0600-000029000000}">
      <text>
        <r>
          <rPr>
            <sz val="11"/>
            <rFont val="Calibri"/>
          </rPr>
          <t>Oracle Database must allocate audit record storage capacity in accordance with organization-defined audit record storage requirements.</t>
        </r>
      </text>
    </comment>
    <comment ref="P23" authorId="0" shapeId="0" xr:uid="{00000000-0006-0000-0600-00002A000000}">
      <text>
        <r>
          <rPr>
            <sz val="11"/>
            <rFont val="Calibri"/>
          </rPr>
          <t>Oracle Database must off-load audit data to a separate log management facility; this must be continuous and in near-real-time for systems with a network connection to the storage facility, and weekly or more often for stand-alone systems.</t>
        </r>
      </text>
    </comment>
    <comment ref="Q23" authorId="0" shapeId="0" xr:uid="{00000000-0006-0000-0600-00002B000000}">
      <text>
        <r>
          <rPr>
            <sz val="11"/>
            <rFont val="Calibri"/>
          </rPr>
          <t>The Oracle Database, or the logging or alerting mechanism the application uses, must provide a warning when allocated audit record storage volume record storage volume reaches 75 percent of maximum audit record storage capacity.</t>
        </r>
      </text>
    </comment>
    <comment ref="R23" authorId="0" shapeId="0" xr:uid="{00000000-0006-0000-0600-00002C000000}">
      <text>
        <r>
          <rPr>
            <sz val="11"/>
            <rFont val="Calibri"/>
          </rPr>
          <t>The Oracle Listener must be configured to require administration authentication.</t>
        </r>
      </text>
    </comment>
    <comment ref="S23" authorId="0" shapeId="0" xr:uid="{00000000-0006-0000-0600-00002D000000}">
      <text>
        <r>
          <rPr>
            <sz val="11"/>
            <rFont val="Calibri"/>
          </rPr>
          <t>Use of the Oracle Database installation account must be logged.</t>
        </r>
      </text>
    </comment>
    <comment ref="T23" authorId="0" shapeId="0" xr:uid="{00000000-0006-0000-0600-00002E000000}">
      <text>
        <r>
          <rPr>
            <sz val="11"/>
            <rFont val="Calibri"/>
          </rPr>
          <t>The Oracle Database data files, transaction logs and audit files must be stored in dedicated directories or disk partitions separate from software or other application files.</t>
        </r>
      </text>
    </comment>
    <comment ref="U23" authorId="0" shapeId="0" xr:uid="{00000000-0006-0000-0600-000022000000}">
      <text>
        <r>
          <rPr>
            <sz val="11"/>
            <rFont val="Calibri"/>
          </rPr>
          <t>Changes to configuration options must be audited.</t>
        </r>
      </text>
    </comment>
    <comment ref="V23" authorId="0" shapeId="0" xr:uid="{00000000-0006-0000-0600-000023000000}">
      <text>
        <r>
          <rPr>
            <sz val="11"/>
            <rFont val="Calibri"/>
          </rPr>
          <t>Oracle Database must disable user accounts after 35 days of inactivity.</t>
        </r>
      </text>
    </comment>
    <comment ref="W23" authorId="0" shapeId="0" xr:uid="{00000000-0006-0000-0600-000024000000}">
      <text>
        <r>
          <rPr>
            <sz val="11"/>
            <rFont val="Calibri"/>
          </rPr>
          <t>Oracle Database must ensure users are authenticated with an individual authenticator prior to using a shared authenticator.</t>
        </r>
      </text>
    </comment>
    <comment ref="J24" authorId="0" shapeId="0" xr:uid="{00000000-0006-0000-0600-00002F000000}">
      <text>
        <r>
          <rPr>
            <sz val="11"/>
            <rFont val="Calibri"/>
          </rPr>
          <t>Oracle Database must provide audit record generation capability for organization-defined auditable events within the database.</t>
        </r>
      </text>
    </comment>
    <comment ref="K24" authorId="0" shapeId="0" xr:uid="{00000000-0006-0000-0600-000030000000}">
      <text>
        <r>
          <rPr>
            <sz val="11"/>
            <rFont val="Calibri"/>
          </rPr>
          <t>Oracle Database must allow designated organizational personnel to select which auditable events are to be audited by the database.</t>
        </r>
      </text>
    </comment>
    <comment ref="L24" authorId="0" shapeId="0" xr:uid="{00000000-0006-0000-0600-000031000000}">
      <text>
        <r>
          <rPr>
            <sz val="11"/>
            <rFont val="Calibri"/>
          </rPr>
          <t>Oracle Database must generate audit records for the DOD-selected list of auditable events, when successfully accessed, added, modified, or deleted, to the extent such information is available.</t>
        </r>
      </text>
    </comment>
    <comment ref="M24" authorId="0" shapeId="0" xr:uid="{00000000-0006-0000-0600-000032000000}">
      <text>
        <r>
          <rPr>
            <sz val="11"/>
            <rFont val="Calibri"/>
          </rPr>
          <t>Oracle Database must include organization-defined additional, more detailed information in the audit records for audit events identified by type, location, or subject.</t>
        </r>
      </text>
    </comment>
    <comment ref="N24" authorId="0" shapeId="0" xr:uid="{00000000-0006-0000-0600-000033000000}">
      <text>
        <r>
          <rPr>
            <sz val="11"/>
            <rFont val="Calibri"/>
          </rPr>
          <t>The Oracle Listener must be configured to require administration authentication.</t>
        </r>
      </text>
    </comment>
    <comment ref="O24" authorId="0" shapeId="0" xr:uid="{00000000-0006-0000-0600-000034000000}">
      <text>
        <r>
          <rPr>
            <sz val="11"/>
            <rFont val="Calibri"/>
          </rPr>
          <t>The Oracle Database data files, transaction logs and audit files must be stored in dedicated directories or disk partitions separate from software or other application files.</t>
        </r>
      </text>
    </comment>
    <comment ref="J25" authorId="0" shapeId="0" xr:uid="{00000000-0006-0000-0600-000035000000}">
      <text>
        <r>
          <rPr>
            <sz val="11"/>
            <rFont val="Calibri"/>
          </rPr>
          <t>Oracle Database must protect against an individual who uses a shared account falsely denying having performed a particular action.</t>
        </r>
      </text>
    </comment>
    <comment ref="J26" authorId="0" shapeId="0" xr:uid="{00000000-0006-0000-0600-000036000000}">
      <text>
        <r>
          <rPr>
            <sz val="11"/>
            <rFont val="Calibri"/>
          </rPr>
          <t>Oracle Database must provide an immediate real-time alert to appropriate support staff of all audit log failures.</t>
        </r>
      </text>
    </comment>
    <comment ref="J30" authorId="0" shapeId="0" xr:uid="{00000000-0006-0000-0600-000037000000}">
      <text>
        <r>
          <rPr>
            <sz val="11"/>
            <rFont val="Calibri"/>
          </rPr>
          <t>The audit information produced by the Oracle Database must be protected from unauthorized access, modification, or deletion.</t>
        </r>
      </text>
    </comment>
    <comment ref="K30" authorId="0" shapeId="0" xr:uid="{00000000-0006-0000-0600-000038000000}">
      <text>
        <r>
          <rPr>
            <sz val="11"/>
            <rFont val="Calibri"/>
          </rPr>
          <t>The system must protect audit tools from unauthorized access, modification, or deletion.</t>
        </r>
      </text>
    </comment>
    <comment ref="J32" authorId="0" shapeId="0" xr:uid="{00000000-0006-0000-0600-000039000000}">
      <text>
        <r>
          <rPr>
            <sz val="11"/>
            <rFont val="Calibri"/>
          </rPr>
          <t>Oracle Database must generate audit records for the DOD-selected list of auditable events, when successfully accessed, added, modified, or deleted, to the extent such information is available.</t>
        </r>
      </text>
    </comment>
    <comment ref="K32" authorId="0" shapeId="0" xr:uid="{00000000-0006-0000-0600-00003A000000}">
      <text>
        <r>
          <rPr>
            <sz val="11"/>
            <rFont val="Calibri"/>
          </rPr>
          <t>Oracle Database must be configured in accordance with the security configuration settings based on DOD security configuration and implementation guidance, including STIGs, NSA configuration guides, CTOs, DTMs, and IAVMs.</t>
        </r>
      </text>
    </comment>
    <comment ref="J33" authorId="0" shapeId="0" xr:uid="{00000000-0006-0000-0600-00003B000000}">
      <text>
        <r>
          <rPr>
            <sz val="11"/>
            <rFont val="Calibri"/>
          </rPr>
          <t>Oracle Database must generate audit records for the DOD-selected list of auditable events, when successfully accessed, added, modified, or deleted, to the extent such information is available.</t>
        </r>
      </text>
    </comment>
    <comment ref="K33" authorId="0" shapeId="0" xr:uid="{00000000-0006-0000-0600-00003C000000}">
      <text>
        <r>
          <rPr>
            <sz val="11"/>
            <rFont val="Calibri"/>
          </rPr>
          <t>Oracle Database must be configured in accordance with the security configuration settings based on DOD security configuration and implementation guidance, including STIGs, NSA configuration guides, CTOs, DTMs, and IAVMs.</t>
        </r>
      </text>
    </comment>
    <comment ref="L33" authorId="0" shapeId="0" xr:uid="{00000000-0006-0000-0600-00003D000000}">
      <text>
        <r>
          <rPr>
            <sz val="11"/>
            <rFont val="Calibri"/>
          </rPr>
          <t>The Oracle REMOTE_OS_ROLES parameter must be set to FALSE.</t>
        </r>
      </text>
    </comment>
    <comment ref="M33" authorId="0" shapeId="0" xr:uid="{00000000-0006-0000-0600-00003E000000}">
      <text>
        <r>
          <rPr>
            <sz val="11"/>
            <rFont val="Calibri"/>
          </rPr>
          <t>The Oracle SQL92_SECURITY parameter must be set to TRUE.</t>
        </r>
      </text>
    </comment>
    <comment ref="N33" authorId="0" shapeId="0" xr:uid="{00000000-0006-0000-0600-00003F000000}">
      <text>
        <r>
          <rPr>
            <sz val="11"/>
            <rFont val="Calibri"/>
          </rPr>
          <t>The Oracle password file ownership and permissions should be limited and the REMOTE_LOGIN_PASSWORDFILE parameter must be set to EXCLUSIVE or NONE.</t>
        </r>
      </text>
    </comment>
    <comment ref="O33" authorId="0" shapeId="0" xr:uid="{00000000-0006-0000-0600-000040000000}">
      <text>
        <r>
          <rPr>
            <sz val="11"/>
            <rFont val="Calibri"/>
          </rPr>
          <t>The Oracle _TRACE_FILES_PUBLIC parameter if present must be set to FALSE.</t>
        </r>
      </text>
    </comment>
    <comment ref="P33" authorId="0" shapeId="0" xr:uid="{00000000-0006-0000-0600-000041000000}">
      <text>
        <r>
          <rPr>
            <sz val="11"/>
            <rFont val="Calibri"/>
          </rPr>
          <t>Oracle Database must only generate error messages that provide information necessary for corrective actions without revealing organization-defined sensitive or potentially harmful information in error logs and administrative messages that could be exploited.</t>
        </r>
      </text>
    </comment>
    <comment ref="Q33" authorId="0" shapeId="0" xr:uid="{00000000-0006-0000-0600-000042000000}">
      <text>
        <r>
          <rPr>
            <sz val="11"/>
            <rFont val="Calibri"/>
          </rPr>
          <t>Oracle Database must restrict error messages so only authorized personnel may view them.</t>
        </r>
      </text>
    </comment>
    <comment ref="J34" authorId="0" shapeId="0" xr:uid="{00000000-0006-0000-0600-000043000000}">
      <text>
        <r>
          <rPr>
            <sz val="11"/>
            <rFont val="Calibri"/>
          </rPr>
          <t>Database software, applications, and configuration files must be monitored to discover unauthorized changes.</t>
        </r>
      </text>
    </comment>
    <comment ref="K34" authorId="0" shapeId="0" xr:uid="{00000000-0006-0000-0600-000044000000}">
      <text>
        <r>
          <rPr>
            <sz val="11"/>
            <rFont val="Calibri"/>
          </rPr>
          <t>Changes to configuration options must be audited.</t>
        </r>
      </text>
    </comment>
    <comment ref="J35" authorId="0" shapeId="0" xr:uid="{00000000-0006-0000-0600-000045000000}">
      <text>
        <r>
          <rPr>
            <sz val="11"/>
            <rFont val="Calibri"/>
          </rPr>
          <t>Database software, applications, and configuration files must be monitored to discover unauthorized changes.</t>
        </r>
      </text>
    </comment>
    <comment ref="J36" authorId="0" shapeId="0" xr:uid="{00000000-0006-0000-0600-000046000000}">
      <text>
        <r>
          <rPr>
            <sz val="11"/>
            <rFont val="Calibri"/>
          </rPr>
          <t>The OS must limit privileges to change the database management system (DBMS) software resident within software libraries (including privileged programs).</t>
        </r>
      </text>
    </comment>
    <comment ref="K36" authorId="0" shapeId="0" xr:uid="{00000000-0006-0000-0600-000047000000}">
      <text>
        <r>
          <rPr>
            <sz val="11"/>
            <rFont val="Calibri"/>
          </rPr>
          <t>Database software directories, including database management system (DBMS) configuration files, must be stored in dedicated directories, or DASD pools, separate from the host OS and other applications.</t>
        </r>
      </text>
    </comment>
    <comment ref="J37" authorId="0" shapeId="0" xr:uid="{00000000-0006-0000-0600-000048000000}">
      <text>
        <r>
          <rPr>
            <sz val="11"/>
            <rFont val="Calibri"/>
          </rPr>
          <t>The Oracle REMOTE_OS_ROLES parameter must be set to FALSE.</t>
        </r>
      </text>
    </comment>
    <comment ref="K37" authorId="0" shapeId="0" xr:uid="{00000000-0006-0000-0600-000049000000}">
      <text>
        <r>
          <rPr>
            <sz val="11"/>
            <rFont val="Calibri"/>
          </rPr>
          <t>The Oracle SQL92_SECURITY parameter must be set to TRUE.</t>
        </r>
      </text>
    </comment>
    <comment ref="L37" authorId="0" shapeId="0" xr:uid="{00000000-0006-0000-0600-00004A000000}">
      <text>
        <r>
          <rPr>
            <sz val="11"/>
            <rFont val="Calibri"/>
          </rPr>
          <t>The Oracle password file ownership and permissions should be limited and the REMOTE_LOGIN_PASSWORDFILE parameter must be set to EXCLUSIVE or NONE.</t>
        </r>
      </text>
    </comment>
    <comment ref="M37" authorId="0" shapeId="0" xr:uid="{00000000-0006-0000-0600-00004B000000}">
      <text>
        <r>
          <rPr>
            <sz val="11"/>
            <rFont val="Calibri"/>
          </rPr>
          <t>The Oracle _TRACE_FILES_PUBLIC parameter if present must be set to FALSE.</t>
        </r>
      </text>
    </comment>
    <comment ref="N37" authorId="0" shapeId="0" xr:uid="{00000000-0006-0000-0600-00004C000000}">
      <text>
        <r>
          <rPr>
            <sz val="11"/>
            <rFont val="Calibri"/>
          </rPr>
          <t>Oracle Database default accounts must be assigned custom passwords.</t>
        </r>
      </text>
    </comment>
    <comment ref="O37" authorId="0" shapeId="0" xr:uid="{00000000-0006-0000-0600-00004D000000}">
      <text>
        <r>
          <rPr>
            <sz val="11"/>
            <rFont val="Calibri"/>
          </rPr>
          <t>Oracle Database default demonstration and sample databases, database objects, and applications must be removed.</t>
        </r>
      </text>
    </comment>
    <comment ref="P37" authorId="0" shapeId="0" xr:uid="{00000000-0006-0000-0600-00004E000000}">
      <text>
        <r>
          <rPr>
            <sz val="11"/>
            <rFont val="Calibri"/>
          </rPr>
          <t>Unused database components, database management system (DBMS) software, and database objects must be removed.</t>
        </r>
      </text>
    </comment>
    <comment ref="Q37" authorId="0" shapeId="0" xr:uid="{00000000-0006-0000-0600-00004F000000}">
      <text>
        <r>
          <rPr>
            <sz val="11"/>
            <rFont val="Calibri"/>
          </rPr>
          <t>Unused database components that are integrated in the database management system (DBMS) and cannot be uninstalled must be disabled.</t>
        </r>
      </text>
    </comment>
    <comment ref="R37" authorId="0" shapeId="0" xr:uid="{00000000-0006-0000-0600-000050000000}">
      <text>
        <r>
          <rPr>
            <sz val="11"/>
            <rFont val="Calibri"/>
          </rPr>
          <t>Use of external executables must be authorized.</t>
        </r>
      </text>
    </comment>
    <comment ref="S37" authorId="0" shapeId="0" xr:uid="{00000000-0006-0000-0600-000051000000}">
      <text>
        <r>
          <rPr>
            <sz val="11"/>
            <rFont val="Calibri"/>
          </rPr>
          <t>Access to external executables must be disabled or restricted.</t>
        </r>
      </text>
    </comment>
    <comment ref="T37" authorId="0" shapeId="0" xr:uid="{00000000-0006-0000-0600-000052000000}">
      <text>
        <r>
          <rPr>
            <sz val="11"/>
            <rFont val="Calibri"/>
          </rPr>
          <t>Oracle Database must be configured to prohibit or restrict the use of organization-defined functions, ports, protocols, and/or services, as defined in the Ports, Protocols, and Services Management Category Assurance List (PPSM CAL) and vulnerability assessments.</t>
        </r>
      </text>
    </comment>
    <comment ref="J38" authorId="0" shapeId="0" xr:uid="{00000000-0006-0000-0600-000053000000}">
      <text>
        <r>
          <rPr>
            <sz val="11"/>
            <rFont val="Calibri"/>
          </rPr>
          <t>The database management system (DBMS) and associated applications must reserve the use of dynamic code execution for situations that require it.</t>
        </r>
      </text>
    </comment>
    <comment ref="K38" authorId="0" shapeId="0" xr:uid="{00000000-0006-0000-0600-000054000000}">
      <text>
        <r>
          <rPr>
            <sz val="11"/>
            <rFont val="Calibri"/>
          </rPr>
          <t>The database management system (DBMS) and associated applications, when making use of dynamic code execution, must take steps against invalid values that may be used in a SQL injection attack, therefore resulting in steps to prevent a SQL injection attack.</t>
        </r>
      </text>
    </comment>
    <comment ref="J43" authorId="0" shapeId="0" xr:uid="{00000000-0006-0000-0600-000055000000}">
      <text>
        <r>
          <rPr>
            <sz val="11"/>
            <rFont val="Calibri"/>
          </rPr>
          <t>Oracle Database must integrate with an organization-level authentication/access mechanism providing account management and automation for all users, groups, roles, and any other principals.</t>
        </r>
      </text>
    </comment>
    <comment ref="K43" authorId="0" shapeId="0" xr:uid="{00000000-0006-0000-0600-000056000000}">
      <text>
        <r>
          <rPr>
            <sz val="11"/>
            <rFont val="Calibri"/>
          </rPr>
          <t>Oracle Database must ensure users are authenticated with an individual authenticator prior to using a shared authenticator.</t>
        </r>
      </text>
    </comment>
    <comment ref="L43" authorId="0" shapeId="0" xr:uid="{00000000-0006-0000-0600-000057000000}">
      <text>
        <r>
          <rPr>
            <sz val="11"/>
            <rFont val="Calibri"/>
          </rPr>
          <t>Oracle Database must uniquely identify and authenticate organizational users (or processes acting on behalf of organizational users).</t>
        </r>
      </text>
    </comment>
    <comment ref="M43" authorId="0" shapeId="0" xr:uid="{00000000-0006-0000-0600-000058000000}">
      <text>
        <r>
          <rPr>
            <sz val="11"/>
            <rFont val="Calibri"/>
          </rPr>
          <t>Oracle Database must map the authenticated identity to the user account using public key infrastructure (PKI)-based authentication.</t>
        </r>
      </text>
    </comment>
    <comment ref="N43" authorId="0" shapeId="0" xr:uid="{00000000-0006-0000-0600-000059000000}">
      <text>
        <r>
          <rPr>
            <sz val="11"/>
            <rFont val="Calibri"/>
          </rPr>
          <t>Oracle Database must uniquely identify and authenticate nonorganizational users (or processes acting on behalf of nonorganizational users).</t>
        </r>
      </text>
    </comment>
    <comment ref="O43" authorId="0" shapeId="0" xr:uid="{00000000-0006-0000-0600-00005A000000}">
      <text>
        <r>
          <rPr>
            <sz val="11"/>
            <rFont val="Calibri"/>
          </rPr>
          <t>Oracle Database must include only approved trust anchors in trust stores or certificate stores managed by the organization.</t>
        </r>
      </text>
    </comment>
    <comment ref="J45" authorId="0" shapeId="0" xr:uid="{00000000-0006-0000-0600-00005B000000}">
      <text>
        <r>
          <rPr>
            <sz val="11"/>
            <rFont val="Calibri"/>
          </rPr>
          <t>Oracle Database must integrate with an organization-level authentication/access mechanism providing account management and automation for all users, groups, roles, and any other principals.</t>
        </r>
      </text>
    </comment>
    <comment ref="K45" authorId="0" shapeId="0" xr:uid="{00000000-0006-0000-0600-00005C000000}">
      <text>
        <r>
          <rPr>
            <sz val="11"/>
            <rFont val="Calibri"/>
          </rPr>
          <t>Oracle Database must ensure users are authenticated with an individual authenticator prior to using a shared authenticator.</t>
        </r>
      </text>
    </comment>
    <comment ref="L45" authorId="0" shapeId="0" xr:uid="{00000000-0006-0000-0600-00005D000000}">
      <text>
        <r>
          <rPr>
            <sz val="11"/>
            <rFont val="Calibri"/>
          </rPr>
          <t>Oracle Database must, for password-based authentication, verify that when users create or update passwords, the passwords are not found on the list of commonly used, expected, or compromised passwords in IA-5 (1) (a).</t>
        </r>
      </text>
    </comment>
    <comment ref="M45" authorId="0" shapeId="0" xr:uid="{00000000-0006-0000-0600-00005E000000}">
      <text>
        <r>
          <rPr>
            <sz val="11"/>
            <rFont val="Calibri"/>
          </rPr>
          <t>Oracle Database must, for password-based authentication, require immediate selection of a new password upon account recovery.</t>
        </r>
      </text>
    </comment>
    <comment ref="J48" authorId="0" shapeId="0" xr:uid="{00000000-0006-0000-0600-00005F000000}">
      <text>
        <r>
          <rPr>
            <sz val="11"/>
            <rFont val="Calibri"/>
          </rPr>
          <t>Oracle Database default accounts must be assigned custom passwords.</t>
        </r>
      </text>
    </comment>
    <comment ref="K48" authorId="0" shapeId="0" xr:uid="{00000000-0006-0000-0600-000060000000}">
      <text>
        <r>
          <rPr>
            <sz val="11"/>
            <rFont val="Calibri"/>
          </rPr>
          <t>Oracle Database must enforce the DOD standards for password complexity.</t>
        </r>
      </text>
    </comment>
    <comment ref="L48" authorId="0" shapeId="0" xr:uid="{00000000-0006-0000-0600-000061000000}">
      <text>
        <r>
          <rPr>
            <sz val="11"/>
            <rFont val="Calibri"/>
          </rPr>
          <t>Procedures for establishing temporary passwords that meet DOD password requirements for new accounts must be defined, documented, and implemented.</t>
        </r>
      </text>
    </comment>
    <comment ref="M48" authorId="0" shapeId="0" xr:uid="{00000000-0006-0000-0600-000062000000}">
      <text>
        <r>
          <rPr>
            <sz val="11"/>
            <rFont val="Calibri"/>
          </rPr>
          <t>Oracle Database must enforce password maximum lifetime restrictions.</t>
        </r>
      </text>
    </comment>
    <comment ref="N48" authorId="0" shapeId="0" xr:uid="{00000000-0006-0000-0600-000063000000}">
      <text>
        <r>
          <rPr>
            <sz val="11"/>
            <rFont val="Calibri"/>
          </rPr>
          <t>Oracle Database must, for password-based authentication, verify that when users create or update passwords, the passwords are not found on the list of commonly used, expected, or compromised passwords in IA-5 (1) (a).</t>
        </r>
      </text>
    </comment>
    <comment ref="O48" authorId="0" shapeId="0" xr:uid="{00000000-0006-0000-0600-000064000000}">
      <text>
        <r>
          <rPr>
            <sz val="11"/>
            <rFont val="Calibri"/>
          </rPr>
          <t>Oracle Database must, for password-based authentication, require immediate selection of a new password upon account recovery.</t>
        </r>
      </text>
    </comment>
    <comment ref="J49" authorId="0" shapeId="0" xr:uid="{00000000-0006-0000-0600-000065000000}">
      <text>
        <r>
          <rPr>
            <sz val="11"/>
            <rFont val="Calibri"/>
          </rPr>
          <t>When using command-line tools such as Oracle SQL*Plus, which can accept a plain-text password, users must use an alternative logon method that does not expose the password.</t>
        </r>
      </text>
    </comment>
    <comment ref="J50" authorId="0" shapeId="0" xr:uid="{00000000-0006-0000-0600-000066000000}">
      <text>
        <r>
          <rPr>
            <sz val="11"/>
            <rFont val="Calibri"/>
          </rPr>
          <t>Oracle Database must map the authenticated identity to the user account using public key infrastructure (PKI)-based authentication.</t>
        </r>
      </text>
    </comment>
    <comment ref="K50" authorId="0" shapeId="0" xr:uid="{00000000-0006-0000-0600-000067000000}">
      <text>
        <r>
          <rPr>
            <sz val="11"/>
            <rFont val="Calibri"/>
          </rPr>
          <t>Oracle Database must include only approved trust anchors in trust stores or certificate stores managed by the organization.</t>
        </r>
      </text>
    </comment>
    <comment ref="J59" authorId="0" shapeId="0" xr:uid="{00000000-0006-0000-0600-000068000000}">
      <text>
        <r>
          <rPr>
            <sz val="11"/>
            <rFont val="Calibri"/>
          </rPr>
          <t>Remote administration must be disabled for the Oracle connection manager.</t>
        </r>
      </text>
    </comment>
    <comment ref="J68" authorId="0" shapeId="0" xr:uid="{00000000-0006-0000-0600-000069000000}">
      <text>
        <r>
          <rPr>
            <sz val="11"/>
            <rFont val="Calibri"/>
          </rPr>
          <t>Oracle Database must preserve any organization-defined system state information in the event of a system failure.</t>
        </r>
      </text>
    </comment>
    <comment ref="K68" authorId="0" shapeId="0" xr:uid="{00000000-0006-0000-0600-00006A000000}">
      <text>
        <r>
          <rPr>
            <sz val="11"/>
            <rFont val="Calibri"/>
          </rPr>
          <t>A minimum of three Oracle Control Files must be created and each stored on a separate physical and logical device.</t>
        </r>
      </text>
    </comment>
    <comment ref="L68" authorId="0" shapeId="0" xr:uid="{00000000-0006-0000-0600-00006B000000}">
      <text>
        <r>
          <rPr>
            <sz val="11"/>
            <rFont val="Calibri"/>
          </rPr>
          <t>A minimum of three Oracle redo log groups/files must be defined and configured to be stored on separate, archived physical disks or archived directories on a RAID device. In addition, each Oracle redo log group must have a minimum of two Oracle redo log members (files).</t>
        </r>
      </text>
    </comment>
    <comment ref="J71" authorId="0" shapeId="0" xr:uid="{00000000-0006-0000-0600-00006C000000}">
      <text>
        <r>
          <rPr>
            <sz val="11"/>
            <rFont val="Calibri"/>
          </rPr>
          <t>Oracle Database must automatically terminate a user session after organization-defined conditions or trigger events requiring session disconnect.</t>
        </r>
      </text>
    </comment>
    <comment ref="K71" authorId="0" shapeId="0" xr:uid="{00000000-0006-0000-0600-00006D000000}">
      <text>
        <r>
          <rPr>
            <sz val="11"/>
            <rFont val="Calibri"/>
          </rPr>
          <t>Oracle Database must provide a mechanism to automatically identify accounts designated as temporary or emergency accounts.</t>
        </r>
      </text>
    </comment>
    <comment ref="L71" authorId="0" shapeId="0" xr:uid="{00000000-0006-0000-0600-00006E000000}">
      <text>
        <r>
          <rPr>
            <sz val="11"/>
            <rFont val="Calibri"/>
          </rPr>
          <t>Oracle Database must provide a mechanism to automatically remove or disable temporary user accounts after 72 hours.</t>
        </r>
      </text>
    </comment>
    <comment ref="M71" authorId="0" shapeId="0" xr:uid="{00000000-0006-0000-0600-00006F000000}">
      <text>
        <r>
          <rPr>
            <sz val="11"/>
            <rFont val="Calibri"/>
          </rPr>
          <t>Oracle Database must disable user accounts after 35 days of inactivity.</t>
        </r>
      </text>
    </comment>
    <comment ref="J88" authorId="0" shapeId="0" xr:uid="{00000000-0006-0000-0600-000070000000}">
      <text>
        <r>
          <rPr>
            <sz val="11"/>
            <rFont val="Calibri"/>
          </rPr>
          <t>The Oracle Listener must be configured to require administration authentication.</t>
        </r>
      </text>
    </comment>
    <comment ref="K88" authorId="0" shapeId="0" xr:uid="{00000000-0006-0000-0600-000071000000}">
      <text>
        <r>
          <rPr>
            <sz val="11"/>
            <rFont val="Calibri"/>
          </rPr>
          <t>Network access to Oracle Database must be restricted to authorized personnel.</t>
        </r>
      </text>
    </comment>
    <comment ref="L88" authorId="0" shapeId="0" xr:uid="{00000000-0006-0000-0600-000072000000}">
      <text>
        <r>
          <rPr>
            <sz val="11"/>
            <rFont val="Calibri"/>
          </rPr>
          <t>Access to external executables must be disabled or restricted.</t>
        </r>
      </text>
    </comment>
    <comment ref="J89" authorId="0" shapeId="0" xr:uid="{00000000-0006-0000-0600-000073000000}">
      <text>
        <r>
          <rPr>
            <sz val="11"/>
            <rFont val="Calibri"/>
          </rPr>
          <t>Oracle Database must check the validity of data inputs.</t>
        </r>
      </text>
    </comment>
    <comment ref="J90" authorId="0" shapeId="0" xr:uid="{00000000-0006-0000-0600-000074000000}">
      <text>
        <r>
          <rPr>
            <sz val="11"/>
            <rFont val="Calibri"/>
          </rPr>
          <t>Fixed user and PUBLIC Database links must be authorized for use.</t>
        </r>
      </text>
    </comment>
    <comment ref="K90" authorId="0" shapeId="0" xr:uid="{00000000-0006-0000-0600-000075000000}">
      <text>
        <r>
          <rPr>
            <sz val="11"/>
            <rFont val="Calibri"/>
          </rPr>
          <t>Network access to Oracle Database must be restricted to authorized personnel.</t>
        </r>
      </text>
    </comment>
    <comment ref="J91" authorId="0" shapeId="0" xr:uid="{00000000-0006-0000-0600-000076000000}">
      <text>
        <r>
          <rPr>
            <sz val="11"/>
            <rFont val="Calibri"/>
          </rPr>
          <t>Oracle Database must enforce approved authorizations for logical access to the system in accordance with applicable policy.</t>
        </r>
      </text>
    </comment>
    <comment ref="K91" authorId="0" shapeId="0" xr:uid="{00000000-0006-0000-0600-000077000000}">
      <text>
        <r>
          <rPr>
            <sz val="11"/>
            <rFont val="Calibri"/>
          </rPr>
          <t>If passwords are used for authentication, the Oracle Database must transmit only encrypted representations of passwords.</t>
        </r>
      </text>
    </comment>
    <comment ref="L91" authorId="0" shapeId="0" xr:uid="{00000000-0006-0000-0600-000078000000}">
      <text>
        <r>
          <rPr>
            <sz val="11"/>
            <rFont val="Calibri"/>
          </rPr>
          <t>Oracle Database, when using public key infrastructure (PKI)-based authentication, must enforce authorized access to the corresponding private key.</t>
        </r>
      </text>
    </comment>
    <comment ref="M91" authorId="0" shapeId="0" xr:uid="{00000000-0006-0000-0600-000079000000}">
      <text>
        <r>
          <rPr>
            <sz val="11"/>
            <rFont val="Calibri"/>
          </rPr>
          <t>Oracle Database must take steps to protect data at rest and ensure confidentiality and integrity of application data.</t>
        </r>
      </text>
    </comment>
    <comment ref="N91" authorId="0" shapeId="0" xr:uid="{00000000-0006-0000-0600-00007A000000}">
      <text>
        <r>
          <rPr>
            <sz val="11"/>
            <rFont val="Calibri"/>
          </rPr>
          <t>Oracle Database must implement cryptographic mechanisms to prevent unauthorized modification of organization-defined information at rest (to include, at a minimum, PII and classified information) on organization-defined information system components.</t>
        </r>
      </text>
    </comment>
    <comment ref="O91" authorId="0" shapeId="0" xr:uid="{00000000-0006-0000-0600-00007B000000}">
      <text>
        <r>
          <rPr>
            <sz val="11"/>
            <rFont val="Calibri"/>
          </rPr>
          <t>Oracle Database must employ cryptographic mechanisms preventing the unauthorized disclosure of information during transmission unless the transmitted data is otherwise protected by alternative physical measures.</t>
        </r>
      </text>
    </comment>
    <comment ref="J94" authorId="0" shapeId="0" xr:uid="{00000000-0006-0000-0600-00007C000000}">
      <text>
        <r>
          <rPr>
            <sz val="11"/>
            <rFont val="Calibri"/>
          </rPr>
          <t>Oracle Database must, for password-based authentication, store passwords using an approved salted key derivation function, preferably using a keyed hash.</t>
        </r>
      </text>
    </comment>
    <comment ref="K94" authorId="0" shapeId="0" xr:uid="{00000000-0006-0000-0600-00007D000000}">
      <text>
        <r>
          <rPr>
            <sz val="11"/>
            <rFont val="Calibri"/>
          </rPr>
          <t>Oracle Database must use NIST-validated FIPS 140-2/140-3 compliant cryptography for authentication mechanisms.</t>
        </r>
      </text>
    </comment>
    <comment ref="L94" authorId="0" shapeId="0" xr:uid="{00000000-0006-0000-0600-00007E000000}">
      <text>
        <r>
          <rPr>
            <sz val="11"/>
            <rFont val="Calibri"/>
          </rPr>
          <t>Oracle Database must implement NIST FIPS 140-2/140-3 validated cryptographic modules to protect unclassified information requiring confidentiality and cryptographic protection, in accordance with the data owner</t>
        </r>
        <r>
          <rPr>
            <sz val="11"/>
            <color rgb="FF000000"/>
            <rFont val="Calibri"/>
          </rPr>
          <t>'</t>
        </r>
        <r>
          <rPr>
            <sz val="11"/>
            <color rgb="FF000000"/>
            <rFont val="Calibri"/>
          </rPr>
          <t>s requirements.</t>
        </r>
      </text>
    </comment>
    <comment ref="M94" authorId="0" shapeId="0" xr:uid="{00000000-0006-0000-0600-00007F000000}">
      <text>
        <r>
          <rPr>
            <sz val="11"/>
            <rFont val="Calibri"/>
          </rPr>
          <t>Oracle Database must take steps to protect data at rest and ensure confidentiality and integrity of application data.</t>
        </r>
      </text>
    </comment>
    <comment ref="N94" authorId="0" shapeId="0" xr:uid="{00000000-0006-0000-0600-000080000000}">
      <text>
        <r>
          <rPr>
            <sz val="11"/>
            <rFont val="Calibri"/>
          </rPr>
          <t>Oracle Database must implement cryptographic mechanisms to prevent unauthorized modification of organization-defined information at rest (to include, at a minimum, PII and classified information) on organization-defined information system components.</t>
        </r>
      </text>
    </comment>
    <comment ref="J96" authorId="0" shapeId="0" xr:uid="{00000000-0006-0000-0600-000081000000}">
      <text>
        <r>
          <rPr>
            <sz val="11"/>
            <rFont val="Calibri"/>
          </rPr>
          <t>The database management system (DBMS) and associated applications must reserve the use of dynamic code execution for situations that require it.</t>
        </r>
      </text>
    </comment>
    <comment ref="K96" authorId="0" shapeId="0" xr:uid="{00000000-0006-0000-0600-000082000000}">
      <text>
        <r>
          <rPr>
            <sz val="11"/>
            <rFont val="Calibri"/>
          </rPr>
          <t>The database management system (DBMS) and associated applications, when making use of dynamic code execution, must take steps against invalid values that may be used in a SQL injection attack, therefore resulting in steps to prevent a SQL injection attack.</t>
        </r>
      </text>
    </comment>
    <comment ref="J99" authorId="0" shapeId="0" xr:uid="{00000000-0006-0000-0600-000083000000}">
      <text>
        <r>
          <rPr>
            <sz val="11"/>
            <rFont val="Calibri"/>
          </rPr>
          <t>Oracle Database products must be a version supported by the vendor.</t>
        </r>
      </text>
    </comment>
    <comment ref="K99" authorId="0" shapeId="0" xr:uid="{00000000-0006-0000-0600-000084000000}">
      <text>
        <r>
          <rPr>
            <sz val="11"/>
            <rFont val="Calibri"/>
          </rPr>
          <t>Oracle Database software must be evaluated and patched against newly found vulnerabilities.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67" authorId="0" shapeId="0" xr:uid="{00000000-0006-0000-0700-000001000000}">
      <text>
        <r>
          <rPr>
            <sz val="11"/>
            <rFont val="Calibri"/>
          </rPr>
          <t>Oracle Database products must be a version supported by the vendor.</t>
        </r>
      </text>
    </comment>
    <comment ref="I67" authorId="0" shapeId="0" xr:uid="{00000000-0006-0000-0700-000002000000}">
      <text>
        <r>
          <rPr>
            <sz val="11"/>
            <rFont val="Calibri"/>
          </rPr>
          <t>Oracle Database software must be evaluated and patched against newly found vulnerabilities.</t>
        </r>
      </text>
    </comment>
    <comment ref="H89" authorId="0" shapeId="0" xr:uid="{00000000-0006-0000-0700-000003000000}">
      <text>
        <r>
          <rPr>
            <sz val="11"/>
            <rFont val="Calibri"/>
          </rPr>
          <t>Oracle Database must automatically terminate a user session after organization-defined conditions or trigger events requiring session disconnect.</t>
        </r>
      </text>
    </comment>
    <comment ref="I89" authorId="0" shapeId="0" xr:uid="{00000000-0006-0000-0700-000007000000}">
      <text>
        <r>
          <rPr>
            <sz val="11"/>
            <rFont val="Calibri"/>
          </rPr>
          <t>Oracle Database must support enforcement of logical access restrictions associated with changes to the database management system (DBMS) configuration and to the database itself.</t>
        </r>
      </text>
    </comment>
    <comment ref="J89" authorId="0" shapeId="0" xr:uid="{00000000-0006-0000-0700-000004000000}">
      <text>
        <r>
          <rPr>
            <sz val="11"/>
            <rFont val="Calibri"/>
          </rPr>
          <t>Oracle Database must provide a mechanism to automatically identify accounts designated as temporary or emergency accounts.</t>
        </r>
      </text>
    </comment>
    <comment ref="K89" authorId="0" shapeId="0" xr:uid="{00000000-0006-0000-0700-000005000000}">
      <text>
        <r>
          <rPr>
            <sz val="11"/>
            <rFont val="Calibri"/>
          </rPr>
          <t>Oracle Database must provide a mechanism to automatically remove or disable temporary user accounts after 72 hours.</t>
        </r>
      </text>
    </comment>
    <comment ref="L89" authorId="0" shapeId="0" xr:uid="{00000000-0006-0000-0700-000006000000}">
      <text>
        <r>
          <rPr>
            <sz val="11"/>
            <rFont val="Calibri"/>
          </rPr>
          <t>Oracle Database must disable user accounts after 35 days of inactivity.</t>
        </r>
      </text>
    </comment>
    <comment ref="H90" authorId="0" shapeId="0" xr:uid="{00000000-0006-0000-0700-000008000000}">
      <text>
        <r>
          <rPr>
            <sz val="11"/>
            <rFont val="Calibri"/>
          </rPr>
          <t>Oracle Database must integrate with an organization-level authentication/access mechanism providing account management and automation for all users, groups, roles, and any other principals.</t>
        </r>
      </text>
    </comment>
    <comment ref="I90" authorId="0" shapeId="0" xr:uid="{00000000-0006-0000-0700-000016000000}">
      <text>
        <r>
          <rPr>
            <sz val="11"/>
            <rFont val="Calibri"/>
          </rPr>
          <t>The Oracle Listener must be configured to require administration authentication.</t>
        </r>
      </text>
    </comment>
    <comment ref="J90" authorId="0" shapeId="0" xr:uid="{00000000-0006-0000-0700-000017000000}">
      <text>
        <r>
          <rPr>
            <sz val="11"/>
            <rFont val="Calibri"/>
          </rPr>
          <t>Remote administration must be disabled for the Oracle connection manager.</t>
        </r>
      </text>
    </comment>
    <comment ref="K90" authorId="0" shapeId="0" xr:uid="{00000000-0006-0000-0700-000018000000}">
      <text>
        <r>
          <rPr>
            <sz val="11"/>
            <rFont val="Calibri"/>
          </rPr>
          <t>Oracle Database default accounts must be assigned custom passwords.</t>
        </r>
      </text>
    </comment>
    <comment ref="L90" authorId="0" shapeId="0" xr:uid="{00000000-0006-0000-0700-000019000000}">
      <text>
        <r>
          <rPr>
            <sz val="11"/>
            <rFont val="Calibri"/>
          </rPr>
          <t>Oracle Database must verify account lockouts persist until reset by an administrator.</t>
        </r>
      </text>
    </comment>
    <comment ref="M90" authorId="0" shapeId="0" xr:uid="{00000000-0006-0000-0700-000009000000}">
      <text>
        <r>
          <rPr>
            <sz val="11"/>
            <rFont val="Calibri"/>
          </rPr>
          <t>Oracle Database must set the maximum number of consecutive invalid logon attempts to three.</t>
        </r>
      </text>
    </comment>
    <comment ref="N90" authorId="0" shapeId="0" xr:uid="{00000000-0006-0000-0700-00000A000000}">
      <text>
        <r>
          <rPr>
            <sz val="11"/>
            <rFont val="Calibri"/>
          </rPr>
          <t>Access to external executables must be disabled or restricted.</t>
        </r>
      </text>
    </comment>
    <comment ref="O90" authorId="0" shapeId="0" xr:uid="{00000000-0006-0000-0700-00000B000000}">
      <text>
        <r>
          <rPr>
            <sz val="11"/>
            <rFont val="Calibri"/>
          </rPr>
          <t>Oracle Database must ensure users are authenticated with an individual authenticator prior to using a shared authenticator.</t>
        </r>
      </text>
    </comment>
    <comment ref="P90" authorId="0" shapeId="0" xr:uid="{00000000-0006-0000-0700-00000C000000}">
      <text>
        <r>
          <rPr>
            <sz val="11"/>
            <rFont val="Calibri"/>
          </rPr>
          <t>Oracle Database must uniquely identify and authenticate organizational users (or processes acting on behalf of organizational users).</t>
        </r>
      </text>
    </comment>
    <comment ref="Q90" authorId="0" shapeId="0" xr:uid="{00000000-0006-0000-0700-00000D000000}">
      <text>
        <r>
          <rPr>
            <sz val="11"/>
            <rFont val="Calibri"/>
          </rPr>
          <t>Oracle Database must enforce the DOD standards for password complexity.</t>
        </r>
      </text>
    </comment>
    <comment ref="R90" authorId="0" shapeId="0" xr:uid="{00000000-0006-0000-0700-00000E000000}">
      <text>
        <r>
          <rPr>
            <sz val="11"/>
            <rFont val="Calibri"/>
          </rPr>
          <t>Procedures for establishing temporary passwords that meet DOD password requirements for new accounts must be defined, documented, and implemented.</t>
        </r>
      </text>
    </comment>
    <comment ref="S90" authorId="0" shapeId="0" xr:uid="{00000000-0006-0000-0700-00000F000000}">
      <text>
        <r>
          <rPr>
            <sz val="11"/>
            <rFont val="Calibri"/>
          </rPr>
          <t>Oracle Database must enforce password maximum lifetime restrictions.</t>
        </r>
      </text>
    </comment>
    <comment ref="T90" authorId="0" shapeId="0" xr:uid="{00000000-0006-0000-0700-000010000000}">
      <text>
        <r>
          <rPr>
            <sz val="11"/>
            <rFont val="Calibri"/>
          </rPr>
          <t>Oracle Database must map the authenticated identity to the user account using public key infrastructure (PKI)-based authentication.</t>
        </r>
      </text>
    </comment>
    <comment ref="U90" authorId="0" shapeId="0" xr:uid="{00000000-0006-0000-0700-000011000000}">
      <text>
        <r>
          <rPr>
            <sz val="11"/>
            <rFont val="Calibri"/>
          </rPr>
          <t>When using command-line tools such as Oracle SQL*Plus, which can accept a plain-text password, users must use an alternative logon method that does not expose the password.</t>
        </r>
      </text>
    </comment>
    <comment ref="V90" authorId="0" shapeId="0" xr:uid="{00000000-0006-0000-0700-000012000000}">
      <text>
        <r>
          <rPr>
            <sz val="11"/>
            <rFont val="Calibri"/>
          </rPr>
          <t>Oracle Database must uniquely identify and authenticate nonorganizational users (or processes acting on behalf of nonorganizational users).</t>
        </r>
      </text>
    </comment>
    <comment ref="W90" authorId="0" shapeId="0" xr:uid="{00000000-0006-0000-0700-000013000000}">
      <text>
        <r>
          <rPr>
            <sz val="11"/>
            <rFont val="Calibri"/>
          </rPr>
          <t>Oracle Database must, for password-based authentication, verify that when users create or update passwords, the passwords are not found on the list of commonly used, expected, or compromised passwords in IA-5 (1) (a).</t>
        </r>
      </text>
    </comment>
    <comment ref="X90" authorId="0" shapeId="0" xr:uid="{00000000-0006-0000-0700-000014000000}">
      <text>
        <r>
          <rPr>
            <sz val="11"/>
            <rFont val="Calibri"/>
          </rPr>
          <t>Oracle Database must, for password-based authentication, require immediate selection of a new password upon account recovery.</t>
        </r>
      </text>
    </comment>
    <comment ref="Y90" authorId="0" shapeId="0" xr:uid="{00000000-0006-0000-0700-000015000000}">
      <text>
        <r>
          <rPr>
            <sz val="11"/>
            <rFont val="Calibri"/>
          </rPr>
          <t>Oracle Database must include only approved trust anchors in trust stores or certificate stores managed by the organization.</t>
        </r>
      </text>
    </comment>
    <comment ref="H91" authorId="0" shapeId="0" xr:uid="{00000000-0006-0000-0700-00001A000000}">
      <text>
        <r>
          <rPr>
            <sz val="11"/>
            <rFont val="Calibri"/>
          </rPr>
          <t>Oracle Database must integrate with an organization-level authentication/access mechanism providing account management and automation for all users, groups, roles, and any other principals.</t>
        </r>
      </text>
    </comment>
    <comment ref="I91" authorId="0" shapeId="0" xr:uid="{00000000-0006-0000-0700-00001B000000}">
      <text>
        <r>
          <rPr>
            <sz val="11"/>
            <rFont val="Calibri"/>
          </rPr>
          <t>Oracle Database must protect against an individual who uses a shared account falsely denying having performed a particular action.</t>
        </r>
      </text>
    </comment>
    <comment ref="J91" authorId="0" shapeId="0" xr:uid="{00000000-0006-0000-0700-00001C000000}">
      <text>
        <r>
          <rPr>
            <sz val="11"/>
            <rFont val="Calibri"/>
          </rPr>
          <t>Oracle Database must ensure users are authenticated with an individual authenticator prior to using a shared authenticator.</t>
        </r>
      </text>
    </comment>
    <comment ref="K91" authorId="0" shapeId="0" xr:uid="{00000000-0006-0000-0700-00001D000000}">
      <text>
        <r>
          <rPr>
            <sz val="11"/>
            <rFont val="Calibri"/>
          </rPr>
          <t>Oracle Database must map the authenticated identity to the user account using public key infrastructure (PKI)-based authentication.</t>
        </r>
      </text>
    </comment>
    <comment ref="L91" authorId="0" shapeId="0" xr:uid="{00000000-0006-0000-0700-00001E000000}">
      <text>
        <r>
          <rPr>
            <sz val="11"/>
            <rFont val="Calibri"/>
          </rPr>
          <t>Oracle Database must, for password-based authentication, verify that when users create or update passwords, the passwords are not found on the list of commonly used, expected, or compromised passwords in IA-5 (1) (a).</t>
        </r>
      </text>
    </comment>
    <comment ref="M91" authorId="0" shapeId="0" xr:uid="{00000000-0006-0000-0700-00001F000000}">
      <text>
        <r>
          <rPr>
            <sz val="11"/>
            <rFont val="Calibri"/>
          </rPr>
          <t>Oracle Database must, for password-based authentication, require immediate selection of a new password upon account recovery.</t>
        </r>
      </text>
    </comment>
    <comment ref="N91" authorId="0" shapeId="0" xr:uid="{00000000-0006-0000-0700-000020000000}">
      <text>
        <r>
          <rPr>
            <sz val="11"/>
            <rFont val="Calibri"/>
          </rPr>
          <t>Oracle Database must include only approved trust anchors in trust stores or certificate stores managed by the organization.</t>
        </r>
      </text>
    </comment>
    <comment ref="H93" authorId="0" shapeId="0" xr:uid="{00000000-0006-0000-0700-000021000000}">
      <text>
        <r>
          <rPr>
            <sz val="11"/>
            <rFont val="Calibri"/>
          </rPr>
          <t>Oracle Database must limit the number of concurrent sessions for each system account to an organization-defined number of sessions.</t>
        </r>
      </text>
    </comment>
    <comment ref="I93" authorId="0" shapeId="0" xr:uid="{00000000-0006-0000-0700-000022000000}">
      <text>
        <r>
          <rPr>
            <sz val="11"/>
            <rFont val="Calibri"/>
          </rPr>
          <t>Oracle Database must support enforcement of logical access restrictions associated with changes to the database management system (DBMS) configuration and to the database itself.</t>
        </r>
      </text>
    </comment>
    <comment ref="J93" authorId="0" shapeId="0" xr:uid="{00000000-0006-0000-0700-000023000000}">
      <text>
        <r>
          <rPr>
            <sz val="11"/>
            <rFont val="Calibri"/>
          </rPr>
          <t>The OS must limit privileges to change the database management system (DBMS) software resident within software libraries (including privileged programs).</t>
        </r>
      </text>
    </comment>
    <comment ref="K93" authorId="0" shapeId="0" xr:uid="{00000000-0006-0000-0700-000024000000}">
      <text>
        <r>
          <rPr>
            <sz val="11"/>
            <rFont val="Calibri"/>
          </rPr>
          <t>The Oracle Database software installation account must be restricted to authorized users.</t>
        </r>
      </text>
    </comment>
    <comment ref="L93" authorId="0" shapeId="0" xr:uid="{00000000-0006-0000-0700-000025000000}">
      <text>
        <r>
          <rPr>
            <sz val="11"/>
            <rFont val="Calibri"/>
          </rPr>
          <t>Database software directories, including database management system (DBMS) configuration files, must be stored in dedicated directories, or DASD pools, separate from the host OS and other applications.</t>
        </r>
      </text>
    </comment>
    <comment ref="M93" authorId="0" shapeId="0" xr:uid="{00000000-0006-0000-0700-000026000000}">
      <text>
        <r>
          <rPr>
            <sz val="11"/>
            <rFont val="Calibri"/>
          </rPr>
          <t>Database objects must be owned by accounts authorized for ownership.</t>
        </r>
      </text>
    </comment>
    <comment ref="N93" authorId="0" shapeId="0" xr:uid="{00000000-0006-0000-0700-000027000000}">
      <text>
        <r>
          <rPr>
            <sz val="11"/>
            <rFont val="Calibri"/>
          </rPr>
          <t>Fixed user and PUBLIC Database links must be authorized for use.</t>
        </r>
      </text>
    </comment>
    <comment ref="O93" authorId="0" shapeId="0" xr:uid="{00000000-0006-0000-0700-000028000000}">
      <text>
        <r>
          <rPr>
            <sz val="11"/>
            <rFont val="Calibri"/>
          </rPr>
          <t>The Oracle WITH GRANT OPTION privilege must be limited when granted to nondatabase administrator (DBA) or nonapplication administrator user accounts.</t>
        </r>
      </text>
    </comment>
    <comment ref="P93" authorId="0" shapeId="0" xr:uid="{00000000-0006-0000-0700-000029000000}">
      <text>
        <r>
          <rPr>
            <sz val="11"/>
            <rFont val="Calibri"/>
          </rPr>
          <t>System privileges granted using the WITH ADMIN OPTION must not be granted to unauthorized user accounts.</t>
        </r>
      </text>
    </comment>
    <comment ref="Q93" authorId="0" shapeId="0" xr:uid="{00000000-0006-0000-0700-00002A000000}">
      <text>
        <r>
          <rPr>
            <sz val="11"/>
            <rFont val="Calibri"/>
          </rPr>
          <t>Oracle roles granted using the WITH ADMIN OPTION must not be granted to unauthorized accounts.</t>
        </r>
      </text>
    </comment>
    <comment ref="R93" authorId="0" shapeId="0" xr:uid="{00000000-0006-0000-0700-00002B000000}">
      <text>
        <r>
          <rPr>
            <sz val="11"/>
            <rFont val="Calibri"/>
          </rPr>
          <t>Application role permissions must not be assigned to the Oracle PUBLIC role.</t>
        </r>
      </text>
    </comment>
    <comment ref="S93" authorId="0" shapeId="0" xr:uid="{00000000-0006-0000-0700-00002C000000}">
      <text>
        <r>
          <rPr>
            <sz val="11"/>
            <rFont val="Calibri"/>
          </rPr>
          <t>Oracle application administration roles must be disabled if not required and authorized.</t>
        </r>
      </text>
    </comment>
    <comment ref="T93" authorId="0" shapeId="0" xr:uid="{00000000-0006-0000-0700-00002D000000}">
      <text>
        <r>
          <rPr>
            <sz val="11"/>
            <rFont val="Calibri"/>
          </rPr>
          <t>The directories assigned to the LOG_ARCHIVE_DEST* parameters must be protected from unauthorized access.</t>
        </r>
      </text>
    </comment>
    <comment ref="U93" authorId="0" shapeId="0" xr:uid="{00000000-0006-0000-0700-00002E000000}">
      <text>
        <r>
          <rPr>
            <sz val="11"/>
            <rFont val="Calibri"/>
          </rPr>
          <t>The /diag subdirectory under the directory assigned to the DIAGNOSTIC_DEST parameter must be protected from unauthorized access.</t>
        </r>
      </text>
    </comment>
    <comment ref="V93" authorId="0" shapeId="0" xr:uid="{00000000-0006-0000-0700-00002F000000}">
      <text>
        <r>
          <rPr>
            <sz val="11"/>
            <rFont val="Calibri"/>
          </rPr>
          <t>Database administrator (DBA) OS accounts must be granted only those host system privileges necessary for the administration of the Oracle Database.</t>
        </r>
      </text>
    </comment>
    <comment ref="W93" authorId="0" shapeId="0" xr:uid="{00000000-0006-0000-0700-000030000000}">
      <text>
        <r>
          <rPr>
            <sz val="11"/>
            <rFont val="Calibri"/>
          </rPr>
          <t>Oracle Database must be protected from unauthorized access by developers on shared production/development host systems.</t>
        </r>
      </text>
    </comment>
    <comment ref="X93" authorId="0" shapeId="0" xr:uid="{00000000-0006-0000-0700-000031000000}">
      <text>
        <r>
          <rPr>
            <sz val="11"/>
            <rFont val="Calibri"/>
          </rPr>
          <t>OS accounts used to run external procedures called by Oracle Database must have limited privileges.</t>
        </r>
      </text>
    </comment>
    <comment ref="H110" authorId="0" shapeId="0" xr:uid="{00000000-0006-0000-0700-000032000000}">
      <text>
        <r>
          <rPr>
            <sz val="11"/>
            <rFont val="Calibri"/>
          </rPr>
          <t>Oracle Database must associate organization-defined types of security labels having organization-defined security label values with information in storage.</t>
        </r>
      </text>
    </comment>
    <comment ref="I110" authorId="0" shapeId="0" xr:uid="{00000000-0006-0000-0700-000033000000}">
      <text>
        <r>
          <rPr>
            <sz val="11"/>
            <rFont val="Calibri"/>
          </rPr>
          <t>Oracle Database must enforce approved authorizations for logical access to the system in accordance with applicable policy.</t>
        </r>
      </text>
    </comment>
    <comment ref="J110" authorId="0" shapeId="0" xr:uid="{00000000-0006-0000-0700-000034000000}">
      <text>
        <r>
          <rPr>
            <sz val="11"/>
            <rFont val="Calibri"/>
          </rPr>
          <t>The directories assigned to the LOG_ARCHIVE_DEST* parameters must be protected from unauthorized access.</t>
        </r>
      </text>
    </comment>
    <comment ref="K110" authorId="0" shapeId="0" xr:uid="{00000000-0006-0000-0700-000035000000}">
      <text>
        <r>
          <rPr>
            <sz val="11"/>
            <rFont val="Calibri"/>
          </rPr>
          <t>Oracle Database must use NIST-validated FIPS 140-2/140-3 compliant cryptography for authentication mechanisms.</t>
        </r>
      </text>
    </comment>
    <comment ref="L110" authorId="0" shapeId="0" xr:uid="{00000000-0006-0000-0700-000036000000}">
      <text>
        <r>
          <rPr>
            <sz val="11"/>
            <rFont val="Calibri"/>
          </rPr>
          <t>Oracle Database must implement NIST FIPS 140-2/140-3 validated cryptographic modules to protect unclassified information requiring confidentiality and cryptographic protection, in accordance with the data owner</t>
        </r>
        <r>
          <rPr>
            <sz val="11"/>
            <color rgb="FF000000"/>
            <rFont val="Calibri"/>
          </rPr>
          <t>'</t>
        </r>
        <r>
          <rPr>
            <sz val="11"/>
            <color rgb="FF000000"/>
            <rFont val="Calibri"/>
          </rPr>
          <t>s requirements.</t>
        </r>
      </text>
    </comment>
    <comment ref="M110" authorId="0" shapeId="0" xr:uid="{00000000-0006-0000-0700-000037000000}">
      <text>
        <r>
          <rPr>
            <sz val="11"/>
            <rFont val="Calibri"/>
          </rPr>
          <t>Oracle Database must take steps to protect data at rest and ensure confidentiality and integrity of application data.</t>
        </r>
      </text>
    </comment>
    <comment ref="N110" authorId="0" shapeId="0" xr:uid="{00000000-0006-0000-0700-000038000000}">
      <text>
        <r>
          <rPr>
            <sz val="11"/>
            <rFont val="Calibri"/>
          </rPr>
          <t>Oracle Database must implement cryptographic mechanisms to prevent unauthorized modification of organization-defined information at rest (to include, at a minimum, PII and classified information) on organization-defined information system components.</t>
        </r>
      </text>
    </comment>
    <comment ref="H111" authorId="0" shapeId="0" xr:uid="{00000000-0006-0000-0700-000039000000}">
      <text>
        <r>
          <rPr>
            <sz val="11"/>
            <rFont val="Calibri"/>
          </rPr>
          <t>Oracle Database must enforce approved authorizations for logical access to the system in accordance with applicable policy.</t>
        </r>
      </text>
    </comment>
    <comment ref="I111" authorId="0" shapeId="0" xr:uid="{00000000-0006-0000-0700-00003A000000}">
      <text>
        <r>
          <rPr>
            <sz val="11"/>
            <rFont val="Calibri"/>
          </rPr>
          <t>Oracle Database must, for password-based authentication, store passwords using an approved salted key derivation function, preferably using a keyed hash.</t>
        </r>
      </text>
    </comment>
    <comment ref="J111" authorId="0" shapeId="0" xr:uid="{00000000-0006-0000-0700-00003B000000}">
      <text>
        <r>
          <rPr>
            <sz val="11"/>
            <rFont val="Calibri"/>
          </rPr>
          <t>If passwords are used for authentication, the Oracle Database must transmit only encrypted representations of passwords.</t>
        </r>
      </text>
    </comment>
    <comment ref="K111" authorId="0" shapeId="0" xr:uid="{00000000-0006-0000-0700-00003C000000}">
      <text>
        <r>
          <rPr>
            <sz val="11"/>
            <rFont val="Calibri"/>
          </rPr>
          <t>Oracle Database, when using public key infrastructure (PKI)-based authentication, must enforce authorized access to the corresponding private key.</t>
        </r>
      </text>
    </comment>
    <comment ref="L111" authorId="0" shapeId="0" xr:uid="{00000000-0006-0000-0700-00003D000000}">
      <text>
        <r>
          <rPr>
            <sz val="11"/>
            <rFont val="Calibri"/>
          </rPr>
          <t>Oracle Database must use NIST-validated FIPS 140-2/140-3 compliant cryptography for authentication mechanisms.</t>
        </r>
      </text>
    </comment>
    <comment ref="M111" authorId="0" shapeId="0" xr:uid="{00000000-0006-0000-0700-00003E000000}">
      <text>
        <r>
          <rPr>
            <sz val="11"/>
            <rFont val="Calibri"/>
          </rPr>
          <t>Oracle Database must implement NIST FIPS 140-2/140-3 validated cryptographic modules to protect unclassified information requiring confidentiality and cryptographic protection, in accordance with the data owner</t>
        </r>
        <r>
          <rPr>
            <sz val="11"/>
            <color rgb="FF000000"/>
            <rFont val="Calibri"/>
          </rPr>
          <t>'</t>
        </r>
        <r>
          <rPr>
            <sz val="11"/>
            <color rgb="FF000000"/>
            <rFont val="Calibri"/>
          </rPr>
          <t>s requirements.</t>
        </r>
      </text>
    </comment>
    <comment ref="N111" authorId="0" shapeId="0" xr:uid="{00000000-0006-0000-0700-00003F000000}">
      <text>
        <r>
          <rPr>
            <sz val="11"/>
            <rFont val="Calibri"/>
          </rPr>
          <t>Oracle Database must employ cryptographic mechanisms preventing the unauthorized disclosure of information during transmission unless the transmitted data is otherwise protected by alternative physical measures.</t>
        </r>
      </text>
    </comment>
    <comment ref="H115" authorId="0" shapeId="0" xr:uid="{00000000-0006-0000-0700-000040000000}">
      <text>
        <r>
          <rPr>
            <sz val="11"/>
            <rFont val="Calibri"/>
          </rPr>
          <t>Database software, applications, and configuration files must be monitored to discover unauthorized changes.</t>
        </r>
      </text>
    </comment>
    <comment ref="H119" authorId="0" shapeId="0" xr:uid="{00000000-0006-0000-0700-000041000000}">
      <text>
        <r>
          <rPr>
            <sz val="11"/>
            <rFont val="Calibri"/>
          </rPr>
          <t>Oracle Database must preserve any organization-defined system state information in the event of a system failure.</t>
        </r>
      </text>
    </comment>
    <comment ref="I119" authorId="0" shapeId="0" xr:uid="{00000000-0006-0000-0700-000042000000}">
      <text>
        <r>
          <rPr>
            <sz val="11"/>
            <rFont val="Calibri"/>
          </rPr>
          <t>A minimum of three Oracle Control Files must be created and each stored on a separate physical and logical device.</t>
        </r>
      </text>
    </comment>
    <comment ref="J119" authorId="0" shapeId="0" xr:uid="{00000000-0006-0000-0700-000043000000}">
      <text>
        <r>
          <rPr>
            <sz val="11"/>
            <rFont val="Calibri"/>
          </rPr>
          <t>A minimum of three Oracle redo log groups/files must be defined and configured to be stored on separate, archived physical disks or archived directories on a RAID device. In addition, each Oracle redo log group must have a minimum of two Oracle redo log members (files).</t>
        </r>
      </text>
    </comment>
    <comment ref="H134" authorId="0" shapeId="0" xr:uid="{00000000-0006-0000-0700-000044000000}">
      <text>
        <r>
          <rPr>
            <sz val="11"/>
            <rFont val="Calibri"/>
          </rPr>
          <t>Network access to Oracle Database must be restricted to authorized personnel.</t>
        </r>
      </text>
    </comment>
    <comment ref="I134" authorId="0" shapeId="0" xr:uid="{00000000-0006-0000-0700-000045000000}">
      <text>
        <r>
          <rPr>
            <sz val="11"/>
            <rFont val="Calibri"/>
          </rPr>
          <t>Oracle Database must separate user functionality (including user interface services) from database management functionality.</t>
        </r>
      </text>
    </comment>
    <comment ref="J134" authorId="0" shapeId="0" xr:uid="{00000000-0006-0000-0700-000046000000}">
      <text>
        <r>
          <rPr>
            <sz val="11"/>
            <rFont val="Calibri"/>
          </rPr>
          <t>Oracle Database must isolate security functions from nonsecurity functions by means of separate security domains.</t>
        </r>
      </text>
    </comment>
    <comment ref="H137" authorId="0" shapeId="0" xr:uid="{00000000-0006-0000-0700-000047000000}">
      <text>
        <r>
          <rPr>
            <sz val="11"/>
            <rFont val="Calibri"/>
          </rPr>
          <t>Oracle Database must limit the number of concurrent sessions for each system account to an organization-defined number of sessions.</t>
        </r>
      </text>
    </comment>
    <comment ref="I137" authorId="0" shapeId="0" xr:uid="{00000000-0006-0000-0700-000048000000}">
      <text>
        <r>
          <rPr>
            <sz val="11"/>
            <rFont val="Calibri"/>
          </rPr>
          <t>Oracle Database must protect against or limit the effects of organization-defined types of denial-of-service (DoS) attacks.</t>
        </r>
      </text>
    </comment>
    <comment ref="J137" authorId="0" shapeId="0" xr:uid="{00000000-0006-0000-0700-000049000000}">
      <text>
        <r>
          <rPr>
            <sz val="11"/>
            <rFont val="Calibri"/>
          </rPr>
          <t>The Oracle Listener must be configured to require administration authentication.</t>
        </r>
      </text>
    </comment>
    <comment ref="H142" authorId="0" shapeId="0" xr:uid="{00000000-0006-0000-0700-00004A000000}">
      <text>
        <r>
          <rPr>
            <sz val="11"/>
            <rFont val="Calibri"/>
          </rPr>
          <t>Oracle Database must generate audit records for the DOD-selected list of auditable events, when successfully accessed, added, modified, or deleted, to the extent such information is available.</t>
        </r>
      </text>
    </comment>
    <comment ref="I142" authorId="0" shapeId="0" xr:uid="{00000000-0006-0000-0700-00004B000000}">
      <text>
        <r>
          <rPr>
            <sz val="11"/>
            <rFont val="Calibri"/>
          </rPr>
          <t>The role(s)/group(s) used to modify database structure (including but not necessarily limited to tables, indexes, storage, etc.) and logic modules (stored procedures, functions, triggers, links to software external to the DBMS, etc.) must be restricted to authorized users.</t>
        </r>
      </text>
    </comment>
    <comment ref="J142" authorId="0" shapeId="0" xr:uid="{00000000-0006-0000-0700-00004C000000}">
      <text>
        <r>
          <rPr>
            <sz val="11"/>
            <rFont val="Calibri"/>
          </rPr>
          <t>Oracle Database must be configured in accordance with the security configuration settings based on DOD security configuration and implementation guidance, including STIGs, NSA configuration guides, CTOs, DTMs, and IAVMs.</t>
        </r>
      </text>
    </comment>
    <comment ref="K142" authorId="0" shapeId="0" xr:uid="{00000000-0006-0000-0700-00004D000000}">
      <text>
        <r>
          <rPr>
            <sz val="11"/>
            <rFont val="Calibri"/>
          </rPr>
          <t>Oracle instance names must not contain Oracle version numbers.</t>
        </r>
      </text>
    </comment>
    <comment ref="L142" authorId="0" shapeId="0" xr:uid="{00000000-0006-0000-0700-00004E000000}">
      <text>
        <r>
          <rPr>
            <sz val="11"/>
            <rFont val="Calibri"/>
          </rPr>
          <t>The Oracle REMOTE_OS_ROLES parameter must be set to FALSE.</t>
        </r>
      </text>
    </comment>
    <comment ref="M142" authorId="0" shapeId="0" xr:uid="{00000000-0006-0000-0700-00004F000000}">
      <text>
        <r>
          <rPr>
            <sz val="11"/>
            <rFont val="Calibri"/>
          </rPr>
          <t>The Oracle SQL92_SECURITY parameter must be set to TRUE.</t>
        </r>
      </text>
    </comment>
    <comment ref="N142" authorId="0" shapeId="0" xr:uid="{00000000-0006-0000-0700-000050000000}">
      <text>
        <r>
          <rPr>
            <sz val="11"/>
            <rFont val="Calibri"/>
          </rPr>
          <t>The Oracle password file ownership and permissions should be limited and the REMOTE_LOGIN_PASSWORDFILE parameter must be set to EXCLUSIVE or NONE.</t>
        </r>
      </text>
    </comment>
    <comment ref="O142" authorId="0" shapeId="0" xr:uid="{00000000-0006-0000-0700-000051000000}">
      <text>
        <r>
          <rPr>
            <sz val="11"/>
            <rFont val="Calibri"/>
          </rPr>
          <t>System Privileges must not be granted to PUBLIC.</t>
        </r>
      </text>
    </comment>
    <comment ref="P142" authorId="0" shapeId="0" xr:uid="{00000000-0006-0000-0700-000052000000}">
      <text>
        <r>
          <rPr>
            <sz val="11"/>
            <rFont val="Calibri"/>
          </rPr>
          <t>Object permissions granted to PUBLIC must be restricted.</t>
        </r>
      </text>
    </comment>
    <comment ref="Q142" authorId="0" shapeId="0" xr:uid="{00000000-0006-0000-0700-000053000000}">
      <text>
        <r>
          <rPr>
            <sz val="11"/>
            <rFont val="Calibri"/>
          </rPr>
          <t>The Oracle _TRACE_FILES_PUBLIC parameter if present must be set to FALSE.</t>
        </r>
      </text>
    </comment>
    <comment ref="R142" authorId="0" shapeId="0" xr:uid="{00000000-0006-0000-0700-000054000000}">
      <text>
        <r>
          <rPr>
            <sz val="11"/>
            <rFont val="Calibri"/>
          </rPr>
          <t>Oracle Database production application and data directories must be protected from developers on shared production/development database management system (DBMS) host systems.</t>
        </r>
      </text>
    </comment>
    <comment ref="S142" authorId="0" shapeId="0" xr:uid="{00000000-0006-0000-0700-000055000000}">
      <text>
        <r>
          <rPr>
            <sz val="11"/>
            <rFont val="Calibri"/>
          </rPr>
          <t>Changes to configuration options must be audited.</t>
        </r>
      </text>
    </comment>
    <comment ref="T142" authorId="0" shapeId="0" xr:uid="{00000000-0006-0000-0700-000056000000}">
      <text>
        <r>
          <rPr>
            <sz val="11"/>
            <rFont val="Calibri"/>
          </rPr>
          <t>Network client connections must be restricted to supported versions.</t>
        </r>
      </text>
    </comment>
    <comment ref="U142" authorId="0" shapeId="0" xr:uid="{00000000-0006-0000-0700-000057000000}">
      <text>
        <r>
          <rPr>
            <sz val="11"/>
            <rFont val="Calibri"/>
          </rPr>
          <t>Oracle Database default accounts must be assigned custom passwords.</t>
        </r>
      </text>
    </comment>
    <comment ref="V142" authorId="0" shapeId="0" xr:uid="{00000000-0006-0000-0700-000058000000}">
      <text>
        <r>
          <rPr>
            <sz val="11"/>
            <rFont val="Calibri"/>
          </rPr>
          <t>Oracle Database contents must be protected from unauthorized and unintended information transfer by enforcement of a data-transfer policy.</t>
        </r>
      </text>
    </comment>
    <comment ref="W142" authorId="0" shapeId="0" xr:uid="{00000000-0006-0000-0700-000059000000}">
      <text>
        <r>
          <rPr>
            <sz val="11"/>
            <rFont val="Calibri"/>
          </rPr>
          <t>Access to Oracle Database files must be limited to relevant processes and to authorized, administrative users.</t>
        </r>
      </text>
    </comment>
    <comment ref="H143" authorId="0" shapeId="0" xr:uid="{00000000-0006-0000-0700-00005A000000}">
      <text>
        <r>
          <rPr>
            <sz val="11"/>
            <rFont val="Calibri"/>
          </rPr>
          <t>Oracle Database must generate audit records for the DOD-selected list of auditable events, when successfully accessed, added, modified, or deleted, to the extent such information is available.</t>
        </r>
      </text>
    </comment>
    <comment ref="I143" authorId="0" shapeId="0" xr:uid="{00000000-0006-0000-0700-00005B000000}">
      <text>
        <r>
          <rPr>
            <sz val="11"/>
            <rFont val="Calibri"/>
          </rPr>
          <t>Oracle Database products must be a version supported by the vendor.</t>
        </r>
      </text>
    </comment>
    <comment ref="J143" authorId="0" shapeId="0" xr:uid="{00000000-0006-0000-0700-00005C000000}">
      <text>
        <r>
          <rPr>
            <sz val="11"/>
            <rFont val="Calibri"/>
          </rPr>
          <t>Oracle Database must be configured in accordance with the security configuration settings based on DOD security configuration and implementation guidance, including STIGs, NSA configuration guides, CTOs, DTMs, and IAVMs.</t>
        </r>
      </text>
    </comment>
    <comment ref="K143" authorId="0" shapeId="0" xr:uid="{00000000-0006-0000-0700-00005D000000}">
      <text>
        <r>
          <rPr>
            <sz val="11"/>
            <rFont val="Calibri"/>
          </rPr>
          <t>The Oracle REMOTE_OS_ROLES parameter must be set to FALSE.</t>
        </r>
      </text>
    </comment>
    <comment ref="L143" authorId="0" shapeId="0" xr:uid="{00000000-0006-0000-0700-00005E000000}">
      <text>
        <r>
          <rPr>
            <sz val="11"/>
            <rFont val="Calibri"/>
          </rPr>
          <t>The Oracle SQL92_SECURITY parameter must be set to TRUE.</t>
        </r>
      </text>
    </comment>
    <comment ref="M143" authorId="0" shapeId="0" xr:uid="{00000000-0006-0000-0700-00005F000000}">
      <text>
        <r>
          <rPr>
            <sz val="11"/>
            <rFont val="Calibri"/>
          </rPr>
          <t>The Oracle password file ownership and permissions should be limited and the REMOTE_LOGIN_PASSWORDFILE parameter must be set to EXCLUSIVE or NONE.</t>
        </r>
      </text>
    </comment>
    <comment ref="N143" authorId="0" shapeId="0" xr:uid="{00000000-0006-0000-0700-000060000000}">
      <text>
        <r>
          <rPr>
            <sz val="11"/>
            <rFont val="Calibri"/>
          </rPr>
          <t>The Oracle _TRACE_FILES_PUBLIC parameter if present must be set to FALSE.</t>
        </r>
      </text>
    </comment>
    <comment ref="O143" authorId="0" shapeId="0" xr:uid="{00000000-0006-0000-0700-000061000000}">
      <text>
        <r>
          <rPr>
            <sz val="11"/>
            <rFont val="Calibri"/>
          </rPr>
          <t>Oracle Database software must be evaluated and patched against newly found vulnerabilities.</t>
        </r>
      </text>
    </comment>
    <comment ref="H144" authorId="0" shapeId="0" xr:uid="{00000000-0006-0000-0700-000062000000}">
      <text>
        <r>
          <rPr>
            <sz val="11"/>
            <rFont val="Calibri"/>
          </rPr>
          <t>Oracle Database default demonstration and sample databases, database objects, and applications must be removed.</t>
        </r>
      </text>
    </comment>
    <comment ref="I144" authorId="0" shapeId="0" xr:uid="{00000000-0006-0000-0700-000063000000}">
      <text>
        <r>
          <rPr>
            <sz val="11"/>
            <rFont val="Calibri"/>
          </rPr>
          <t>Unused database components, database management system (DBMS) software, and database objects must be removed.</t>
        </r>
      </text>
    </comment>
    <comment ref="J144" authorId="0" shapeId="0" xr:uid="{00000000-0006-0000-0700-000064000000}">
      <text>
        <r>
          <rPr>
            <sz val="11"/>
            <rFont val="Calibri"/>
          </rPr>
          <t>Unused database components that are integrated in the database management system (DBMS) and cannot be uninstalled must be disabled.</t>
        </r>
      </text>
    </comment>
    <comment ref="K144" authorId="0" shapeId="0" xr:uid="{00000000-0006-0000-0700-000065000000}">
      <text>
        <r>
          <rPr>
            <sz val="11"/>
            <rFont val="Calibri"/>
          </rPr>
          <t>Use of external executables must be authorized.</t>
        </r>
      </text>
    </comment>
    <comment ref="L144" authorId="0" shapeId="0" xr:uid="{00000000-0006-0000-0700-000066000000}">
      <text>
        <r>
          <rPr>
            <sz val="11"/>
            <rFont val="Calibri"/>
          </rPr>
          <t>Access to external executables must be disabled or restricted.</t>
        </r>
      </text>
    </comment>
    <comment ref="M144" authorId="0" shapeId="0" xr:uid="{00000000-0006-0000-0700-000067000000}">
      <text>
        <r>
          <rPr>
            <sz val="11"/>
            <rFont val="Calibri"/>
          </rPr>
          <t>Oracle Database must be configured to prohibit or restrict the use of organization-defined functions, ports, protocols, and/or services, as defined in the Ports, Protocols, and Services Management Category Assurance List (PPSM CAL) and vulnerability assessments.</t>
        </r>
      </text>
    </comment>
    <comment ref="N144" authorId="0" shapeId="0" xr:uid="{00000000-0006-0000-0700-000068000000}">
      <text>
        <r>
          <rPr>
            <sz val="11"/>
            <rFont val="Calibri"/>
          </rPr>
          <t>The database management system (DBMS) and associated applications must reserve the use of dynamic code execution for situations that require it.</t>
        </r>
      </text>
    </comment>
    <comment ref="O144" authorId="0" shapeId="0" xr:uid="{00000000-0006-0000-0700-000069000000}">
      <text>
        <r>
          <rPr>
            <sz val="11"/>
            <rFont val="Calibri"/>
          </rPr>
          <t>The database management system (DBMS) and associated applications, when making use of dynamic code execution, must take steps against invalid values that may be used in a SQL injection attack, therefore resulting in steps to prevent a SQL injection attack.</t>
        </r>
      </text>
    </comment>
    <comment ref="H145" authorId="0" shapeId="0" xr:uid="{00000000-0006-0000-0700-00006A000000}">
      <text>
        <r>
          <rPr>
            <sz val="11"/>
            <rFont val="Calibri"/>
          </rPr>
          <t>Oracle Database must provide audit record generation capability for organization-defined auditable events within the database.</t>
        </r>
      </text>
    </comment>
    <comment ref="I145" authorId="0" shapeId="0" xr:uid="{00000000-0006-0000-0700-00006B000000}">
      <text>
        <r>
          <rPr>
            <sz val="11"/>
            <rFont val="Calibri"/>
          </rPr>
          <t>Oracle Database must allow designated organizational personnel to select which auditable events are to be audited by the database.</t>
        </r>
      </text>
    </comment>
    <comment ref="J145" authorId="0" shapeId="0" xr:uid="{00000000-0006-0000-0700-00006C000000}">
      <text>
        <r>
          <rPr>
            <sz val="11"/>
            <rFont val="Calibri"/>
          </rPr>
          <t>Oracle Database must generate audit records for the DOD-selected list of auditable events, when successfully accessed, added, modified, or deleted, to the extent such information is available.</t>
        </r>
      </text>
    </comment>
    <comment ref="K145" authorId="0" shapeId="0" xr:uid="{00000000-0006-0000-0700-00006D000000}">
      <text>
        <r>
          <rPr>
            <sz val="11"/>
            <rFont val="Calibri"/>
          </rPr>
          <t>Oracle Database must include organization-defined additional, more detailed information in the audit records for audit events identified by type, location, or subject.</t>
        </r>
      </text>
    </comment>
    <comment ref="L145" authorId="0" shapeId="0" xr:uid="{00000000-0006-0000-0700-00006E000000}">
      <text>
        <r>
          <rPr>
            <sz val="11"/>
            <rFont val="Calibri"/>
          </rPr>
          <t>Oracle Database must allocate audit record storage capacity in accordance with organization-defined audit record storage requirements.</t>
        </r>
      </text>
    </comment>
    <comment ref="M145" authorId="0" shapeId="0" xr:uid="{00000000-0006-0000-0700-00006F000000}">
      <text>
        <r>
          <rPr>
            <sz val="11"/>
            <rFont val="Calibri"/>
          </rPr>
          <t>Oracle Database must off-load audit data to a separate log management facility; this must be continuous and in near-real-time for systems with a network connection to the storage facility, and weekly or more often for stand-alone systems.</t>
        </r>
      </text>
    </comment>
    <comment ref="N145" authorId="0" shapeId="0" xr:uid="{00000000-0006-0000-0700-000070000000}">
      <text>
        <r>
          <rPr>
            <sz val="11"/>
            <rFont val="Calibri"/>
          </rPr>
          <t>The audit information produced by the Oracle Database must be protected from unauthorized access, modification, or deletion.</t>
        </r>
      </text>
    </comment>
    <comment ref="O145" authorId="0" shapeId="0" xr:uid="{00000000-0006-0000-0700-000071000000}">
      <text>
        <r>
          <rPr>
            <sz val="11"/>
            <rFont val="Calibri"/>
          </rPr>
          <t>The system must protect audit tools from unauthorized access, modification, or deletion.</t>
        </r>
      </text>
    </comment>
    <comment ref="P145" authorId="0" shapeId="0" xr:uid="{00000000-0006-0000-0700-000072000000}">
      <text>
        <r>
          <rPr>
            <sz val="11"/>
            <rFont val="Calibri"/>
          </rPr>
          <t>The Oracle Listener must be configured to require administration authentication.</t>
        </r>
      </text>
    </comment>
    <comment ref="Q145" authorId="0" shapeId="0" xr:uid="{00000000-0006-0000-0700-000073000000}">
      <text>
        <r>
          <rPr>
            <sz val="11"/>
            <rFont val="Calibri"/>
          </rPr>
          <t>Use of the Oracle Database installation account must be logged.</t>
        </r>
      </text>
    </comment>
    <comment ref="R145" authorId="0" shapeId="0" xr:uid="{00000000-0006-0000-0700-000074000000}">
      <text>
        <r>
          <rPr>
            <sz val="11"/>
            <rFont val="Calibri"/>
          </rPr>
          <t>The Oracle Database data files, transaction logs and audit files must be stored in dedicated directories or disk partitions separate from software or other application files.</t>
        </r>
      </text>
    </comment>
    <comment ref="S145" authorId="0" shapeId="0" xr:uid="{00000000-0006-0000-0700-000075000000}">
      <text>
        <r>
          <rPr>
            <sz val="11"/>
            <rFont val="Calibri"/>
          </rPr>
          <t>Oracle Database must disable user accounts after 35 days of inactivity.</t>
        </r>
      </text>
    </comment>
    <comment ref="H146" authorId="0" shapeId="0" xr:uid="{00000000-0006-0000-0700-000076000000}">
      <text>
        <r>
          <rPr>
            <sz val="11"/>
            <rFont val="Calibri"/>
          </rPr>
          <t>Oracle Database must check the validity of data inputs.</t>
        </r>
      </text>
    </comment>
    <comment ref="I146" authorId="0" shapeId="0" xr:uid="{00000000-0006-0000-0700-000077000000}">
      <text>
        <r>
          <rPr>
            <sz val="11"/>
            <rFont val="Calibri"/>
          </rPr>
          <t>The database management system (DBMS) and associated applications must reserve the use of dynamic code execution for situations that require it.</t>
        </r>
      </text>
    </comment>
    <comment ref="J146" authorId="0" shapeId="0" xr:uid="{00000000-0006-0000-0700-000078000000}">
      <text>
        <r>
          <rPr>
            <sz val="11"/>
            <rFont val="Calibri"/>
          </rPr>
          <t>The database management system (DBMS) and associated applications, when making use of dynamic code execution, must take steps against invalid values that may be used in a SQL injection attack, therefore resulting in steps to prevent a SQL injection attack.</t>
        </r>
      </text>
    </comment>
    <comment ref="K146" authorId="0" shapeId="0" xr:uid="{00000000-0006-0000-0700-000079000000}">
      <text>
        <r>
          <rPr>
            <sz val="11"/>
            <rFont val="Calibri"/>
          </rPr>
          <t>Oracle Database must only generate error messages that provide information necessary for corrective actions without revealing organization-defined sensitive or potentially harmful information in error logs and administrative messages that could be exploited.</t>
        </r>
      </text>
    </comment>
    <comment ref="L146" authorId="0" shapeId="0" xr:uid="{00000000-0006-0000-0700-00007A000000}">
      <text>
        <r>
          <rPr>
            <sz val="11"/>
            <rFont val="Calibri"/>
          </rPr>
          <t>Oracle Database must restrict error messages so only authorized personnel may view them.</t>
        </r>
      </text>
    </comment>
    <comment ref="H161" authorId="0" shapeId="0" xr:uid="{00000000-0006-0000-0700-00007B000000}">
      <text>
        <r>
          <rPr>
            <sz val="11"/>
            <rFont val="Calibri"/>
          </rPr>
          <t>Oracle Database must provide an immediate real-time alert to appropriate support staff of all audit log failures.</t>
        </r>
      </text>
    </comment>
    <comment ref="H165" authorId="0" shapeId="0" xr:uid="{00000000-0006-0000-0700-00007C000000}">
      <text>
        <r>
          <rPr>
            <sz val="11"/>
            <rFont val="Calibri"/>
          </rPr>
          <t>Database software, applications, and configuration files must be monitored to discover unauthorized changes.</t>
        </r>
      </text>
    </comment>
    <comment ref="I165" authorId="0" shapeId="0" xr:uid="{00000000-0006-0000-0700-00007D000000}">
      <text>
        <r>
          <rPr>
            <sz val="11"/>
            <rFont val="Calibri"/>
          </rPr>
          <t>Changes to configuration options must be audited.</t>
        </r>
      </text>
    </comment>
    <comment ref="H167" authorId="0" shapeId="0" xr:uid="{00000000-0006-0000-0700-00007E000000}">
      <text>
        <r>
          <rPr>
            <sz val="11"/>
            <rFont val="Calibri"/>
          </rPr>
          <t>Oracle Database must protect against an individual who uses a shared account falsely denying having performed a particular action.</t>
        </r>
      </text>
    </comment>
    <comment ref="I167" authorId="0" shapeId="0" xr:uid="{00000000-0006-0000-0700-00007F000000}">
      <text>
        <r>
          <rPr>
            <sz val="11"/>
            <rFont val="Calibri"/>
          </rPr>
          <t>Oracle Database must provide audit record generation capability for organization-defined auditable events within the database.</t>
        </r>
      </text>
    </comment>
    <comment ref="J167" authorId="0" shapeId="0" xr:uid="{00000000-0006-0000-0700-000080000000}">
      <text>
        <r>
          <rPr>
            <sz val="11"/>
            <rFont val="Calibri"/>
          </rPr>
          <t>Oracle Database must allow designated organizational personnel to select which auditable events are to be audited by the database.</t>
        </r>
      </text>
    </comment>
    <comment ref="K167" authorId="0" shapeId="0" xr:uid="{00000000-0006-0000-0700-000081000000}">
      <text>
        <r>
          <rPr>
            <sz val="11"/>
            <rFont val="Calibri"/>
          </rPr>
          <t>Oracle Database must generate audit records for the DOD-selected list of auditable events, when successfully accessed, added, modified, or deleted, to the extent such information is available.</t>
        </r>
      </text>
    </comment>
    <comment ref="L167" authorId="0" shapeId="0" xr:uid="{00000000-0006-0000-0700-000082000000}">
      <text>
        <r>
          <rPr>
            <sz val="11"/>
            <rFont val="Calibri"/>
          </rPr>
          <t>Oracle Database must include organization-defined additional, more detailed information in the audit records for audit events identified by type, location, or subject.</t>
        </r>
      </text>
    </comment>
    <comment ref="M167" authorId="0" shapeId="0" xr:uid="{00000000-0006-0000-0700-000083000000}">
      <text>
        <r>
          <rPr>
            <sz val="11"/>
            <rFont val="Calibri"/>
          </rPr>
          <t>Oracle Database must allocate audit record storage capacity in accordance with organization-defined audit record storage requirements.</t>
        </r>
      </text>
    </comment>
    <comment ref="N167" authorId="0" shapeId="0" xr:uid="{00000000-0006-0000-0700-000084000000}">
      <text>
        <r>
          <rPr>
            <sz val="11"/>
            <rFont val="Calibri"/>
          </rPr>
          <t>Oracle Database must off-load audit data to a separate log management facility; this must be continuous and in near-real-time for systems with a network connection to the storage facility, and weekly or more often for stand-alone systems.</t>
        </r>
      </text>
    </comment>
    <comment ref="O167" authorId="0" shapeId="0" xr:uid="{00000000-0006-0000-0700-000085000000}">
      <text>
        <r>
          <rPr>
            <sz val="11"/>
            <rFont val="Calibri"/>
          </rPr>
          <t>The Oracle Database, or the logging or alerting mechanism the application uses, must provide a warning when allocated audit record storage volume record storage volume reaches 75 percent of maximum audit record storage capacity.</t>
        </r>
      </text>
    </comment>
    <comment ref="P167" authorId="0" shapeId="0" xr:uid="{00000000-0006-0000-0700-000086000000}">
      <text>
        <r>
          <rPr>
            <sz val="11"/>
            <rFont val="Calibri"/>
          </rPr>
          <t>Oracle Database must provide an immediate real-time alert to appropriate support staff of all audit log failures.</t>
        </r>
      </text>
    </comment>
    <comment ref="Q167" authorId="0" shapeId="0" xr:uid="{00000000-0006-0000-0700-000087000000}">
      <text>
        <r>
          <rPr>
            <sz val="11"/>
            <rFont val="Calibri"/>
          </rPr>
          <t>The audit information produced by the Oracle Database must be protected from unauthorized access, modification, or deletion.</t>
        </r>
      </text>
    </comment>
    <comment ref="R167" authorId="0" shapeId="0" xr:uid="{00000000-0006-0000-0700-000088000000}">
      <text>
        <r>
          <rPr>
            <sz val="11"/>
            <rFont val="Calibri"/>
          </rPr>
          <t>The system must protect audit tools from unauthorized access, modification, or deletion.</t>
        </r>
      </text>
    </comment>
    <comment ref="S167" authorId="0" shapeId="0" xr:uid="{00000000-0006-0000-0700-000089000000}">
      <text>
        <r>
          <rPr>
            <sz val="11"/>
            <rFont val="Calibri"/>
          </rPr>
          <t>The Oracle Listener must be configured to require administration authentication.</t>
        </r>
      </text>
    </comment>
    <comment ref="T167" authorId="0" shapeId="0" xr:uid="{00000000-0006-0000-0700-00008A000000}">
      <text>
        <r>
          <rPr>
            <sz val="11"/>
            <rFont val="Calibri"/>
          </rPr>
          <t>Use of the Oracle Database installation account must be logged.</t>
        </r>
      </text>
    </comment>
    <comment ref="U167" authorId="0" shapeId="0" xr:uid="{00000000-0006-0000-0700-00008B000000}">
      <text>
        <r>
          <rPr>
            <sz val="11"/>
            <rFont val="Calibri"/>
          </rPr>
          <t>The Oracle Database data files, transaction logs and audit files must be stored in dedicated directories or disk partitions separate from software or other application files.</t>
        </r>
      </text>
    </comment>
    <comment ref="V167" authorId="0" shapeId="0" xr:uid="{00000000-0006-0000-0700-00008C000000}">
      <text>
        <r>
          <rPr>
            <sz val="11"/>
            <rFont val="Calibri"/>
          </rPr>
          <t>Oracle Database must disable user accounts after 35 days of inactivity.</t>
        </r>
      </text>
    </comment>
    <comment ref="W167" authorId="0" shapeId="0" xr:uid="{00000000-0006-0000-0700-00008D000000}">
      <text>
        <r>
          <rPr>
            <sz val="11"/>
            <rFont val="Calibri"/>
          </rPr>
          <t>Oracle Database must ensure users are authenticated with an individual authenticator prior to using a shared authenticator.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If passwords are used for authentication, the Oracle Database must transmit only encrypted representations of passwords.</t>
        </r>
      </text>
    </comment>
    <comment ref="H37" authorId="0" shapeId="0" xr:uid="{00000000-0006-0000-0800-000003000000}">
      <text>
        <r>
          <rPr>
            <sz val="11"/>
            <rFont val="Calibri"/>
          </rPr>
          <t>Oracle Database, when using public key infrastructure (PKI)-based authentication, must enforce authorized access to the corresponding private key.</t>
        </r>
      </text>
    </comment>
    <comment ref="I37" authorId="0" shapeId="0" xr:uid="{00000000-0006-0000-0800-000002000000}">
      <text>
        <r>
          <rPr>
            <sz val="11"/>
            <rFont val="Calibri"/>
          </rPr>
          <t>Oracle Database must employ cryptographic mechanisms preventing the unauthorized disclosure of information during transmission unless the transmitted data is otherwise protected by alternative physical measures.</t>
        </r>
      </text>
    </comment>
    <comment ref="G40" authorId="0" shapeId="0" xr:uid="{00000000-0006-0000-0800-000004000000}">
      <text>
        <r>
          <rPr>
            <sz val="11"/>
            <rFont val="Calibri"/>
          </rPr>
          <t>The Oracle Listener must be configured to require administration authentication.</t>
        </r>
      </text>
    </comment>
    <comment ref="H40" authorId="0" shapeId="0" xr:uid="{00000000-0006-0000-0800-000005000000}">
      <text>
        <r>
          <rPr>
            <sz val="11"/>
            <rFont val="Calibri"/>
          </rPr>
          <t>Access to external executables must be disabled or restricted.</t>
        </r>
      </text>
    </comment>
    <comment ref="G42" authorId="0" shapeId="0" xr:uid="{00000000-0006-0000-0800-000006000000}">
      <text>
        <r>
          <rPr>
            <sz val="11"/>
            <rFont val="Calibri"/>
          </rPr>
          <t>The Oracle Listener must be configured to require administration authentication.</t>
        </r>
      </text>
    </comment>
    <comment ref="H42" authorId="0" shapeId="0" xr:uid="{00000000-0006-0000-0800-000007000000}">
      <text>
        <r>
          <rPr>
            <sz val="11"/>
            <rFont val="Calibri"/>
          </rPr>
          <t>Access to external executables must be disabled or restricted.</t>
        </r>
      </text>
    </comment>
    <comment ref="G44" authorId="0" shapeId="0" xr:uid="{00000000-0006-0000-0800-000008000000}">
      <text>
        <r>
          <rPr>
            <sz val="11"/>
            <rFont val="Calibri"/>
          </rPr>
          <t>Fixed user and PUBLIC Database links must be authorized for use.</t>
        </r>
      </text>
    </comment>
    <comment ref="H44" authorId="0" shapeId="0" xr:uid="{00000000-0006-0000-0800-000009000000}">
      <text>
        <r>
          <rPr>
            <sz val="11"/>
            <rFont val="Calibri"/>
          </rPr>
          <t>Network access to Oracle Database must be restricted to authorized personnel.</t>
        </r>
      </text>
    </comment>
    <comment ref="G48" authorId="0" shapeId="0" xr:uid="{00000000-0006-0000-0800-00000A000000}">
      <text>
        <r>
          <rPr>
            <sz val="11"/>
            <rFont val="Calibri"/>
          </rPr>
          <t>Remote administration must be disabled for the Oracle connection manager.</t>
        </r>
      </text>
    </comment>
    <comment ref="G52" authorId="0" shapeId="0" xr:uid="{00000000-0006-0000-0800-00000B000000}">
      <text>
        <r>
          <rPr>
            <sz val="11"/>
            <rFont val="Calibri"/>
          </rPr>
          <t>Oracle Database must generate audit records for the DOD-selected list of auditable events, when successfully accessed, added, modified, or deleted, to the extent such information is available.</t>
        </r>
      </text>
    </comment>
    <comment ref="H52" authorId="0" shapeId="0" xr:uid="{00000000-0006-0000-0800-000017000000}">
      <text>
        <r>
          <rPr>
            <sz val="11"/>
            <rFont val="Calibri"/>
          </rPr>
          <t>The OS must limit privileges to change the database management system (DBMS) software resident within software libraries (including privileged programs).</t>
        </r>
      </text>
    </comment>
    <comment ref="I52" authorId="0" shapeId="0" xr:uid="{00000000-0006-0000-0800-000018000000}">
      <text>
        <r>
          <rPr>
            <sz val="11"/>
            <rFont val="Calibri"/>
          </rPr>
          <t>Database software directories, including database management system (DBMS) configuration files, must be stored in dedicated directories, or DASD pools, separate from the host OS and other applications.</t>
        </r>
      </text>
    </comment>
    <comment ref="J52" authorId="0" shapeId="0" xr:uid="{00000000-0006-0000-0800-00000C000000}">
      <text>
        <r>
          <rPr>
            <sz val="11"/>
            <rFont val="Calibri"/>
          </rPr>
          <t>Oracle Database must be configured in accordance with the security configuration settings based on DOD security configuration and implementation guidance, including STIGs, NSA configuration guides, CTOs, DTMs, and IAVMs.</t>
        </r>
      </text>
    </comment>
    <comment ref="K52" authorId="0" shapeId="0" xr:uid="{00000000-0006-0000-0800-00000D000000}">
      <text>
        <r>
          <rPr>
            <sz val="11"/>
            <rFont val="Calibri"/>
          </rPr>
          <t>The Oracle REMOTE_OS_ROLES parameter must be set to FALSE.</t>
        </r>
      </text>
    </comment>
    <comment ref="L52" authorId="0" shapeId="0" xr:uid="{00000000-0006-0000-0800-00000E000000}">
      <text>
        <r>
          <rPr>
            <sz val="11"/>
            <rFont val="Calibri"/>
          </rPr>
          <t>The Oracle SQL92_SECURITY parameter must be set to TRUE.</t>
        </r>
      </text>
    </comment>
    <comment ref="M52" authorId="0" shapeId="0" xr:uid="{00000000-0006-0000-0800-00000F000000}">
      <text>
        <r>
          <rPr>
            <sz val="11"/>
            <rFont val="Calibri"/>
          </rPr>
          <t>The Oracle password file ownership and permissions should be limited and the REMOTE_LOGIN_PASSWORDFILE parameter must be set to EXCLUSIVE or NONE.</t>
        </r>
      </text>
    </comment>
    <comment ref="N52" authorId="0" shapeId="0" xr:uid="{00000000-0006-0000-0800-000010000000}">
      <text>
        <r>
          <rPr>
            <sz val="11"/>
            <rFont val="Calibri"/>
          </rPr>
          <t>The Oracle _TRACE_FILES_PUBLIC parameter if present must be set to FALSE.</t>
        </r>
      </text>
    </comment>
    <comment ref="O52" authorId="0" shapeId="0" xr:uid="{00000000-0006-0000-0800-000011000000}">
      <text>
        <r>
          <rPr>
            <sz val="11"/>
            <rFont val="Calibri"/>
          </rPr>
          <t>Oracle Database default demonstration and sample databases, database objects, and applications must be removed.</t>
        </r>
      </text>
    </comment>
    <comment ref="P52" authorId="0" shapeId="0" xr:uid="{00000000-0006-0000-0800-000012000000}">
      <text>
        <r>
          <rPr>
            <sz val="11"/>
            <rFont val="Calibri"/>
          </rPr>
          <t>Unused database components, database management system (DBMS) software, and database objects must be removed.</t>
        </r>
      </text>
    </comment>
    <comment ref="Q52" authorId="0" shapeId="0" xr:uid="{00000000-0006-0000-0800-000013000000}">
      <text>
        <r>
          <rPr>
            <sz val="11"/>
            <rFont val="Calibri"/>
          </rPr>
          <t>Unused database components that are integrated in the database management system (DBMS) and cannot be uninstalled must be disabled.</t>
        </r>
      </text>
    </comment>
    <comment ref="R52" authorId="0" shapeId="0" xr:uid="{00000000-0006-0000-0800-000014000000}">
      <text>
        <r>
          <rPr>
            <sz val="11"/>
            <rFont val="Calibri"/>
          </rPr>
          <t>Use of external executables must be authorized.</t>
        </r>
      </text>
    </comment>
    <comment ref="S52" authorId="0" shapeId="0" xr:uid="{00000000-0006-0000-0800-000015000000}">
      <text>
        <r>
          <rPr>
            <sz val="11"/>
            <rFont val="Calibri"/>
          </rPr>
          <t>Access to external executables must be disabled or restricted.</t>
        </r>
      </text>
    </comment>
    <comment ref="T52" authorId="0" shapeId="0" xr:uid="{00000000-0006-0000-0800-000016000000}">
      <text>
        <r>
          <rPr>
            <sz val="11"/>
            <rFont val="Calibri"/>
          </rPr>
          <t>Oracle Database must be configured to prohibit or restrict the use of organization-defined functions, ports, protocols, and/or services, as defined in the Ports, Protocols, and Services Management Category Assurance List (PPSM CAL) and vulnerability assessments.</t>
        </r>
      </text>
    </comment>
    <comment ref="G54" authorId="0" shapeId="0" xr:uid="{00000000-0006-0000-0800-000019000000}">
      <text>
        <r>
          <rPr>
            <sz val="11"/>
            <rFont val="Calibri"/>
          </rPr>
          <t>Oracle Database default accounts must be assigned custom passwords.</t>
        </r>
      </text>
    </comment>
    <comment ref="G56" authorId="0" shapeId="0" xr:uid="{00000000-0006-0000-0800-00001A000000}">
      <text>
        <r>
          <rPr>
            <sz val="11"/>
            <rFont val="Calibri"/>
          </rPr>
          <t>Oracle Database must integrate with an organization-level authentication/access mechanism providing account management and automation for all users, groups, roles, and any other principals.</t>
        </r>
      </text>
    </comment>
    <comment ref="H56" authorId="0" shapeId="0" xr:uid="{00000000-0006-0000-0800-00001B000000}">
      <text>
        <r>
          <rPr>
            <sz val="11"/>
            <rFont val="Calibri"/>
          </rPr>
          <t>Oracle Database must ensure users are authenticated with an individual authenticator prior to using a shared authenticator.</t>
        </r>
      </text>
    </comment>
    <comment ref="I56" authorId="0" shapeId="0" xr:uid="{00000000-0006-0000-0800-00001C000000}">
      <text>
        <r>
          <rPr>
            <sz val="11"/>
            <rFont val="Calibri"/>
          </rPr>
          <t>Oracle Database must, for password-based authentication, verify that when users create or update passwords, the passwords are not found on the list of commonly used, expected, or compromised passwords in IA-5 (1) (a).</t>
        </r>
      </text>
    </comment>
    <comment ref="J56" authorId="0" shapeId="0" xr:uid="{00000000-0006-0000-0800-00001D000000}">
      <text>
        <r>
          <rPr>
            <sz val="11"/>
            <rFont val="Calibri"/>
          </rPr>
          <t>Oracle Database must, for password-based authentication, require immediate selection of a new password upon account recovery.</t>
        </r>
      </text>
    </comment>
    <comment ref="G58" authorId="0" shapeId="0" xr:uid="{00000000-0006-0000-0800-00001E000000}">
      <text>
        <r>
          <rPr>
            <sz val="11"/>
            <rFont val="Calibri"/>
          </rPr>
          <t>Oracle Database must verify account lockouts persist until reset by an administrator.</t>
        </r>
      </text>
    </comment>
    <comment ref="H58" authorId="0" shapeId="0" xr:uid="{00000000-0006-0000-0800-00001F000000}">
      <text>
        <r>
          <rPr>
            <sz val="11"/>
            <rFont val="Calibri"/>
          </rPr>
          <t>Oracle Database must set the maximum number of consecutive invalid logon attempts to three.</t>
        </r>
      </text>
    </comment>
    <comment ref="G63" authorId="0" shapeId="0" xr:uid="{00000000-0006-0000-0800-000020000000}">
      <text>
        <r>
          <rPr>
            <sz val="11"/>
            <rFont val="Calibri"/>
          </rPr>
          <t>Oracle Database products must be a version supported by the vendor.</t>
        </r>
      </text>
    </comment>
    <comment ref="H63" authorId="0" shapeId="0" xr:uid="{00000000-0006-0000-0800-000021000000}">
      <text>
        <r>
          <rPr>
            <sz val="11"/>
            <rFont val="Calibri"/>
          </rPr>
          <t>Oracle Database software must be evaluated and patched against newly found vulnerabilities.</t>
        </r>
      </text>
    </comment>
    <comment ref="G71" authorId="0" shapeId="0" xr:uid="{00000000-0006-0000-0800-000022000000}">
      <text>
        <r>
          <rPr>
            <sz val="11"/>
            <rFont val="Calibri"/>
          </rPr>
          <t>Oracle Database products must be a version supported by the vendor.</t>
        </r>
      </text>
    </comment>
    <comment ref="H71" authorId="0" shapeId="0" xr:uid="{00000000-0006-0000-0800-000023000000}">
      <text>
        <r>
          <rPr>
            <sz val="11"/>
            <rFont val="Calibri"/>
          </rPr>
          <t>Oracle Database software must be evaluated and patched against newly found vulnerabilities.</t>
        </r>
      </text>
    </comment>
    <comment ref="G77" authorId="0" shapeId="0" xr:uid="{00000000-0006-0000-0800-000024000000}">
      <text>
        <r>
          <rPr>
            <sz val="11"/>
            <rFont val="Calibri"/>
          </rPr>
          <t>Unused database components, database management system (DBMS) software, and database objects must be removed.</t>
        </r>
      </text>
    </comment>
    <comment ref="H77" authorId="0" shapeId="0" xr:uid="{00000000-0006-0000-0800-000025000000}">
      <text>
        <r>
          <rPr>
            <sz val="11"/>
            <rFont val="Calibri"/>
          </rPr>
          <t>Unused database components that are integrated in the database management system (DBMS) and cannot be uninstalled must be disabled.</t>
        </r>
      </text>
    </comment>
    <comment ref="G80" authorId="0" shapeId="0" xr:uid="{00000000-0006-0000-0800-000026000000}">
      <text>
        <r>
          <rPr>
            <sz val="11"/>
            <rFont val="Calibri"/>
          </rPr>
          <t>Oracle Database must provide a mechanism to automatically identify accounts designated as temporary or emergency accounts.</t>
        </r>
      </text>
    </comment>
    <comment ref="H80" authorId="0" shapeId="0" xr:uid="{00000000-0006-0000-0800-000027000000}">
      <text>
        <r>
          <rPr>
            <sz val="11"/>
            <rFont val="Calibri"/>
          </rPr>
          <t>Oracle Database must provide a mechanism to automatically remove or disable temporary user accounts after 72 hours.</t>
        </r>
      </text>
    </comment>
    <comment ref="G81" authorId="0" shapeId="0" xr:uid="{00000000-0006-0000-0800-000028000000}">
      <text>
        <r>
          <rPr>
            <sz val="11"/>
            <rFont val="Calibri"/>
          </rPr>
          <t>Oracle Database must ensure users are authenticated with an individual authenticator prior to using a shared authenticator.</t>
        </r>
      </text>
    </comment>
    <comment ref="H81" authorId="0" shapeId="0" xr:uid="{00000000-0006-0000-0800-000029000000}">
      <text>
        <r>
          <rPr>
            <sz val="11"/>
            <rFont val="Calibri"/>
          </rPr>
          <t>Oracle Database must uniquely identify and authenticate organizational users (or processes acting on behalf of organizational users).</t>
        </r>
      </text>
    </comment>
    <comment ref="I81" authorId="0" shapeId="0" xr:uid="{00000000-0006-0000-0800-00002A000000}">
      <text>
        <r>
          <rPr>
            <sz val="11"/>
            <rFont val="Calibri"/>
          </rPr>
          <t>Oracle Database must uniquely identify and authenticate nonorganizational users (or processes acting on behalf of nonorganizational users).</t>
        </r>
      </text>
    </comment>
    <comment ref="G82" authorId="0" shapeId="0" xr:uid="{00000000-0006-0000-0800-00002B000000}">
      <text>
        <r>
          <rPr>
            <sz val="11"/>
            <rFont val="Calibri"/>
          </rPr>
          <t>Oracle Database must automatically terminate a user session after organization-defined conditions or trigger events requiring session disconnect.</t>
        </r>
      </text>
    </comment>
    <comment ref="H82" authorId="0" shapeId="0" xr:uid="{00000000-0006-0000-0800-00002C000000}">
      <text>
        <r>
          <rPr>
            <sz val="11"/>
            <rFont val="Calibri"/>
          </rPr>
          <t>Oracle Database must provide a mechanism to automatically identify accounts designated as temporary or emergency accounts.</t>
        </r>
      </text>
    </comment>
    <comment ref="I82" authorId="0" shapeId="0" xr:uid="{00000000-0006-0000-0800-00002D000000}">
      <text>
        <r>
          <rPr>
            <sz val="11"/>
            <rFont val="Calibri"/>
          </rPr>
          <t>Oracle Database must provide a mechanism to automatically remove or disable temporary user accounts after 72 hours.</t>
        </r>
      </text>
    </comment>
    <comment ref="J82" authorId="0" shapeId="0" xr:uid="{00000000-0006-0000-0800-00002E000000}">
      <text>
        <r>
          <rPr>
            <sz val="11"/>
            <rFont val="Calibri"/>
          </rPr>
          <t>Oracle Database must disable user accounts after 35 days of inactivity.</t>
        </r>
      </text>
    </comment>
    <comment ref="G83" authorId="0" shapeId="0" xr:uid="{00000000-0006-0000-0800-00002F000000}">
      <text>
        <r>
          <rPr>
            <sz val="11"/>
            <rFont val="Calibri"/>
          </rPr>
          <t>Oracle Database must support enforcement of logical access restrictions associated with changes to the database management system (DBMS) configuration and to the database itself.</t>
        </r>
      </text>
    </comment>
    <comment ref="H83" authorId="0" shapeId="0" xr:uid="{00000000-0006-0000-0800-000030000000}">
      <text>
        <r>
          <rPr>
            <sz val="11"/>
            <rFont val="Calibri"/>
          </rPr>
          <t>Application role permissions must not be assigned to the Oracle PUBLIC role.</t>
        </r>
      </text>
    </comment>
    <comment ref="I83" authorId="0" shapeId="0" xr:uid="{00000000-0006-0000-0800-000031000000}">
      <text>
        <r>
          <rPr>
            <sz val="11"/>
            <rFont val="Calibri"/>
          </rPr>
          <t>Oracle application administration roles must be disabled if not required and authorized.</t>
        </r>
      </text>
    </comment>
    <comment ref="J83" authorId="0" shapeId="0" xr:uid="{00000000-0006-0000-0800-000032000000}">
      <text>
        <r>
          <rPr>
            <sz val="11"/>
            <rFont val="Calibri"/>
          </rPr>
          <t>Database administrator (DBA) OS accounts must be granted only those host system privileges necessary for the administration of the Oracle Database.</t>
        </r>
      </text>
    </comment>
    <comment ref="K83" authorId="0" shapeId="0" xr:uid="{00000000-0006-0000-0800-000033000000}">
      <text>
        <r>
          <rPr>
            <sz val="11"/>
            <rFont val="Calibri"/>
          </rPr>
          <t>Oracle Database must be protected from unauthorized access by developers on shared production/development host systems.</t>
        </r>
      </text>
    </comment>
    <comment ref="L83" authorId="0" shapeId="0" xr:uid="{00000000-0006-0000-0800-000034000000}">
      <text>
        <r>
          <rPr>
            <sz val="11"/>
            <rFont val="Calibri"/>
          </rPr>
          <t>OS accounts used to run external procedures called by Oracle Database must have limited privileges.</t>
        </r>
      </text>
    </comment>
    <comment ref="G85" authorId="0" shapeId="0" xr:uid="{00000000-0006-0000-0800-000035000000}">
      <text>
        <r>
          <rPr>
            <sz val="11"/>
            <rFont val="Calibri"/>
          </rPr>
          <t>The Oracle Database software installation account must be restricted to authorized users.</t>
        </r>
      </text>
    </comment>
    <comment ref="H85" authorId="0" shapeId="0" xr:uid="{00000000-0006-0000-0800-000036000000}">
      <text>
        <r>
          <rPr>
            <sz val="11"/>
            <rFont val="Calibri"/>
          </rPr>
          <t>The Oracle WITH GRANT OPTION privilege must be limited when granted to nondatabase administrator (DBA) or nonapplication administrator user accounts.</t>
        </r>
      </text>
    </comment>
    <comment ref="I85" authorId="0" shapeId="0" xr:uid="{00000000-0006-0000-0800-000037000000}">
      <text>
        <r>
          <rPr>
            <sz val="11"/>
            <rFont val="Calibri"/>
          </rPr>
          <t>System privileges granted using the WITH ADMIN OPTION must not be granted to unauthorized user accounts.</t>
        </r>
      </text>
    </comment>
    <comment ref="J85" authorId="0" shapeId="0" xr:uid="{00000000-0006-0000-0800-000038000000}">
      <text>
        <r>
          <rPr>
            <sz val="11"/>
            <rFont val="Calibri"/>
          </rPr>
          <t>Oracle roles granted using the WITH ADMIN OPTION must not be granted to unauthorized accounts.</t>
        </r>
      </text>
    </comment>
    <comment ref="K85" authorId="0" shapeId="0" xr:uid="{00000000-0006-0000-0800-000039000000}">
      <text>
        <r>
          <rPr>
            <sz val="11"/>
            <rFont val="Calibri"/>
          </rPr>
          <t>Application role permissions must not be assigned to the Oracle PUBLIC role.</t>
        </r>
      </text>
    </comment>
    <comment ref="L85" authorId="0" shapeId="0" xr:uid="{00000000-0006-0000-0800-00003A000000}">
      <text>
        <r>
          <rPr>
            <sz val="11"/>
            <rFont val="Calibri"/>
          </rPr>
          <t>Oracle application administration roles must be disabled if not required and authorized.</t>
        </r>
      </text>
    </comment>
    <comment ref="M85" authorId="0" shapeId="0" xr:uid="{00000000-0006-0000-0800-00003B000000}">
      <text>
        <r>
          <rPr>
            <sz val="11"/>
            <rFont val="Calibri"/>
          </rPr>
          <t>Database administrator (DBA) OS accounts must be granted only those host system privileges necessary for the administration of the Oracle Database.</t>
        </r>
      </text>
    </comment>
    <comment ref="N85" authorId="0" shapeId="0" xr:uid="{00000000-0006-0000-0800-00003C000000}">
      <text>
        <r>
          <rPr>
            <sz val="11"/>
            <rFont val="Calibri"/>
          </rPr>
          <t>Oracle Database must be protected from unauthorized access by developers on shared production/development host systems.</t>
        </r>
      </text>
    </comment>
    <comment ref="O85" authorId="0" shapeId="0" xr:uid="{00000000-0006-0000-0800-00003D000000}">
      <text>
        <r>
          <rPr>
            <sz val="11"/>
            <rFont val="Calibri"/>
          </rPr>
          <t>OS accounts used to run external procedures called by Oracle Database must have limited privileges.</t>
        </r>
      </text>
    </comment>
    <comment ref="G89" authorId="0" shapeId="0" xr:uid="{00000000-0006-0000-0800-00003E000000}">
      <text>
        <r>
          <rPr>
            <sz val="11"/>
            <rFont val="Calibri"/>
          </rPr>
          <t>The Oracle WITH GRANT OPTION privilege must be limited when granted to nondatabase administrator (DBA) or nonapplication administrator user accounts.</t>
        </r>
      </text>
    </comment>
    <comment ref="H89" authorId="0" shapeId="0" xr:uid="{00000000-0006-0000-0800-00003F000000}">
      <text>
        <r>
          <rPr>
            <sz val="11"/>
            <rFont val="Calibri"/>
          </rPr>
          <t>System privileges granted using the WITH ADMIN OPTION must not be granted to unauthorized user accounts.</t>
        </r>
      </text>
    </comment>
    <comment ref="I89" authorId="0" shapeId="0" xr:uid="{00000000-0006-0000-0800-000040000000}">
      <text>
        <r>
          <rPr>
            <sz val="11"/>
            <rFont val="Calibri"/>
          </rPr>
          <t>Oracle roles granted using the WITH ADMIN OPTION must not be granted to unauthorized accounts.</t>
        </r>
      </text>
    </comment>
    <comment ref="G91" authorId="0" shapeId="0" xr:uid="{00000000-0006-0000-0800-000041000000}">
      <text>
        <r>
          <rPr>
            <sz val="11"/>
            <rFont val="Calibri"/>
          </rPr>
          <t>Oracle Database default accounts must be assigned custom passwords.</t>
        </r>
      </text>
    </comment>
    <comment ref="H91" authorId="0" shapeId="0" xr:uid="{00000000-0006-0000-0800-000042000000}">
      <text>
        <r>
          <rPr>
            <sz val="11"/>
            <rFont val="Calibri"/>
          </rPr>
          <t>Oracle Database must enforce the DOD standards for password complexity.</t>
        </r>
      </text>
    </comment>
    <comment ref="I91" authorId="0" shapeId="0" xr:uid="{00000000-0006-0000-0800-000043000000}">
      <text>
        <r>
          <rPr>
            <sz val="11"/>
            <rFont val="Calibri"/>
          </rPr>
          <t>Procedures for establishing temporary passwords that meet DOD password requirements for new accounts must be defined, documented, and implemented.</t>
        </r>
      </text>
    </comment>
    <comment ref="J91" authorId="0" shapeId="0" xr:uid="{00000000-0006-0000-0800-000044000000}">
      <text>
        <r>
          <rPr>
            <sz val="11"/>
            <rFont val="Calibri"/>
          </rPr>
          <t>Oracle Database must enforce password maximum lifetime restrictions.</t>
        </r>
      </text>
    </comment>
    <comment ref="K91" authorId="0" shapeId="0" xr:uid="{00000000-0006-0000-0800-000045000000}">
      <text>
        <r>
          <rPr>
            <sz val="11"/>
            <rFont val="Calibri"/>
          </rPr>
          <t>Oracle Database must, for password-based authentication, verify that when users create or update passwords, the passwords are not found on the list of commonly used, expected, or compromised passwords in IA-5 (1) (a).</t>
        </r>
      </text>
    </comment>
    <comment ref="G92" authorId="0" shapeId="0" xr:uid="{00000000-0006-0000-0800-000046000000}">
      <text>
        <r>
          <rPr>
            <sz val="11"/>
            <rFont val="Calibri"/>
          </rPr>
          <t>Oracle Database must enforce the DOD standards for password complexity.</t>
        </r>
      </text>
    </comment>
    <comment ref="G95" authorId="0" shapeId="0" xr:uid="{00000000-0006-0000-0800-000047000000}">
      <text>
        <r>
          <rPr>
            <sz val="11"/>
            <rFont val="Calibri"/>
          </rPr>
          <t>Oracle Database must ensure users are authenticated with an individual authenticator prior to using a shared authenticator.</t>
        </r>
      </text>
    </comment>
    <comment ref="H95" authorId="0" shapeId="0" xr:uid="{00000000-0006-0000-0800-000048000000}">
      <text>
        <r>
          <rPr>
            <sz val="11"/>
            <rFont val="Calibri"/>
          </rPr>
          <t>Oracle Database must, for password-based authentication, verify that when users create or update passwords, the passwords are not found on the list of commonly used, expected, or compromised passwords in IA-5 (1) (a).</t>
        </r>
      </text>
    </comment>
    <comment ref="I95" authorId="0" shapeId="0" xr:uid="{00000000-0006-0000-0800-000049000000}">
      <text>
        <r>
          <rPr>
            <sz val="11"/>
            <rFont val="Calibri"/>
          </rPr>
          <t>Oracle Database must, for password-based authentication, require immediate selection of a new password upon account recovery.</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7" authorId="0" shapeId="0" xr:uid="{00000000-0006-0000-0A00-000001000000}">
      <text>
        <r>
          <rPr>
            <sz val="11"/>
            <rFont val="Calibri"/>
          </rPr>
          <t>Network access to Oracle Database must be restricted to authorized personnel.</t>
        </r>
      </text>
    </comment>
    <comment ref="M17" authorId="0" shapeId="0" xr:uid="{00000000-0006-0000-0A00-000003000000}">
      <text>
        <r>
          <rPr>
            <sz val="11"/>
            <rFont val="Calibri"/>
          </rPr>
          <t>Oracle Database must separate user functionality (including user interface services) from database management functionality.</t>
        </r>
      </text>
    </comment>
    <comment ref="N17" authorId="0" shapeId="0" xr:uid="{00000000-0006-0000-0A00-000002000000}">
      <text>
        <r>
          <rPr>
            <sz val="11"/>
            <rFont val="Calibri"/>
          </rPr>
          <t>Oracle Database must isolate security functions from nonsecurity functions by means of separate security domains.</t>
        </r>
      </text>
    </comment>
    <comment ref="L32" authorId="0" shapeId="0" xr:uid="{00000000-0006-0000-0A00-000004000000}">
      <text>
        <r>
          <rPr>
            <sz val="11"/>
            <rFont val="Calibri"/>
          </rPr>
          <t>Oracle Database must generate audit records for the DOD-selected list of auditable events, when successfully accessed, added, modified, or deleted, to the extent such information is available.</t>
        </r>
      </text>
    </comment>
    <comment ref="M32" authorId="0" shapeId="0" xr:uid="{00000000-0006-0000-0A00-000008000000}">
      <text>
        <r>
          <rPr>
            <sz val="11"/>
            <rFont val="Calibri"/>
          </rPr>
          <t>Oracle Database must be configured in accordance with the security configuration settings based on DOD security configuration and implementation guidance, including STIGs, NSA configuration guides, CTOs, DTMs, and IAVMs.</t>
        </r>
      </text>
    </comment>
    <comment ref="N32" authorId="0" shapeId="0" xr:uid="{00000000-0006-0000-0A00-000009000000}">
      <text>
        <r>
          <rPr>
            <sz val="11"/>
            <rFont val="Calibri"/>
          </rPr>
          <t>The Oracle REMOTE_OS_ROLES parameter must be set to FALSE.</t>
        </r>
      </text>
    </comment>
    <comment ref="O32" authorId="0" shapeId="0" xr:uid="{00000000-0006-0000-0A00-000005000000}">
      <text>
        <r>
          <rPr>
            <sz val="11"/>
            <rFont val="Calibri"/>
          </rPr>
          <t>The Oracle SQL92_SECURITY parameter must be set to TRUE.</t>
        </r>
      </text>
    </comment>
    <comment ref="P32" authorId="0" shapeId="0" xr:uid="{00000000-0006-0000-0A00-000006000000}">
      <text>
        <r>
          <rPr>
            <sz val="11"/>
            <rFont val="Calibri"/>
          </rPr>
          <t>The Oracle password file ownership and permissions should be limited and the REMOTE_LOGIN_PASSWORDFILE parameter must be set to EXCLUSIVE or NONE.</t>
        </r>
      </text>
    </comment>
    <comment ref="Q32" authorId="0" shapeId="0" xr:uid="{00000000-0006-0000-0A00-000007000000}">
      <text>
        <r>
          <rPr>
            <sz val="11"/>
            <rFont val="Calibri"/>
          </rPr>
          <t>The Oracle _TRACE_FILES_PUBLIC parameter if present must be set to FALSE.</t>
        </r>
      </text>
    </comment>
    <comment ref="L35" authorId="0" shapeId="0" xr:uid="{00000000-0006-0000-0A00-00000A000000}">
      <text>
        <r>
          <rPr>
            <sz val="11"/>
            <rFont val="Calibri"/>
          </rPr>
          <t>Oracle Database default demonstration and sample databases, database objects, and applications must be removed.</t>
        </r>
      </text>
    </comment>
    <comment ref="M35" authorId="0" shapeId="0" xr:uid="{00000000-0006-0000-0A00-00000B000000}">
      <text>
        <r>
          <rPr>
            <sz val="11"/>
            <rFont val="Calibri"/>
          </rPr>
          <t>Unused database components, database management system (DBMS) software, and database objects must be removed.</t>
        </r>
      </text>
    </comment>
    <comment ref="N35" authorId="0" shapeId="0" xr:uid="{00000000-0006-0000-0A00-00000C000000}">
      <text>
        <r>
          <rPr>
            <sz val="11"/>
            <rFont val="Calibri"/>
          </rPr>
          <t>Unused database components that are integrated in the database management system (DBMS) and cannot be uninstalled must be disabled.</t>
        </r>
      </text>
    </comment>
    <comment ref="O35" authorId="0" shapeId="0" xr:uid="{00000000-0006-0000-0A00-00000D000000}">
      <text>
        <r>
          <rPr>
            <sz val="11"/>
            <rFont val="Calibri"/>
          </rPr>
          <t>Oracle Database must be configured to prohibit or restrict the use of organization-defined functions, ports, protocols, and/or services, as defined in the Ports, Protocols, and Services Management Category Assurance List (PPSM CAL) and vulnerability assessments.</t>
        </r>
      </text>
    </comment>
    <comment ref="L38" authorId="0" shapeId="0" xr:uid="{00000000-0006-0000-0A00-00000E000000}">
      <text>
        <r>
          <rPr>
            <sz val="11"/>
            <rFont val="Calibri"/>
          </rPr>
          <t>Remote administration must be disabled for the Oracle connection manager.</t>
        </r>
      </text>
    </comment>
    <comment ref="L47" authorId="0" shapeId="0" xr:uid="{00000000-0006-0000-0A00-00000F000000}">
      <text>
        <r>
          <rPr>
            <sz val="11"/>
            <rFont val="Calibri"/>
          </rPr>
          <t>Oracle Database must associate organization-defined types of security labels having organization-defined security label values with information in storage.</t>
        </r>
      </text>
    </comment>
    <comment ref="L59" authorId="0" shapeId="0" xr:uid="{00000000-0006-0000-0A00-000010000000}">
      <text>
        <r>
          <rPr>
            <sz val="11"/>
            <rFont val="Calibri"/>
          </rPr>
          <t>Oracle Database must enforce approved authorizations for logical access to the system in accordance with applicable policy.</t>
        </r>
      </text>
    </comment>
    <comment ref="M59" authorId="0" shapeId="0" xr:uid="{00000000-0006-0000-0A00-000011000000}">
      <text>
        <r>
          <rPr>
            <sz val="11"/>
            <rFont val="Calibri"/>
          </rPr>
          <t>Oracle Database must use NIST-validated FIPS 140-2/140-3 compliant cryptography for authentication mechanisms.</t>
        </r>
      </text>
    </comment>
    <comment ref="N59" authorId="0" shapeId="0" xr:uid="{00000000-0006-0000-0A00-000012000000}">
      <text>
        <r>
          <rPr>
            <sz val="11"/>
            <rFont val="Calibri"/>
          </rPr>
          <t>Oracle Database must implement NIST FIPS 140-2/140-3 validated cryptographic modules to protect unclassified information requiring confidentiality and cryptographic protection, in accordance with the data owner</t>
        </r>
        <r>
          <rPr>
            <sz val="11"/>
            <color rgb="FF000000"/>
            <rFont val="Calibri"/>
          </rPr>
          <t>'</t>
        </r>
        <r>
          <rPr>
            <sz val="11"/>
            <color rgb="FF000000"/>
            <rFont val="Calibri"/>
          </rPr>
          <t>s requirements.</t>
        </r>
      </text>
    </comment>
    <comment ref="O59" authorId="0" shapeId="0" xr:uid="{00000000-0006-0000-0A00-000013000000}">
      <text>
        <r>
          <rPr>
            <sz val="11"/>
            <rFont val="Calibri"/>
          </rPr>
          <t>Oracle Database must take steps to protect data at rest and ensure confidentiality and integrity of application data.</t>
        </r>
      </text>
    </comment>
    <comment ref="P59" authorId="0" shapeId="0" xr:uid="{00000000-0006-0000-0A00-000014000000}">
      <text>
        <r>
          <rPr>
            <sz val="11"/>
            <rFont val="Calibri"/>
          </rPr>
          <t>Oracle Database must implement cryptographic mechanisms to prevent unauthorized modification of organization-defined information at rest (to include, at a minimum, PII and classified information) on organization-defined information system components.</t>
        </r>
      </text>
    </comment>
    <comment ref="L84" authorId="0" shapeId="0" xr:uid="{00000000-0006-0000-0A00-000015000000}">
      <text>
        <r>
          <rPr>
            <sz val="11"/>
            <rFont val="Calibri"/>
          </rPr>
          <t>If passwords are used for authentication, the Oracle Database must transmit only encrypted representations of passwords.</t>
        </r>
      </text>
    </comment>
    <comment ref="M84" authorId="0" shapeId="0" xr:uid="{00000000-0006-0000-0A00-000016000000}">
      <text>
        <r>
          <rPr>
            <sz val="11"/>
            <rFont val="Calibri"/>
          </rPr>
          <t>Oracle Database, when using public key infrastructure (PKI)-based authentication, must enforce authorized access to the corresponding private key.</t>
        </r>
      </text>
    </comment>
    <comment ref="N84" authorId="0" shapeId="0" xr:uid="{00000000-0006-0000-0A00-000017000000}">
      <text>
        <r>
          <rPr>
            <sz val="11"/>
            <rFont val="Calibri"/>
          </rPr>
          <t>Oracle Database must use NIST-validated FIPS 140-2/140-3 compliant cryptography for authentication mechanisms.</t>
        </r>
      </text>
    </comment>
    <comment ref="O84" authorId="0" shapeId="0" xr:uid="{00000000-0006-0000-0A00-000018000000}">
      <text>
        <r>
          <rPr>
            <sz val="11"/>
            <rFont val="Calibri"/>
          </rPr>
          <t>Oracle Database must implement NIST FIPS 140-2/140-3 validated cryptographic modules to protect unclassified information requiring confidentiality and cryptographic protection, in accordance with the data owner</t>
        </r>
        <r>
          <rPr>
            <sz val="11"/>
            <color rgb="FF000000"/>
            <rFont val="Calibri"/>
          </rPr>
          <t>'</t>
        </r>
        <r>
          <rPr>
            <sz val="11"/>
            <color rgb="FF000000"/>
            <rFont val="Calibri"/>
          </rPr>
          <t>s requirements.</t>
        </r>
      </text>
    </comment>
    <comment ref="P84" authorId="0" shapeId="0" xr:uid="{00000000-0006-0000-0A00-000019000000}">
      <text>
        <r>
          <rPr>
            <sz val="11"/>
            <rFont val="Calibri"/>
          </rPr>
          <t>Oracle Database must employ cryptographic mechanisms preventing the unauthorized disclosure of information during transmission unless the transmitted data is otherwise protected by alternative physical measures.</t>
        </r>
      </text>
    </comment>
    <comment ref="L115" authorId="0" shapeId="0" xr:uid="{00000000-0006-0000-0A00-00001A000000}">
      <text>
        <r>
          <rPr>
            <sz val="11"/>
            <rFont val="Calibri"/>
          </rPr>
          <t>Oracle Database must check the validity of data inputs.</t>
        </r>
      </text>
    </comment>
    <comment ref="M115" authorId="0" shapeId="0" xr:uid="{00000000-0006-0000-0A00-00001B000000}">
      <text>
        <r>
          <rPr>
            <sz val="11"/>
            <rFont val="Calibri"/>
          </rPr>
          <t>The database management system (DBMS) and associated applications must reserve the use of dynamic code execution for situations that require it.</t>
        </r>
      </text>
    </comment>
    <comment ref="N115" authorId="0" shapeId="0" xr:uid="{00000000-0006-0000-0A00-00001C000000}">
      <text>
        <r>
          <rPr>
            <sz val="11"/>
            <rFont val="Calibri"/>
          </rPr>
          <t>The database management system (DBMS) and associated applications, when making use of dynamic code execution, must take steps against invalid values that may be used in a SQL injection attack, therefore resulting in steps to prevent a SQL injection attack.</t>
        </r>
      </text>
    </comment>
    <comment ref="O115" authorId="0" shapeId="0" xr:uid="{00000000-0006-0000-0A00-00001D000000}">
      <text>
        <r>
          <rPr>
            <sz val="11"/>
            <rFont val="Calibri"/>
          </rPr>
          <t>Oracle Database must only generate error messages that provide information necessary for corrective actions without revealing organization-defined sensitive or potentially harmful information in error logs and administrative messages that could be exploited.</t>
        </r>
      </text>
    </comment>
    <comment ref="P115" authorId="0" shapeId="0" xr:uid="{00000000-0006-0000-0A00-00001E000000}">
      <text>
        <r>
          <rPr>
            <sz val="11"/>
            <rFont val="Calibri"/>
          </rPr>
          <t>Oracle Database must restrict error messages so only authorized personnel may view them.</t>
        </r>
      </text>
    </comment>
    <comment ref="L119" authorId="0" shapeId="0" xr:uid="{00000000-0006-0000-0A00-00001F000000}">
      <text>
        <r>
          <rPr>
            <sz val="11"/>
            <rFont val="Calibri"/>
          </rPr>
          <t>Oracle Database products must be a version supported by the vendor.</t>
        </r>
      </text>
    </comment>
    <comment ref="M119" authorId="0" shapeId="0" xr:uid="{00000000-0006-0000-0A00-000020000000}">
      <text>
        <r>
          <rPr>
            <sz val="11"/>
            <rFont val="Calibri"/>
          </rPr>
          <t>Oracle Database software must be evaluated and patched against newly found vulnerabilities.</t>
        </r>
      </text>
    </comment>
    <comment ref="L125" authorId="0" shapeId="0" xr:uid="{00000000-0006-0000-0A00-000021000000}">
      <text>
        <r>
          <rPr>
            <sz val="11"/>
            <rFont val="Calibri"/>
          </rPr>
          <t>Changes to configuration options must be audited.</t>
        </r>
      </text>
    </comment>
    <comment ref="L136" authorId="0" shapeId="0" xr:uid="{00000000-0006-0000-0A00-000022000000}">
      <text>
        <r>
          <rPr>
            <sz val="11"/>
            <rFont val="Calibri"/>
          </rPr>
          <t>Oracle Database must support enforcement of logical access restrictions associated with changes to the database management system (DBMS) configuration and to the database itself.</t>
        </r>
      </text>
    </comment>
    <comment ref="M136" authorId="0" shapeId="0" xr:uid="{00000000-0006-0000-0A00-00002B000000}">
      <text>
        <r>
          <rPr>
            <sz val="11"/>
            <rFont val="Calibri"/>
          </rPr>
          <t>The Oracle Database software installation account must be restricted to authorized users.</t>
        </r>
      </text>
    </comment>
    <comment ref="N136" authorId="0" shapeId="0" xr:uid="{00000000-0006-0000-0A00-00002C000000}">
      <text>
        <r>
          <rPr>
            <sz val="11"/>
            <rFont val="Calibri"/>
          </rPr>
          <t>Database objects must be owned by accounts authorized for ownership.</t>
        </r>
      </text>
    </comment>
    <comment ref="O136" authorId="0" shapeId="0" xr:uid="{00000000-0006-0000-0A00-00002D000000}">
      <text>
        <r>
          <rPr>
            <sz val="11"/>
            <rFont val="Calibri"/>
          </rPr>
          <t>Fixed user and PUBLIC Database links must be authorized for use.</t>
        </r>
      </text>
    </comment>
    <comment ref="P136" authorId="0" shapeId="0" xr:uid="{00000000-0006-0000-0A00-00002E000000}">
      <text>
        <r>
          <rPr>
            <sz val="11"/>
            <rFont val="Calibri"/>
          </rPr>
          <t>The Oracle WITH GRANT OPTION privilege must be limited when granted to nondatabase administrator (DBA) or nonapplication administrator user accounts.</t>
        </r>
      </text>
    </comment>
    <comment ref="Q136" authorId="0" shapeId="0" xr:uid="{00000000-0006-0000-0A00-00002F000000}">
      <text>
        <r>
          <rPr>
            <sz val="11"/>
            <rFont val="Calibri"/>
          </rPr>
          <t>System privileges granted using the WITH ADMIN OPTION must not be granted to unauthorized user accounts.</t>
        </r>
      </text>
    </comment>
    <comment ref="R136" authorId="0" shapeId="0" xr:uid="{00000000-0006-0000-0A00-000023000000}">
      <text>
        <r>
          <rPr>
            <sz val="11"/>
            <rFont val="Calibri"/>
          </rPr>
          <t>Oracle roles granted using the WITH ADMIN OPTION must not be granted to unauthorized accounts.</t>
        </r>
      </text>
    </comment>
    <comment ref="S136" authorId="0" shapeId="0" xr:uid="{00000000-0006-0000-0A00-000024000000}">
      <text>
        <r>
          <rPr>
            <sz val="11"/>
            <rFont val="Calibri"/>
          </rPr>
          <t>Application role permissions must not be assigned to the Oracle PUBLIC role.</t>
        </r>
      </text>
    </comment>
    <comment ref="T136" authorId="0" shapeId="0" xr:uid="{00000000-0006-0000-0A00-000025000000}">
      <text>
        <r>
          <rPr>
            <sz val="11"/>
            <rFont val="Calibri"/>
          </rPr>
          <t>Oracle application administration roles must be disabled if not required and authorized.</t>
        </r>
      </text>
    </comment>
    <comment ref="U136" authorId="0" shapeId="0" xr:uid="{00000000-0006-0000-0A00-000026000000}">
      <text>
        <r>
          <rPr>
            <sz val="11"/>
            <rFont val="Calibri"/>
          </rPr>
          <t>Database administrator (DBA) OS accounts must be granted only those host system privileges necessary for the administration of the Oracle Database.</t>
        </r>
      </text>
    </comment>
    <comment ref="V136" authorId="0" shapeId="0" xr:uid="{00000000-0006-0000-0A00-000027000000}">
      <text>
        <r>
          <rPr>
            <sz val="11"/>
            <rFont val="Calibri"/>
          </rPr>
          <t>Oracle Database must be protected from unauthorized access by developers on shared production/development host systems.</t>
        </r>
      </text>
    </comment>
    <comment ref="W136" authorId="0" shapeId="0" xr:uid="{00000000-0006-0000-0A00-000028000000}">
      <text>
        <r>
          <rPr>
            <sz val="11"/>
            <rFont val="Calibri"/>
          </rPr>
          <t>OS accounts used to run external procedures called by Oracle Database must have limited privileges.</t>
        </r>
      </text>
    </comment>
    <comment ref="X136" authorId="0" shapeId="0" xr:uid="{00000000-0006-0000-0A00-000029000000}">
      <text>
        <r>
          <rPr>
            <sz val="11"/>
            <rFont val="Calibri"/>
          </rPr>
          <t>Use of external executables must be authorized.</t>
        </r>
      </text>
    </comment>
    <comment ref="Y136" authorId="0" shapeId="0" xr:uid="{00000000-0006-0000-0A00-00002A000000}">
      <text>
        <r>
          <rPr>
            <sz val="11"/>
            <rFont val="Calibri"/>
          </rPr>
          <t>Access to external executables must be disabled or restricted.</t>
        </r>
      </text>
    </comment>
    <comment ref="L140" authorId="0" shapeId="0" xr:uid="{00000000-0006-0000-0A00-000030000000}">
      <text>
        <r>
          <rPr>
            <sz val="11"/>
            <rFont val="Calibri"/>
          </rPr>
          <t>Application role permissions must not be assigned to the Oracle PUBLIC role.</t>
        </r>
      </text>
    </comment>
    <comment ref="M140" authorId="0" shapeId="0" xr:uid="{00000000-0006-0000-0A00-000031000000}">
      <text>
        <r>
          <rPr>
            <sz val="11"/>
            <rFont val="Calibri"/>
          </rPr>
          <t>Oracle application administration roles must be disabled if not required and authorized.</t>
        </r>
      </text>
    </comment>
    <comment ref="L144" authorId="0" shapeId="0" xr:uid="{00000000-0006-0000-0A00-000032000000}">
      <text>
        <r>
          <rPr>
            <sz val="11"/>
            <rFont val="Calibri"/>
          </rPr>
          <t>Oracle Database must support enforcement of logical access restrictions associated with changes to the database management system (DBMS) configuration and to the database itself.</t>
        </r>
      </text>
    </comment>
    <comment ref="M144" authorId="0" shapeId="0" xr:uid="{00000000-0006-0000-0A00-000033000000}">
      <text>
        <r>
          <rPr>
            <sz val="11"/>
            <rFont val="Calibri"/>
          </rPr>
          <t>The Oracle WITH GRANT OPTION privilege must be limited when granted to nondatabase administrator (DBA) or nonapplication administrator user accounts.</t>
        </r>
      </text>
    </comment>
    <comment ref="N144" authorId="0" shapeId="0" xr:uid="{00000000-0006-0000-0A00-000034000000}">
      <text>
        <r>
          <rPr>
            <sz val="11"/>
            <rFont val="Calibri"/>
          </rPr>
          <t>System privileges granted using the WITH ADMIN OPTION must not be granted to unauthorized user accounts.</t>
        </r>
      </text>
    </comment>
    <comment ref="O144" authorId="0" shapeId="0" xr:uid="{00000000-0006-0000-0A00-000035000000}">
      <text>
        <r>
          <rPr>
            <sz val="11"/>
            <rFont val="Calibri"/>
          </rPr>
          <t>Oracle roles granted using the WITH ADMIN OPTION must not be granted to unauthorized accounts.</t>
        </r>
      </text>
    </comment>
    <comment ref="L152" authorId="0" shapeId="0" xr:uid="{00000000-0006-0000-0A00-000036000000}">
      <text>
        <r>
          <rPr>
            <sz val="11"/>
            <rFont val="Calibri"/>
          </rPr>
          <t>Oracle Database must ensure users are authenticated with an individual authenticator prior to using a shared authenticator.</t>
        </r>
      </text>
    </comment>
    <comment ref="M152" authorId="0" shapeId="0" xr:uid="{00000000-0006-0000-0A00-000037000000}">
      <text>
        <r>
          <rPr>
            <sz val="11"/>
            <rFont val="Calibri"/>
          </rPr>
          <t>Oracle Database must uniquely identify and authenticate organizational users (or processes acting on behalf of organizational users).</t>
        </r>
      </text>
    </comment>
    <comment ref="N152" authorId="0" shapeId="0" xr:uid="{00000000-0006-0000-0A00-000038000000}">
      <text>
        <r>
          <rPr>
            <sz val="11"/>
            <rFont val="Calibri"/>
          </rPr>
          <t>When using command-line tools such as Oracle SQL*Plus, which can accept a plain-text password, users must use an alternative logon method that does not expose the password.</t>
        </r>
      </text>
    </comment>
    <comment ref="O152" authorId="0" shapeId="0" xr:uid="{00000000-0006-0000-0A00-000039000000}">
      <text>
        <r>
          <rPr>
            <sz val="11"/>
            <rFont val="Calibri"/>
          </rPr>
          <t>Oracle Database must uniquely identify and authenticate nonorganizational users (or processes acting on behalf of nonorganizational users).</t>
        </r>
      </text>
    </comment>
    <comment ref="L154" authorId="0" shapeId="0" xr:uid="{00000000-0006-0000-0A00-00003A000000}">
      <text>
        <r>
          <rPr>
            <sz val="11"/>
            <rFont val="Calibri"/>
          </rPr>
          <t>Oracle Database default accounts must be assigned custom passwords.</t>
        </r>
      </text>
    </comment>
    <comment ref="L155" authorId="0" shapeId="0" xr:uid="{00000000-0006-0000-0A00-00003B000000}">
      <text>
        <r>
          <rPr>
            <sz val="11"/>
            <rFont val="Calibri"/>
          </rPr>
          <t>Oracle Database default accounts must be assigned custom passwords.</t>
        </r>
      </text>
    </comment>
    <comment ref="L156" authorId="0" shapeId="0" xr:uid="{00000000-0006-0000-0A00-00003C000000}">
      <text>
        <r>
          <rPr>
            <sz val="11"/>
            <rFont val="Calibri"/>
          </rPr>
          <t>Procedures for establishing temporary passwords that meet DOD password requirements for new accounts must be defined, documented, and implemented.</t>
        </r>
      </text>
    </comment>
    <comment ref="M156" authorId="0" shapeId="0" xr:uid="{00000000-0006-0000-0A00-00003D000000}">
      <text>
        <r>
          <rPr>
            <sz val="11"/>
            <rFont val="Calibri"/>
          </rPr>
          <t>Oracle Database must, for password-based authentication, require immediate selection of a new password upon account recovery.</t>
        </r>
      </text>
    </comment>
    <comment ref="L157" authorId="0" shapeId="0" xr:uid="{00000000-0006-0000-0A00-00003E000000}">
      <text>
        <r>
          <rPr>
            <sz val="11"/>
            <rFont val="Calibri"/>
          </rPr>
          <t>Oracle Database must provide a mechanism to automatically identify accounts designated as temporary or emergency accounts.</t>
        </r>
      </text>
    </comment>
    <comment ref="M157" authorId="0" shapeId="0" xr:uid="{00000000-0006-0000-0A00-00003F000000}">
      <text>
        <r>
          <rPr>
            <sz val="11"/>
            <rFont val="Calibri"/>
          </rPr>
          <t>Oracle Database must provide a mechanism to automatically remove or disable temporary user accounts after 72 hours.</t>
        </r>
      </text>
    </comment>
    <comment ref="L158" authorId="0" shapeId="0" xr:uid="{00000000-0006-0000-0A00-000040000000}">
      <text>
        <r>
          <rPr>
            <sz val="11"/>
            <rFont val="Calibri"/>
          </rPr>
          <t>Oracle Database must automatically terminate a user session after organization-defined conditions or trigger events requiring session disconnect.</t>
        </r>
      </text>
    </comment>
    <comment ref="M158" authorId="0" shapeId="0" xr:uid="{00000000-0006-0000-0A00-000041000000}">
      <text>
        <r>
          <rPr>
            <sz val="11"/>
            <rFont val="Calibri"/>
          </rPr>
          <t>Oracle Database must disable user accounts after 35 days of inactivity.</t>
        </r>
      </text>
    </comment>
    <comment ref="L159" authorId="0" shapeId="0" xr:uid="{00000000-0006-0000-0A00-000042000000}">
      <text>
        <r>
          <rPr>
            <sz val="11"/>
            <rFont val="Calibri"/>
          </rPr>
          <t>Oracle Database must limit the number of concurrent sessions for each system account to an organization-defined number of sessions.</t>
        </r>
      </text>
    </comment>
    <comment ref="L161" authorId="0" shapeId="0" xr:uid="{00000000-0006-0000-0A00-000043000000}">
      <text>
        <r>
          <rPr>
            <sz val="11"/>
            <rFont val="Calibri"/>
          </rPr>
          <t>If passwords are used for authentication, the Oracle Database must transmit only encrypted representations of passwords.</t>
        </r>
      </text>
    </comment>
    <comment ref="M161" authorId="0" shapeId="0" xr:uid="{00000000-0006-0000-0A00-000044000000}">
      <text>
        <r>
          <rPr>
            <sz val="11"/>
            <rFont val="Calibri"/>
          </rPr>
          <t>Oracle Database, when using public key infrastructure (PKI)-based authentication, must enforce authorized access to the corresponding private key.</t>
        </r>
      </text>
    </comment>
    <comment ref="N161" authorId="0" shapeId="0" xr:uid="{00000000-0006-0000-0A00-000045000000}">
      <text>
        <r>
          <rPr>
            <sz val="11"/>
            <rFont val="Calibri"/>
          </rPr>
          <t>Oracle Database must map the authenticated identity to the user account using public key infrastructure (PKI)-based authentication.</t>
        </r>
      </text>
    </comment>
    <comment ref="O161" authorId="0" shapeId="0" xr:uid="{00000000-0006-0000-0A00-000046000000}">
      <text>
        <r>
          <rPr>
            <sz val="11"/>
            <rFont val="Calibri"/>
          </rPr>
          <t>Oracle Database must employ cryptographic mechanisms preventing the unauthorized disclosure of information during transmission unless the transmitted data is otherwise protected by alternative physical measures.</t>
        </r>
      </text>
    </comment>
    <comment ref="P161" authorId="0" shapeId="0" xr:uid="{00000000-0006-0000-0A00-000047000000}">
      <text>
        <r>
          <rPr>
            <sz val="11"/>
            <rFont val="Calibri"/>
          </rPr>
          <t>Oracle Database must include only approved trust anchors in trust stores or certificate stores managed by the organization.</t>
        </r>
      </text>
    </comment>
    <comment ref="L162" authorId="0" shapeId="0" xr:uid="{00000000-0006-0000-0A00-000048000000}">
      <text>
        <r>
          <rPr>
            <sz val="11"/>
            <rFont val="Calibri"/>
          </rPr>
          <t>Oracle Database must, for password-based authentication, store passwords using an approved salted key derivation function, preferably using a keyed hash.</t>
        </r>
      </text>
    </comment>
    <comment ref="L164" authorId="0" shapeId="0" xr:uid="{00000000-0006-0000-0A00-000049000000}">
      <text>
        <r>
          <rPr>
            <sz val="11"/>
            <rFont val="Calibri"/>
          </rPr>
          <t>Oracle Database must verify account lockouts persist until reset by an administrator.</t>
        </r>
      </text>
    </comment>
    <comment ref="M164" authorId="0" shapeId="0" xr:uid="{00000000-0006-0000-0A00-00004A000000}">
      <text>
        <r>
          <rPr>
            <sz val="11"/>
            <rFont val="Calibri"/>
          </rPr>
          <t>Oracle Database must set the maximum number of consecutive invalid logon attempts to three.</t>
        </r>
      </text>
    </comment>
    <comment ref="L166" authorId="0" shapeId="0" xr:uid="{00000000-0006-0000-0A00-00004B000000}">
      <text>
        <r>
          <rPr>
            <sz val="11"/>
            <rFont val="Calibri"/>
          </rPr>
          <t>Oracle Database must enforce the DOD standards for password complexity.</t>
        </r>
      </text>
    </comment>
    <comment ref="L167" authorId="0" shapeId="0" xr:uid="{00000000-0006-0000-0A00-00004C000000}">
      <text>
        <r>
          <rPr>
            <sz val="11"/>
            <rFont val="Calibri"/>
          </rPr>
          <t>Oracle Database must, for password-based authentication, verify that when users create or update passwords, the passwords are not found on the list of commonly used, expected, or compromised passwords in IA-5 (1) (a).</t>
        </r>
      </text>
    </comment>
    <comment ref="L169" authorId="0" shapeId="0" xr:uid="{00000000-0006-0000-0A00-00004D000000}">
      <text>
        <r>
          <rPr>
            <sz val="11"/>
            <rFont val="Calibri"/>
          </rPr>
          <t>Oracle Database default accounts must be assigned custom passwords.</t>
        </r>
      </text>
    </comment>
    <comment ref="M169" authorId="0" shapeId="0" xr:uid="{00000000-0006-0000-0A00-00004E000000}">
      <text>
        <r>
          <rPr>
            <sz val="11"/>
            <rFont val="Calibri"/>
          </rPr>
          <t>Procedures for establishing temporary passwords that meet DOD password requirements for new accounts must be defined, documented, and implemented.</t>
        </r>
      </text>
    </comment>
    <comment ref="N169" authorId="0" shapeId="0" xr:uid="{00000000-0006-0000-0A00-00004F000000}">
      <text>
        <r>
          <rPr>
            <sz val="11"/>
            <rFont val="Calibri"/>
          </rPr>
          <t>Oracle Database must enforce password maximum lifetime restrictions.</t>
        </r>
      </text>
    </comment>
    <comment ref="L174" authorId="0" shapeId="0" xr:uid="{00000000-0006-0000-0A00-000050000000}">
      <text>
        <r>
          <rPr>
            <sz val="11"/>
            <rFont val="Calibri"/>
          </rPr>
          <t>Oracle Database must integrate with an organization-level authentication/access mechanism providing account management and automation for all users, groups, roles, and any other principals.</t>
        </r>
      </text>
    </comment>
    <comment ref="M174" authorId="0" shapeId="0" xr:uid="{00000000-0006-0000-0A00-000051000000}">
      <text>
        <r>
          <rPr>
            <sz val="11"/>
            <rFont val="Calibri"/>
          </rPr>
          <t>The Oracle Listener must be configured to require administration authentication.</t>
        </r>
      </text>
    </comment>
    <comment ref="N174" authorId="0" shapeId="0" xr:uid="{00000000-0006-0000-0A00-000052000000}">
      <text>
        <r>
          <rPr>
            <sz val="11"/>
            <rFont val="Calibri"/>
          </rPr>
          <t>Access to external executables must be disabled or restricted.</t>
        </r>
      </text>
    </comment>
    <comment ref="O174" authorId="0" shapeId="0" xr:uid="{00000000-0006-0000-0A00-000053000000}">
      <text>
        <r>
          <rPr>
            <sz val="11"/>
            <rFont val="Calibri"/>
          </rPr>
          <t>Oracle Database must ensure users are authenticated with an individual authenticator prior to using a shared authenticator.</t>
        </r>
      </text>
    </comment>
    <comment ref="P174" authorId="0" shapeId="0" xr:uid="{00000000-0006-0000-0A00-000054000000}">
      <text>
        <r>
          <rPr>
            <sz val="11"/>
            <rFont val="Calibri"/>
          </rPr>
          <t>Oracle Database must, for password-based authentication, verify that when users create or update passwords, the passwords are not found on the list of commonly used, expected, or compromised passwords in IA-5 (1) (a).</t>
        </r>
      </text>
    </comment>
    <comment ref="Q174" authorId="0" shapeId="0" xr:uid="{00000000-0006-0000-0A00-000055000000}">
      <text>
        <r>
          <rPr>
            <sz val="11"/>
            <rFont val="Calibri"/>
          </rPr>
          <t>Oracle Database must, for password-based authentication, require immediate selection of a new password upon account recovery.</t>
        </r>
      </text>
    </comment>
    <comment ref="L221" authorId="0" shapeId="0" xr:uid="{00000000-0006-0000-0A00-000056000000}">
      <text>
        <r>
          <rPr>
            <sz val="11"/>
            <rFont val="Calibri"/>
          </rPr>
          <t>Oracle Database must provide audit record generation capability for organization-defined auditable events within the database.</t>
        </r>
      </text>
    </comment>
    <comment ref="M221" authorId="0" shapeId="0" xr:uid="{00000000-0006-0000-0A00-000057000000}">
      <text>
        <r>
          <rPr>
            <sz val="11"/>
            <rFont val="Calibri"/>
          </rPr>
          <t>Oracle Database must allow designated organizational personnel to select which auditable events are to be audited by the database.</t>
        </r>
      </text>
    </comment>
    <comment ref="N221" authorId="0" shapeId="0" xr:uid="{00000000-0006-0000-0A00-000058000000}">
      <text>
        <r>
          <rPr>
            <sz val="11"/>
            <rFont val="Calibri"/>
          </rPr>
          <t>Oracle Database must generate audit records for the DOD-selected list of auditable events, when successfully accessed, added, modified, or deleted, to the extent such information is available.</t>
        </r>
      </text>
    </comment>
    <comment ref="O221" authorId="0" shapeId="0" xr:uid="{00000000-0006-0000-0A00-000059000000}">
      <text>
        <r>
          <rPr>
            <sz val="11"/>
            <rFont val="Calibri"/>
          </rPr>
          <t>Oracle Database must include organization-defined additional, more detailed information in the audit records for audit events identified by type, location, or subject.</t>
        </r>
      </text>
    </comment>
    <comment ref="P221" authorId="0" shapeId="0" xr:uid="{00000000-0006-0000-0A00-00005A000000}">
      <text>
        <r>
          <rPr>
            <sz val="11"/>
            <rFont val="Calibri"/>
          </rPr>
          <t>The Oracle Listener must be configured to require administration authentication.</t>
        </r>
      </text>
    </comment>
    <comment ref="Q221" authorId="0" shapeId="0" xr:uid="{00000000-0006-0000-0A00-00005B000000}">
      <text>
        <r>
          <rPr>
            <sz val="11"/>
            <rFont val="Calibri"/>
          </rPr>
          <t>The Oracle Database data files, transaction logs and audit files must be stored in dedicated directories or disk partitions separate from software or other application files.</t>
        </r>
      </text>
    </comment>
    <comment ref="L222" authorId="0" shapeId="0" xr:uid="{00000000-0006-0000-0A00-00005C000000}">
      <text>
        <r>
          <rPr>
            <sz val="11"/>
            <rFont val="Calibri"/>
          </rPr>
          <t>Oracle Database must protect against an individual who uses a shared account falsely denying having performed a particular action.</t>
        </r>
      </text>
    </comment>
    <comment ref="M222" authorId="0" shapeId="0" xr:uid="{00000000-0006-0000-0A00-00005D000000}">
      <text>
        <r>
          <rPr>
            <sz val="11"/>
            <rFont val="Calibri"/>
          </rPr>
          <t>Oracle Database must ensure users are authenticated with an individual authenticator prior to using a shared authenticator.</t>
        </r>
      </text>
    </comment>
    <comment ref="L223" authorId="0" shapeId="0" xr:uid="{00000000-0006-0000-0A00-00005E000000}">
      <text>
        <r>
          <rPr>
            <sz val="11"/>
            <rFont val="Calibri"/>
          </rPr>
          <t>Use of the Oracle Database installation account must be logged.</t>
        </r>
      </text>
    </comment>
    <comment ref="L228" authorId="0" shapeId="0" xr:uid="{00000000-0006-0000-0A00-00005F000000}">
      <text>
        <r>
          <rPr>
            <sz val="11"/>
            <rFont val="Calibri"/>
          </rPr>
          <t>Changes to configuration options must be audited.</t>
        </r>
      </text>
    </comment>
    <comment ref="L229" authorId="0" shapeId="0" xr:uid="{00000000-0006-0000-0A00-000060000000}">
      <text>
        <r>
          <rPr>
            <sz val="11"/>
            <rFont val="Calibri"/>
          </rPr>
          <t>Oracle Database must provide audit record generation capability for organization-defined auditable events within the database.</t>
        </r>
      </text>
    </comment>
    <comment ref="M229" authorId="0" shapeId="0" xr:uid="{00000000-0006-0000-0A00-000061000000}">
      <text>
        <r>
          <rPr>
            <sz val="11"/>
            <rFont val="Calibri"/>
          </rPr>
          <t>Oracle Database must allow designated organizational personnel to select which auditable events are to be audited by the database.</t>
        </r>
      </text>
    </comment>
    <comment ref="N229" authorId="0" shapeId="0" xr:uid="{00000000-0006-0000-0A00-000062000000}">
      <text>
        <r>
          <rPr>
            <sz val="11"/>
            <rFont val="Calibri"/>
          </rPr>
          <t>Oracle Database must generate audit records for the DOD-selected list of auditable events, when successfully accessed, added, modified, or deleted, to the extent such information is available.</t>
        </r>
      </text>
    </comment>
    <comment ref="O229" authorId="0" shapeId="0" xr:uid="{00000000-0006-0000-0A00-000063000000}">
      <text>
        <r>
          <rPr>
            <sz val="11"/>
            <rFont val="Calibri"/>
          </rPr>
          <t>Oracle Database must include organization-defined additional, more detailed information in the audit records for audit events identified by type, location, or subject.</t>
        </r>
      </text>
    </comment>
    <comment ref="P229" authorId="0" shapeId="0" xr:uid="{00000000-0006-0000-0A00-000064000000}">
      <text>
        <r>
          <rPr>
            <sz val="11"/>
            <rFont val="Calibri"/>
          </rPr>
          <t>The Oracle Listener must be configured to require administration authentication.</t>
        </r>
      </text>
    </comment>
    <comment ref="Q229" authorId="0" shapeId="0" xr:uid="{00000000-0006-0000-0A00-000065000000}">
      <text>
        <r>
          <rPr>
            <sz val="11"/>
            <rFont val="Calibri"/>
          </rPr>
          <t>The Oracle Database data files, transaction logs and audit files must be stored in dedicated directories or disk partitions separate from software or other application files.</t>
        </r>
      </text>
    </comment>
    <comment ref="L231" authorId="0" shapeId="0" xr:uid="{00000000-0006-0000-0A00-000066000000}">
      <text>
        <r>
          <rPr>
            <sz val="11"/>
            <rFont val="Calibri"/>
          </rPr>
          <t>The audit information produced by the Oracle Database must be protected from unauthorized access, modification, or deletion.</t>
        </r>
      </text>
    </comment>
    <comment ref="M231" authorId="0" shapeId="0" xr:uid="{00000000-0006-0000-0A00-000067000000}">
      <text>
        <r>
          <rPr>
            <sz val="11"/>
            <rFont val="Calibri"/>
          </rPr>
          <t>The system must protect audit tools from unauthorized access, modification, or deletion.</t>
        </r>
      </text>
    </comment>
    <comment ref="L232" authorId="0" shapeId="0" xr:uid="{00000000-0006-0000-0A00-000068000000}">
      <text>
        <r>
          <rPr>
            <sz val="11"/>
            <rFont val="Calibri"/>
          </rPr>
          <t>The audit information produced by the Oracle Database must be protected from unauthorized access, modification, or deletion.</t>
        </r>
      </text>
    </comment>
    <comment ref="M232" authorId="0" shapeId="0" xr:uid="{00000000-0006-0000-0A00-000069000000}">
      <text>
        <r>
          <rPr>
            <sz val="11"/>
            <rFont val="Calibri"/>
          </rPr>
          <t>The system must protect audit tools from unauthorized access, modification, or deletion.</t>
        </r>
      </text>
    </comment>
    <comment ref="L233" authorId="0" shapeId="0" xr:uid="{00000000-0006-0000-0A00-00006A000000}">
      <text>
        <r>
          <rPr>
            <sz val="11"/>
            <rFont val="Calibri"/>
          </rPr>
          <t>Oracle Database must allocate audit record storage capacity in accordance with organization-defined audit record storage requirements.</t>
        </r>
      </text>
    </comment>
    <comment ref="M233" authorId="0" shapeId="0" xr:uid="{00000000-0006-0000-0A00-00006B000000}">
      <text>
        <r>
          <rPr>
            <sz val="11"/>
            <rFont val="Calibri"/>
          </rPr>
          <t>Oracle Database must off-load audit data to a separate log management facility; this must be continuous and in near-real-time for systems with a network connection to the storage facility, and weekly or more often for stand-alone systems.</t>
        </r>
      </text>
    </comment>
    <comment ref="N233" authorId="0" shapeId="0" xr:uid="{00000000-0006-0000-0A00-00006C000000}">
      <text>
        <r>
          <rPr>
            <sz val="11"/>
            <rFont val="Calibri"/>
          </rPr>
          <t>Oracle Database must disable user accounts after 35 days of inactivity.</t>
        </r>
      </text>
    </comment>
    <comment ref="L234" authorId="0" shapeId="0" xr:uid="{00000000-0006-0000-0A00-00006D000000}">
      <text>
        <r>
          <rPr>
            <sz val="11"/>
            <rFont val="Calibri"/>
          </rPr>
          <t>Database software, applications, and configuration files must be monitored to discover unauthorized changes.</t>
        </r>
      </text>
    </comment>
    <comment ref="L236" authorId="0" shapeId="0" xr:uid="{00000000-0006-0000-0A00-00006E000000}">
      <text>
        <r>
          <rPr>
            <sz val="11"/>
            <rFont val="Calibri"/>
          </rPr>
          <t>Oracle Database must provide an immediate real-time alert to appropriate support staff of all audit log failures.</t>
        </r>
      </text>
    </comment>
    <comment ref="L242" authorId="0" shapeId="0" xr:uid="{00000000-0006-0000-0A00-00006F000000}">
      <text>
        <r>
          <rPr>
            <sz val="11"/>
            <rFont val="Calibri"/>
          </rPr>
          <t>The Oracle Database, or the logging or alerting mechanism the application uses, must provide a warning when allocated audit record storage volume record storage volume reaches 75 percent of maximum audit record storage capacity.</t>
        </r>
      </text>
    </comment>
    <comment ref="L249" authorId="0" shapeId="0" xr:uid="{00000000-0006-0000-0A00-000070000000}">
      <text>
        <r>
          <rPr>
            <sz val="11"/>
            <rFont val="Calibri"/>
          </rPr>
          <t>Oracle Database must provide an immediate real-time alert to appropriate support staff of all audit log failures.</t>
        </r>
      </text>
    </comment>
    <comment ref="L276" authorId="0" shapeId="0" xr:uid="{00000000-0006-0000-0A00-000071000000}">
      <text>
        <r>
          <rPr>
            <sz val="11"/>
            <rFont val="Calibri"/>
          </rPr>
          <t>Database software, applications, and configuration files must be monitored to discover unauthorized changes.</t>
        </r>
      </text>
    </comment>
    <comment ref="L288" authorId="0" shapeId="0" xr:uid="{00000000-0006-0000-0A00-000072000000}">
      <text>
        <r>
          <rPr>
            <sz val="11"/>
            <rFont val="Calibri"/>
          </rPr>
          <t>The OS must limit privileges to change the database management system (DBMS) software resident within software libraries (including privileged programs).</t>
        </r>
      </text>
    </comment>
    <comment ref="M288" authorId="0" shapeId="0" xr:uid="{00000000-0006-0000-0A00-000073000000}">
      <text>
        <r>
          <rPr>
            <sz val="11"/>
            <rFont val="Calibri"/>
          </rPr>
          <t>Database software directories, including database management system (DBMS) configuration files, must be stored in dedicated directories, or DASD pools, separate from the host OS and other applications.</t>
        </r>
      </text>
    </comment>
    <comment ref="N288" authorId="0" shapeId="0" xr:uid="{00000000-0006-0000-0A00-000074000000}">
      <text>
        <r>
          <rPr>
            <sz val="11"/>
            <rFont val="Calibri"/>
          </rPr>
          <t>The directories assigned to the LOG_ARCHIVE_DEST* parameters must be protected from unauthorized access.</t>
        </r>
      </text>
    </comment>
    <comment ref="O288" authorId="0" shapeId="0" xr:uid="{00000000-0006-0000-0A00-000075000000}">
      <text>
        <r>
          <rPr>
            <sz val="11"/>
            <rFont val="Calibri"/>
          </rPr>
          <t>The /diag subdirectory under the directory assigned to the DIAGNOSTIC_DEST parameter must be protected from unauthorized access.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24" authorId="0" shapeId="0" xr:uid="{00000000-0006-0000-0B00-000001000000}">
      <text>
        <r>
          <rPr>
            <sz val="11"/>
            <rFont val="Calibri"/>
          </rPr>
          <t>Oracle Database must limit the number of concurrent sessions for each system account to an organization-defined number of sessions.</t>
        </r>
      </text>
    </comment>
    <comment ref="I124" authorId="0" shapeId="0" xr:uid="{00000000-0006-0000-0B00-000003000000}">
      <text>
        <r>
          <rPr>
            <sz val="11"/>
            <rFont val="Calibri"/>
          </rPr>
          <t>Oracle Database must protect against or limit the effects of organization-defined types of denial-of-service (DoS) attacks.</t>
        </r>
      </text>
    </comment>
    <comment ref="J124" authorId="0" shapeId="0" xr:uid="{00000000-0006-0000-0B00-000002000000}">
      <text>
        <r>
          <rPr>
            <sz val="11"/>
            <rFont val="Calibri"/>
          </rPr>
          <t>The Oracle Listener must be configured to require administration authentication.</t>
        </r>
      </text>
    </comment>
    <comment ref="H125" authorId="0" shapeId="0" xr:uid="{00000000-0006-0000-0B00-000004000000}">
      <text>
        <r>
          <rPr>
            <sz val="11"/>
            <rFont val="Calibri"/>
          </rPr>
          <t>Oracle Database must preserve any organization-defined system state information in the event of a system failure.</t>
        </r>
      </text>
    </comment>
    <comment ref="I125" authorId="0" shapeId="0" xr:uid="{00000000-0006-0000-0B00-000005000000}">
      <text>
        <r>
          <rPr>
            <sz val="11"/>
            <rFont val="Calibri"/>
          </rPr>
          <t>A minimum of three Oracle Control Files must be created and each stored on a separate physical and logical device.</t>
        </r>
      </text>
    </comment>
    <comment ref="J125" authorId="0" shapeId="0" xr:uid="{00000000-0006-0000-0B00-000006000000}">
      <text>
        <r>
          <rPr>
            <sz val="11"/>
            <rFont val="Calibri"/>
          </rPr>
          <t>A minimum of three Oracle redo log groups/files must be defined and configured to be stored on separate, archived physical disks or archived directories on a RAID device. In addition, each Oracle redo log group must have a minimum of two Oracle redo log members (files).</t>
        </r>
      </text>
    </comment>
    <comment ref="H126" authorId="0" shapeId="0" xr:uid="{00000000-0006-0000-0B00-000007000000}">
      <text>
        <r>
          <rPr>
            <sz val="11"/>
            <rFont val="Calibri"/>
          </rPr>
          <t>Oracle Database must preserve any organization-defined system state information in the event of a system failure.</t>
        </r>
      </text>
    </comment>
    <comment ref="I126" authorId="0" shapeId="0" xr:uid="{00000000-0006-0000-0B00-000008000000}">
      <text>
        <r>
          <rPr>
            <sz val="11"/>
            <rFont val="Calibri"/>
          </rPr>
          <t>A minimum of three Oracle Control Files must be created and each stored on a separate physical and logical device.</t>
        </r>
      </text>
    </comment>
    <comment ref="J126" authorId="0" shapeId="0" xr:uid="{00000000-0006-0000-0B00-000009000000}">
      <text>
        <r>
          <rPr>
            <sz val="11"/>
            <rFont val="Calibri"/>
          </rPr>
          <t>A minimum of three Oracle redo log groups/files must be defined and configured to be stored on separate, archived physical disks or archived directories on a RAID device. In addition, each Oracle redo log group must have a minimum of two Oracle redo log members (files).</t>
        </r>
      </text>
    </comment>
    <comment ref="H228" authorId="0" shapeId="0" xr:uid="{00000000-0006-0000-0B00-00000A000000}">
      <text>
        <r>
          <rPr>
            <sz val="11"/>
            <rFont val="Calibri"/>
          </rPr>
          <t>Oracle Database products must be a version supported by the vendor.</t>
        </r>
      </text>
    </comment>
    <comment ref="I228" authorId="0" shapeId="0" xr:uid="{00000000-0006-0000-0B00-00000B000000}">
      <text>
        <r>
          <rPr>
            <sz val="11"/>
            <rFont val="Calibri"/>
          </rPr>
          <t>Oracle Database software must be evaluated and patched against newly found vulnerabilities.</t>
        </r>
      </text>
    </comment>
    <comment ref="H231" authorId="0" shapeId="0" xr:uid="{00000000-0006-0000-0B00-00000C000000}">
      <text>
        <r>
          <rPr>
            <sz val="11"/>
            <rFont val="Calibri"/>
          </rPr>
          <t>Oracle Database default demonstration and sample databases, database objects, and applications must be removed.</t>
        </r>
      </text>
    </comment>
    <comment ref="I231" authorId="0" shapeId="0" xr:uid="{00000000-0006-0000-0B00-00000D000000}">
      <text>
        <r>
          <rPr>
            <sz val="11"/>
            <rFont val="Calibri"/>
          </rPr>
          <t>Unused database components, database management system (DBMS) software, and database objects must be removed.</t>
        </r>
      </text>
    </comment>
    <comment ref="J231" authorId="0" shapeId="0" xr:uid="{00000000-0006-0000-0B00-00000E000000}">
      <text>
        <r>
          <rPr>
            <sz val="11"/>
            <rFont val="Calibri"/>
          </rPr>
          <t>Unused database components that are integrated in the database management system (DBMS) and cannot be uninstalled must be disabled.</t>
        </r>
      </text>
    </comment>
    <comment ref="H238" authorId="0" shapeId="0" xr:uid="{00000000-0006-0000-0B00-00000F000000}">
      <text>
        <r>
          <rPr>
            <sz val="11"/>
            <rFont val="Calibri"/>
          </rPr>
          <t>Oracle Database must generate audit records for the DOD-selected list of auditable events, when successfully accessed, added, modified, or deleted, to the extent such information is available.</t>
        </r>
      </text>
    </comment>
    <comment ref="I238" authorId="0" shapeId="0" xr:uid="{00000000-0006-0000-0B00-000010000000}">
      <text>
        <r>
          <rPr>
            <sz val="11"/>
            <rFont val="Calibri"/>
          </rPr>
          <t>Oracle Database must be configured in accordance with the security configuration settings based on DOD security configuration and implementation guidance, including STIGs, NSA configuration guides, CTOs, DTMs, and IAVMs.</t>
        </r>
      </text>
    </comment>
    <comment ref="H240" authorId="0" shapeId="0" xr:uid="{00000000-0006-0000-0B00-000011000000}">
      <text>
        <r>
          <rPr>
            <sz val="11"/>
            <rFont val="Calibri"/>
          </rPr>
          <t>The Oracle REMOTE_OS_ROLES parameter must be set to FALSE.</t>
        </r>
      </text>
    </comment>
    <comment ref="I240" authorId="0" shapeId="0" xr:uid="{00000000-0006-0000-0B00-000013000000}">
      <text>
        <r>
          <rPr>
            <sz val="11"/>
            <rFont val="Calibri"/>
          </rPr>
          <t>The Oracle SQL92_SECURITY parameter must be set to TRUE.</t>
        </r>
      </text>
    </comment>
    <comment ref="J240" authorId="0" shapeId="0" xr:uid="{00000000-0006-0000-0B00-000014000000}">
      <text>
        <r>
          <rPr>
            <sz val="11"/>
            <rFont val="Calibri"/>
          </rPr>
          <t>The Oracle password file ownership and permissions should be limited and the REMOTE_LOGIN_PASSWORDFILE parameter must be set to EXCLUSIVE or NONE.</t>
        </r>
      </text>
    </comment>
    <comment ref="K240" authorId="0" shapeId="0" xr:uid="{00000000-0006-0000-0B00-000012000000}">
      <text>
        <r>
          <rPr>
            <sz val="11"/>
            <rFont val="Calibri"/>
          </rPr>
          <t>The Oracle _TRACE_FILES_PUBLIC parameter if present must be set to FALSE.</t>
        </r>
      </text>
    </comment>
    <comment ref="H241" authorId="0" shapeId="0" xr:uid="{00000000-0006-0000-0B00-000015000000}">
      <text>
        <r>
          <rPr>
            <sz val="11"/>
            <rFont val="Calibri"/>
          </rPr>
          <t>Oracle Database default accounts must be assigned custom passwords.</t>
        </r>
      </text>
    </comment>
    <comment ref="H243" authorId="0" shapeId="0" xr:uid="{00000000-0006-0000-0B00-000016000000}">
      <text>
        <r>
          <rPr>
            <sz val="11"/>
            <rFont val="Calibri"/>
          </rPr>
          <t>The Oracle REMOTE_OS_ROLES parameter must be set to FALSE.</t>
        </r>
      </text>
    </comment>
    <comment ref="I243" authorId="0" shapeId="0" xr:uid="{00000000-0006-0000-0B00-00001D000000}">
      <text>
        <r>
          <rPr>
            <sz val="11"/>
            <rFont val="Calibri"/>
          </rPr>
          <t>The Oracle SQL92_SECURITY parameter must be set to TRUE.</t>
        </r>
      </text>
    </comment>
    <comment ref="J243" authorId="0" shapeId="0" xr:uid="{00000000-0006-0000-0B00-00001E000000}">
      <text>
        <r>
          <rPr>
            <sz val="11"/>
            <rFont val="Calibri"/>
          </rPr>
          <t>The Oracle password file ownership and permissions should be limited and the REMOTE_LOGIN_PASSWORDFILE parameter must be set to EXCLUSIVE or NONE.</t>
        </r>
      </text>
    </comment>
    <comment ref="K243" authorId="0" shapeId="0" xr:uid="{00000000-0006-0000-0B00-00001F000000}">
      <text>
        <r>
          <rPr>
            <sz val="11"/>
            <rFont val="Calibri"/>
          </rPr>
          <t>The Oracle _TRACE_FILES_PUBLIC parameter if present must be set to FALSE.</t>
        </r>
      </text>
    </comment>
    <comment ref="L243" authorId="0" shapeId="0" xr:uid="{00000000-0006-0000-0B00-000017000000}">
      <text>
        <r>
          <rPr>
            <sz val="11"/>
            <rFont val="Calibri"/>
          </rPr>
          <t>Oracle Database default demonstration and sample databases, database objects, and applications must be removed.</t>
        </r>
      </text>
    </comment>
    <comment ref="M243" authorId="0" shapeId="0" xr:uid="{00000000-0006-0000-0B00-000018000000}">
      <text>
        <r>
          <rPr>
            <sz val="11"/>
            <rFont val="Calibri"/>
          </rPr>
          <t>Unused database components, database management system (DBMS) software, and database objects must be removed.</t>
        </r>
      </text>
    </comment>
    <comment ref="N243" authorId="0" shapeId="0" xr:uid="{00000000-0006-0000-0B00-000019000000}">
      <text>
        <r>
          <rPr>
            <sz val="11"/>
            <rFont val="Calibri"/>
          </rPr>
          <t>Unused database components that are integrated in the database management system (DBMS) and cannot be uninstalled must be disabled.</t>
        </r>
      </text>
    </comment>
    <comment ref="O243" authorId="0" shapeId="0" xr:uid="{00000000-0006-0000-0B00-00001A000000}">
      <text>
        <r>
          <rPr>
            <sz val="11"/>
            <rFont val="Calibri"/>
          </rPr>
          <t>Use of external executables must be authorized.</t>
        </r>
      </text>
    </comment>
    <comment ref="P243" authorId="0" shapeId="0" xr:uid="{00000000-0006-0000-0B00-00001B000000}">
      <text>
        <r>
          <rPr>
            <sz val="11"/>
            <rFont val="Calibri"/>
          </rPr>
          <t>Access to external executables must be disabled or restricted.</t>
        </r>
      </text>
    </comment>
    <comment ref="Q243" authorId="0" shapeId="0" xr:uid="{00000000-0006-0000-0B00-00001C000000}">
      <text>
        <r>
          <rPr>
            <sz val="11"/>
            <rFont val="Calibri"/>
          </rPr>
          <t>Oracle Database must be configured to prohibit or restrict the use of organization-defined functions, ports, protocols, and/or services, as defined in the Ports, Protocols, and Services Management Category Assurance List (PPSM CAL) and vulnerability assessments.</t>
        </r>
      </text>
    </comment>
    <comment ref="H245" authorId="0" shapeId="0" xr:uid="{00000000-0006-0000-0B00-000020000000}">
      <text>
        <r>
          <rPr>
            <sz val="11"/>
            <rFont val="Calibri"/>
          </rPr>
          <t>The OS must limit privileges to change the database management system (DBMS) software resident within software libraries (including privileged programs).</t>
        </r>
      </text>
    </comment>
    <comment ref="I245" authorId="0" shapeId="0" xr:uid="{00000000-0006-0000-0B00-000021000000}">
      <text>
        <r>
          <rPr>
            <sz val="11"/>
            <rFont val="Calibri"/>
          </rPr>
          <t>Database software directories, including database management system (DBMS) configuration files, must be stored in dedicated directories, or DASD pools, separate from the host OS and other applications.</t>
        </r>
      </text>
    </comment>
    <comment ref="H248" authorId="0" shapeId="0" xr:uid="{00000000-0006-0000-0B00-000022000000}">
      <text>
        <r>
          <rPr>
            <sz val="11"/>
            <rFont val="Calibri"/>
          </rPr>
          <t>Oracle Database must generate audit records for the DOD-selected list of auditable events, when successfully accessed, added, modified, or deleted, to the extent such information is available.</t>
        </r>
      </text>
    </comment>
    <comment ref="I248" authorId="0" shapeId="0" xr:uid="{00000000-0006-0000-0B00-000023000000}">
      <text>
        <r>
          <rPr>
            <sz val="11"/>
            <rFont val="Calibri"/>
          </rPr>
          <t>Oracle Database must be configured in accordance with the security configuration settings based on DOD security configuration and implementation guidance, including STIGs, NSA configuration guides, CTOs, DTMs, and IAVMs.</t>
        </r>
      </text>
    </comment>
    <comment ref="H249" authorId="0" shapeId="0" xr:uid="{00000000-0006-0000-0B00-000024000000}">
      <text>
        <r>
          <rPr>
            <sz val="11"/>
            <rFont val="Calibri"/>
          </rPr>
          <t>Database software, applications, and configuration files must be monitored to discover unauthorized changes.</t>
        </r>
      </text>
    </comment>
    <comment ref="I249" authorId="0" shapeId="0" xr:uid="{00000000-0006-0000-0B00-000025000000}">
      <text>
        <r>
          <rPr>
            <sz val="11"/>
            <rFont val="Calibri"/>
          </rPr>
          <t>Changes to configuration options must be audited.</t>
        </r>
      </text>
    </comment>
    <comment ref="H256" authorId="0" shapeId="0" xr:uid="{00000000-0006-0000-0B00-000026000000}">
      <text>
        <r>
          <rPr>
            <sz val="11"/>
            <rFont val="Calibri"/>
          </rPr>
          <t>Oracle Database products must be a version supported by the vendor.</t>
        </r>
      </text>
    </comment>
    <comment ref="I256" authorId="0" shapeId="0" xr:uid="{00000000-0006-0000-0B00-000027000000}">
      <text>
        <r>
          <rPr>
            <sz val="11"/>
            <rFont val="Calibri"/>
          </rPr>
          <t>Oracle Database software must be evaluated and patched against newly found vulnerabilities.</t>
        </r>
      </text>
    </comment>
    <comment ref="H283" authorId="0" shapeId="0" xr:uid="{00000000-0006-0000-0B00-000028000000}">
      <text>
        <r>
          <rPr>
            <sz val="11"/>
            <rFont val="Calibri"/>
          </rPr>
          <t>Oracle Database must integrate with an organization-level authentication/access mechanism providing account management and automation for all users, groups, roles, and any other principals.</t>
        </r>
      </text>
    </comment>
    <comment ref="H284" authorId="0" shapeId="0" xr:uid="{00000000-0006-0000-0B00-000029000000}">
      <text>
        <r>
          <rPr>
            <sz val="11"/>
            <rFont val="Calibri"/>
          </rPr>
          <t>Oracle Database must integrate with an organization-level authentication/access mechanism providing account management and automation for all users, groups, roles, and any other principals.</t>
        </r>
      </text>
    </comment>
    <comment ref="I284" authorId="0" shapeId="0" xr:uid="{00000000-0006-0000-0B00-00002A000000}">
      <text>
        <r>
          <rPr>
            <sz val="11"/>
            <rFont val="Calibri"/>
          </rPr>
          <t>Oracle Database must protect against an individual who uses a shared account falsely denying having performed a particular action.</t>
        </r>
      </text>
    </comment>
    <comment ref="J284" authorId="0" shapeId="0" xr:uid="{00000000-0006-0000-0B00-00002B000000}">
      <text>
        <r>
          <rPr>
            <sz val="11"/>
            <rFont val="Calibri"/>
          </rPr>
          <t>Oracle Database must ensure users are authenticated with an individual authenticator prior to using a shared authenticator.</t>
        </r>
      </text>
    </comment>
    <comment ref="H285" authorId="0" shapeId="0" xr:uid="{00000000-0006-0000-0B00-00002C000000}">
      <text>
        <r>
          <rPr>
            <sz val="11"/>
            <rFont val="Calibri"/>
          </rPr>
          <t>Oracle Database must uniquely identify and authenticate organizational users (or processes acting on behalf of organizational users).</t>
        </r>
      </text>
    </comment>
    <comment ref="I285" authorId="0" shapeId="0" xr:uid="{00000000-0006-0000-0B00-00002D000000}">
      <text>
        <r>
          <rPr>
            <sz val="11"/>
            <rFont val="Calibri"/>
          </rPr>
          <t>Oracle Database must uniquely identify and authenticate nonorganizational users (or processes acting on behalf of nonorganizational users).</t>
        </r>
      </text>
    </comment>
    <comment ref="H287" authorId="0" shapeId="0" xr:uid="{00000000-0006-0000-0B00-00002E000000}">
      <text>
        <r>
          <rPr>
            <sz val="11"/>
            <rFont val="Calibri"/>
          </rPr>
          <t>Oracle Database must uniquely identify and authenticate organizational users (or processes acting on behalf of organizational users).</t>
        </r>
      </text>
    </comment>
    <comment ref="I287" authorId="0" shapeId="0" xr:uid="{00000000-0006-0000-0B00-00002F000000}">
      <text>
        <r>
          <rPr>
            <sz val="11"/>
            <rFont val="Calibri"/>
          </rPr>
          <t>Oracle Database must uniquely identify and authenticate nonorganizational users (or processes acting on behalf of nonorganizational users).</t>
        </r>
      </text>
    </comment>
    <comment ref="H290" authorId="0" shapeId="0" xr:uid="{00000000-0006-0000-0B00-000030000000}">
      <text>
        <r>
          <rPr>
            <sz val="11"/>
            <rFont val="Calibri"/>
          </rPr>
          <t>Oracle Database must automatically terminate a user session after organization-defined conditions or trigger events requiring session disconnect.</t>
        </r>
      </text>
    </comment>
    <comment ref="I290" authorId="0" shapeId="0" xr:uid="{00000000-0006-0000-0B00-000031000000}">
      <text>
        <r>
          <rPr>
            <sz val="11"/>
            <rFont val="Calibri"/>
          </rPr>
          <t>Oracle Database must disable user accounts after 35 days of inactivity.</t>
        </r>
      </text>
    </comment>
    <comment ref="H292" authorId="0" shapeId="0" xr:uid="{00000000-0006-0000-0B00-000032000000}">
      <text>
        <r>
          <rPr>
            <sz val="11"/>
            <rFont val="Calibri"/>
          </rPr>
          <t>Oracle Database must provide a mechanism to automatically identify accounts designated as temporary or emergency accounts.</t>
        </r>
      </text>
    </comment>
    <comment ref="I292" authorId="0" shapeId="0" xr:uid="{00000000-0006-0000-0B00-000033000000}">
      <text>
        <r>
          <rPr>
            <sz val="11"/>
            <rFont val="Calibri"/>
          </rPr>
          <t>Oracle Database must provide a mechanism to automatically remove or disable temporary user accounts after 72 hours.</t>
        </r>
      </text>
    </comment>
    <comment ref="H295" authorId="0" shapeId="0" xr:uid="{00000000-0006-0000-0B00-000034000000}">
      <text>
        <r>
          <rPr>
            <sz val="11"/>
            <rFont val="Calibri"/>
          </rPr>
          <t>Oracle Database must ensure users are authenticated with an individual authenticator prior to using a shared authenticator.</t>
        </r>
      </text>
    </comment>
    <comment ref="I295" authorId="0" shapeId="0" xr:uid="{00000000-0006-0000-0B00-000035000000}">
      <text>
        <r>
          <rPr>
            <sz val="11"/>
            <rFont val="Calibri"/>
          </rPr>
          <t>Oracle Database must map the authenticated identity to the user account using public key infrastructure (PKI)-based authentication.</t>
        </r>
      </text>
    </comment>
    <comment ref="J295" authorId="0" shapeId="0" xr:uid="{00000000-0006-0000-0B00-000036000000}">
      <text>
        <r>
          <rPr>
            <sz val="11"/>
            <rFont val="Calibri"/>
          </rPr>
          <t>Oracle Database must, for password-based authentication, verify that when users create or update passwords, the passwords are not found on the list of commonly used, expected, or compromised passwords in IA-5 (1) (a).</t>
        </r>
      </text>
    </comment>
    <comment ref="K295" authorId="0" shapeId="0" xr:uid="{00000000-0006-0000-0B00-000037000000}">
      <text>
        <r>
          <rPr>
            <sz val="11"/>
            <rFont val="Calibri"/>
          </rPr>
          <t>Oracle Database must, for password-based authentication, require immediate selection of a new password upon account recovery.</t>
        </r>
      </text>
    </comment>
    <comment ref="L295" authorId="0" shapeId="0" xr:uid="{00000000-0006-0000-0B00-000038000000}">
      <text>
        <r>
          <rPr>
            <sz val="11"/>
            <rFont val="Calibri"/>
          </rPr>
          <t>Oracle Database must include only approved trust anchors in trust stores or certificate stores managed by the organization.</t>
        </r>
      </text>
    </comment>
    <comment ref="H296" authorId="0" shapeId="0" xr:uid="{00000000-0006-0000-0B00-000039000000}">
      <text>
        <r>
          <rPr>
            <sz val="11"/>
            <rFont val="Calibri"/>
          </rPr>
          <t>Oracle Database must map the authenticated identity to the user account using public key infrastructure (PKI)-based authentication.</t>
        </r>
      </text>
    </comment>
    <comment ref="I296" authorId="0" shapeId="0" xr:uid="{00000000-0006-0000-0B00-00003A000000}">
      <text>
        <r>
          <rPr>
            <sz val="11"/>
            <rFont val="Calibri"/>
          </rPr>
          <t>Oracle Database must include only approved trust anchors in trust stores or certificate stores managed by the organization.</t>
        </r>
      </text>
    </comment>
    <comment ref="H298" authorId="0" shapeId="0" xr:uid="{00000000-0006-0000-0B00-00003B000000}">
      <text>
        <r>
          <rPr>
            <sz val="11"/>
            <rFont val="Calibri"/>
          </rPr>
          <t>Oracle Database must enforce the DOD standards for password complexity.</t>
        </r>
      </text>
    </comment>
    <comment ref="I298" authorId="0" shapeId="0" xr:uid="{00000000-0006-0000-0B00-00003C000000}">
      <text>
        <r>
          <rPr>
            <sz val="11"/>
            <rFont val="Calibri"/>
          </rPr>
          <t>Procedures for establishing temporary passwords that meet DOD password requirements for new accounts must be defined, documented, and implemented.</t>
        </r>
      </text>
    </comment>
    <comment ref="J298" authorId="0" shapeId="0" xr:uid="{00000000-0006-0000-0B00-00003D000000}">
      <text>
        <r>
          <rPr>
            <sz val="11"/>
            <rFont val="Calibri"/>
          </rPr>
          <t>Oracle Database must, for password-based authentication, verify that when users create or update passwords, the passwords are not found on the list of commonly used, expected, or compromised passwords in IA-5 (1) (a).</t>
        </r>
      </text>
    </comment>
    <comment ref="K298" authorId="0" shapeId="0" xr:uid="{00000000-0006-0000-0B00-00003E000000}">
      <text>
        <r>
          <rPr>
            <sz val="11"/>
            <rFont val="Calibri"/>
          </rPr>
          <t>Oracle Database must, for password-based authentication, require immediate selection of a new password upon account recovery.</t>
        </r>
      </text>
    </comment>
    <comment ref="H299" authorId="0" shapeId="0" xr:uid="{00000000-0006-0000-0B00-00003F000000}">
      <text>
        <r>
          <rPr>
            <sz val="11"/>
            <rFont val="Calibri"/>
          </rPr>
          <t>Oracle Database default accounts must be assigned custom passwords.</t>
        </r>
      </text>
    </comment>
    <comment ref="I299" authorId="0" shapeId="0" xr:uid="{00000000-0006-0000-0B00-000040000000}">
      <text>
        <r>
          <rPr>
            <sz val="11"/>
            <rFont val="Calibri"/>
          </rPr>
          <t>Procedures for establishing temporary passwords that meet DOD password requirements for new accounts must be defined, documented, and implemented.</t>
        </r>
      </text>
    </comment>
    <comment ref="J299" authorId="0" shapeId="0" xr:uid="{00000000-0006-0000-0B00-000041000000}">
      <text>
        <r>
          <rPr>
            <sz val="11"/>
            <rFont val="Calibri"/>
          </rPr>
          <t>Oracle Database must enforce password maximum lifetime restrictions.</t>
        </r>
      </text>
    </comment>
    <comment ref="H300" authorId="0" shapeId="0" xr:uid="{00000000-0006-0000-0B00-000042000000}">
      <text>
        <r>
          <rPr>
            <sz val="11"/>
            <rFont val="Calibri"/>
          </rPr>
          <t>Oracle Database must verify account lockouts persist until reset by an administrator.</t>
        </r>
      </text>
    </comment>
    <comment ref="I300" authorId="0" shapeId="0" xr:uid="{00000000-0006-0000-0B00-000043000000}">
      <text>
        <r>
          <rPr>
            <sz val="11"/>
            <rFont val="Calibri"/>
          </rPr>
          <t>Oracle Database must set the maximum number of consecutive invalid logon attempts to three.</t>
        </r>
      </text>
    </comment>
    <comment ref="H301" authorId="0" shapeId="0" xr:uid="{00000000-0006-0000-0B00-000044000000}">
      <text>
        <r>
          <rPr>
            <sz val="11"/>
            <rFont val="Calibri"/>
          </rPr>
          <t>Oracle Database must, for password-based authentication, store passwords using an approved salted key derivation function, preferably using a keyed hash.</t>
        </r>
      </text>
    </comment>
    <comment ref="H309" authorId="0" shapeId="0" xr:uid="{00000000-0006-0000-0B00-000045000000}">
      <text>
        <r>
          <rPr>
            <sz val="11"/>
            <rFont val="Calibri"/>
          </rPr>
          <t>The Oracle Database software installation account must be restricted to authorized users.</t>
        </r>
      </text>
    </comment>
    <comment ref="I309" authorId="0" shapeId="0" xr:uid="{00000000-0006-0000-0B00-000046000000}">
      <text>
        <r>
          <rPr>
            <sz val="11"/>
            <rFont val="Calibri"/>
          </rPr>
          <t>Database administrator (DBA) OS accounts must be granted only those host system privileges necessary for the administration of the Oracle Database.</t>
        </r>
      </text>
    </comment>
    <comment ref="H311" authorId="0" shapeId="0" xr:uid="{00000000-0006-0000-0B00-000047000000}">
      <text>
        <r>
          <rPr>
            <sz val="11"/>
            <rFont val="Calibri"/>
          </rPr>
          <t>The Oracle WITH GRANT OPTION privilege must be limited when granted to nondatabase administrator (DBA) or nonapplication administrator user accounts.</t>
        </r>
      </text>
    </comment>
    <comment ref="I311" authorId="0" shapeId="0" xr:uid="{00000000-0006-0000-0B00-000048000000}">
      <text>
        <r>
          <rPr>
            <sz val="11"/>
            <rFont val="Calibri"/>
          </rPr>
          <t>System privileges granted using the WITH ADMIN OPTION must not be granted to unauthorized user accounts.</t>
        </r>
      </text>
    </comment>
    <comment ref="J311" authorId="0" shapeId="0" xr:uid="{00000000-0006-0000-0B00-000049000000}">
      <text>
        <r>
          <rPr>
            <sz val="11"/>
            <rFont val="Calibri"/>
          </rPr>
          <t>Oracle roles granted using the WITH ADMIN OPTION must not be granted to unauthorized accounts.</t>
        </r>
      </text>
    </comment>
    <comment ref="K311" authorId="0" shapeId="0" xr:uid="{00000000-0006-0000-0B00-00004A000000}">
      <text>
        <r>
          <rPr>
            <sz val="11"/>
            <rFont val="Calibri"/>
          </rPr>
          <t>Application role permissions must not be assigned to the Oracle PUBLIC role.</t>
        </r>
      </text>
    </comment>
    <comment ref="L311" authorId="0" shapeId="0" xr:uid="{00000000-0006-0000-0B00-00004B000000}">
      <text>
        <r>
          <rPr>
            <sz val="11"/>
            <rFont val="Calibri"/>
          </rPr>
          <t>Oracle application administration roles must be disabled if not required and authorized.</t>
        </r>
      </text>
    </comment>
    <comment ref="M311" authorId="0" shapeId="0" xr:uid="{00000000-0006-0000-0B00-00004C000000}">
      <text>
        <r>
          <rPr>
            <sz val="11"/>
            <rFont val="Calibri"/>
          </rPr>
          <t>Database administrator (DBA) OS accounts must be granted only those host system privileges necessary for the administration of the Oracle Database.</t>
        </r>
      </text>
    </comment>
    <comment ref="N311" authorId="0" shapeId="0" xr:uid="{00000000-0006-0000-0B00-00004D000000}">
      <text>
        <r>
          <rPr>
            <sz val="11"/>
            <rFont val="Calibri"/>
          </rPr>
          <t>Oracle Database must be protected from unauthorized access by developers on shared production/development host systems.</t>
        </r>
      </text>
    </comment>
    <comment ref="O311" authorId="0" shapeId="0" xr:uid="{00000000-0006-0000-0B00-00004E000000}">
      <text>
        <r>
          <rPr>
            <sz val="11"/>
            <rFont val="Calibri"/>
          </rPr>
          <t>OS accounts used to run external procedures called by Oracle Database must have limited privileges.</t>
        </r>
      </text>
    </comment>
    <comment ref="P311" authorId="0" shapeId="0" xr:uid="{00000000-0006-0000-0B00-00004F000000}">
      <text>
        <r>
          <rPr>
            <sz val="11"/>
            <rFont val="Calibri"/>
          </rPr>
          <t>Use of external executables must be authorized.</t>
        </r>
      </text>
    </comment>
    <comment ref="Q311" authorId="0" shapeId="0" xr:uid="{00000000-0006-0000-0B00-000050000000}">
      <text>
        <r>
          <rPr>
            <sz val="11"/>
            <rFont val="Calibri"/>
          </rPr>
          <t>Access to external executables must be disabled or restricted.</t>
        </r>
      </text>
    </comment>
    <comment ref="H312" authorId="0" shapeId="0" xr:uid="{00000000-0006-0000-0B00-000051000000}">
      <text>
        <r>
          <rPr>
            <sz val="11"/>
            <rFont val="Calibri"/>
          </rPr>
          <t>Oracle Database default accounts must be assigned custom passwords.</t>
        </r>
      </text>
    </comment>
    <comment ref="H313" authorId="0" shapeId="0" xr:uid="{00000000-0006-0000-0B00-000052000000}">
      <text>
        <r>
          <rPr>
            <sz val="11"/>
            <rFont val="Calibri"/>
          </rPr>
          <t>Oracle Database must ensure users are authenticated with an individual authenticator prior to using a shared authenticator.</t>
        </r>
      </text>
    </comment>
    <comment ref="H314" authorId="0" shapeId="0" xr:uid="{00000000-0006-0000-0B00-000053000000}">
      <text>
        <r>
          <rPr>
            <sz val="11"/>
            <rFont val="Calibri"/>
          </rPr>
          <t>When using command-line tools such as Oracle SQL*Plus, which can accept a plain-text password, users must use an alternative logon method that does not expose the password.</t>
        </r>
      </text>
    </comment>
    <comment ref="H317" authorId="0" shapeId="0" xr:uid="{00000000-0006-0000-0B00-000054000000}">
      <text>
        <r>
          <rPr>
            <sz val="11"/>
            <rFont val="Calibri"/>
          </rPr>
          <t>Oracle Database must ensure users are authenticated with an individual authenticator prior to using a shared authenticator.</t>
        </r>
      </text>
    </comment>
    <comment ref="I317" authorId="0" shapeId="0" xr:uid="{00000000-0006-0000-0B00-000055000000}">
      <text>
        <r>
          <rPr>
            <sz val="11"/>
            <rFont val="Calibri"/>
          </rPr>
          <t>Oracle Database must, for password-based authentication, verify that when users create or update passwords, the passwords are not found on the list of commonly used, expected, or compromised passwords in IA-5 (1) (a).</t>
        </r>
      </text>
    </comment>
    <comment ref="J317" authorId="0" shapeId="0" xr:uid="{00000000-0006-0000-0B00-000056000000}">
      <text>
        <r>
          <rPr>
            <sz val="11"/>
            <rFont val="Calibri"/>
          </rPr>
          <t>Oracle Database must, for password-based authentication, require immediate selection of a new password upon account recovery.</t>
        </r>
      </text>
    </comment>
    <comment ref="H323" authorId="0" shapeId="0" xr:uid="{00000000-0006-0000-0B00-000057000000}">
      <text>
        <r>
          <rPr>
            <sz val="11"/>
            <rFont val="Calibri"/>
          </rPr>
          <t>Oracle Database must associate organization-defined types of security labels having organization-defined security label values with information in storage.</t>
        </r>
      </text>
    </comment>
    <comment ref="H324" authorId="0" shapeId="0" xr:uid="{00000000-0006-0000-0B00-000058000000}">
      <text>
        <r>
          <rPr>
            <sz val="11"/>
            <rFont val="Calibri"/>
          </rPr>
          <t>Oracle Database must associate organization-defined types of security labels having organization-defined security label values with information in storage.</t>
        </r>
      </text>
    </comment>
    <comment ref="H327" authorId="0" shapeId="0" xr:uid="{00000000-0006-0000-0B00-000059000000}">
      <text>
        <r>
          <rPr>
            <sz val="11"/>
            <rFont val="Calibri"/>
          </rPr>
          <t>The directories assigned to the LOG_ARCHIVE_DEST* parameters must be protected from unauthorized access.</t>
        </r>
      </text>
    </comment>
    <comment ref="H329" authorId="0" shapeId="0" xr:uid="{00000000-0006-0000-0B00-00005A000000}">
      <text>
        <r>
          <rPr>
            <sz val="11"/>
            <rFont val="Calibri"/>
          </rPr>
          <t>Oracle Database must take steps to protect data at rest and ensure confidentiality and integrity of application data.</t>
        </r>
      </text>
    </comment>
    <comment ref="I329" authorId="0" shapeId="0" xr:uid="{00000000-0006-0000-0B00-00005B000000}">
      <text>
        <r>
          <rPr>
            <sz val="11"/>
            <rFont val="Calibri"/>
          </rPr>
          <t>Oracle Database must implement cryptographic mechanisms to prevent unauthorized modification of organization-defined information at rest (to include, at a minimum, PII and classified information) on organization-defined information system components.</t>
        </r>
      </text>
    </comment>
    <comment ref="H341" authorId="0" shapeId="0" xr:uid="{00000000-0006-0000-0B00-00005C000000}">
      <text>
        <r>
          <rPr>
            <sz val="11"/>
            <rFont val="Calibri"/>
          </rPr>
          <t>Application role permissions must not be assigned to the Oracle PUBLIC role.</t>
        </r>
      </text>
    </comment>
    <comment ref="I341" authorId="0" shapeId="0" xr:uid="{00000000-0006-0000-0B00-00005D000000}">
      <text>
        <r>
          <rPr>
            <sz val="11"/>
            <rFont val="Calibri"/>
          </rPr>
          <t>Oracle application administration roles must be disabled if not required and authorized.</t>
        </r>
      </text>
    </comment>
    <comment ref="H343" authorId="0" shapeId="0" xr:uid="{00000000-0006-0000-0B00-00005E000000}">
      <text>
        <r>
          <rPr>
            <sz val="11"/>
            <rFont val="Calibri"/>
          </rPr>
          <t>Oracle Database must support enforcement of logical access restrictions associated with changes to the database management system (DBMS) configuration and to the database itself.</t>
        </r>
      </text>
    </comment>
    <comment ref="H345" authorId="0" shapeId="0" xr:uid="{00000000-0006-0000-0B00-00005F000000}">
      <text>
        <r>
          <rPr>
            <sz val="11"/>
            <rFont val="Calibri"/>
          </rPr>
          <t>Oracle Database must support enforcement of logical access restrictions associated with changes to the database management system (DBMS) configuration and to the database itself.</t>
        </r>
      </text>
    </comment>
    <comment ref="I345" authorId="0" shapeId="0" xr:uid="{00000000-0006-0000-0B00-000060000000}">
      <text>
        <r>
          <rPr>
            <sz val="11"/>
            <rFont val="Calibri"/>
          </rPr>
          <t>The OS must limit privileges to change the database management system (DBMS) software resident within software libraries (including privileged programs).</t>
        </r>
      </text>
    </comment>
    <comment ref="J345" authorId="0" shapeId="0" xr:uid="{00000000-0006-0000-0B00-000061000000}">
      <text>
        <r>
          <rPr>
            <sz val="11"/>
            <rFont val="Calibri"/>
          </rPr>
          <t>Database software directories, including database management system (DBMS) configuration files, must be stored in dedicated directories, or DASD pools, separate from the host OS and other applications.</t>
        </r>
      </text>
    </comment>
    <comment ref="K345" authorId="0" shapeId="0" xr:uid="{00000000-0006-0000-0B00-000062000000}">
      <text>
        <r>
          <rPr>
            <sz val="11"/>
            <rFont val="Calibri"/>
          </rPr>
          <t>Database objects must be owned by accounts authorized for ownership.</t>
        </r>
      </text>
    </comment>
    <comment ref="L345" authorId="0" shapeId="0" xr:uid="{00000000-0006-0000-0B00-000063000000}">
      <text>
        <r>
          <rPr>
            <sz val="11"/>
            <rFont val="Calibri"/>
          </rPr>
          <t>The directories assigned to the LOG_ARCHIVE_DEST* parameters must be protected from unauthorized access.</t>
        </r>
      </text>
    </comment>
    <comment ref="M345" authorId="0" shapeId="0" xr:uid="{00000000-0006-0000-0B00-000064000000}">
      <text>
        <r>
          <rPr>
            <sz val="11"/>
            <rFont val="Calibri"/>
          </rPr>
          <t>The /diag subdirectory under the directory assigned to the DIAGNOSTIC_DEST parameter must be protected from unauthorized access.</t>
        </r>
      </text>
    </comment>
    <comment ref="N345" authorId="0" shapeId="0" xr:uid="{00000000-0006-0000-0B00-000065000000}">
      <text>
        <r>
          <rPr>
            <sz val="11"/>
            <rFont val="Calibri"/>
          </rPr>
          <t>Database administrator (DBA) OS accounts must be granted only those host system privileges necessary for the administration of the Oracle Database.</t>
        </r>
      </text>
    </comment>
    <comment ref="O345" authorId="0" shapeId="0" xr:uid="{00000000-0006-0000-0B00-000066000000}">
      <text>
        <r>
          <rPr>
            <sz val="11"/>
            <rFont val="Calibri"/>
          </rPr>
          <t>Oracle Database must be protected from unauthorized access by developers on shared production/development host systems.</t>
        </r>
      </text>
    </comment>
    <comment ref="P345" authorId="0" shapeId="0" xr:uid="{00000000-0006-0000-0B00-000067000000}">
      <text>
        <r>
          <rPr>
            <sz val="11"/>
            <rFont val="Calibri"/>
          </rPr>
          <t>OS accounts used to run external procedures called by Oracle Database must have limited privileges.</t>
        </r>
      </text>
    </comment>
    <comment ref="H346" authorId="0" shapeId="0" xr:uid="{00000000-0006-0000-0B00-000068000000}">
      <text>
        <r>
          <rPr>
            <sz val="11"/>
            <rFont val="Calibri"/>
          </rPr>
          <t>Oracle Database must limit the number of concurrent sessions for each system account to an organization-defined number of sessions.</t>
        </r>
      </text>
    </comment>
    <comment ref="I346" authorId="0" shapeId="0" xr:uid="{00000000-0006-0000-0B00-000069000000}">
      <text>
        <r>
          <rPr>
            <sz val="11"/>
            <rFont val="Calibri"/>
          </rPr>
          <t>The Oracle Database software installation account must be restricted to authorized users.</t>
        </r>
      </text>
    </comment>
    <comment ref="J346" authorId="0" shapeId="0" xr:uid="{00000000-0006-0000-0B00-00006A000000}">
      <text>
        <r>
          <rPr>
            <sz val="11"/>
            <rFont val="Calibri"/>
          </rPr>
          <t>Fixed user and PUBLIC Database links must be authorized for use.</t>
        </r>
      </text>
    </comment>
    <comment ref="K346" authorId="0" shapeId="0" xr:uid="{00000000-0006-0000-0B00-00006B000000}">
      <text>
        <r>
          <rPr>
            <sz val="11"/>
            <rFont val="Calibri"/>
          </rPr>
          <t>The Oracle WITH GRANT OPTION privilege must be limited when granted to nondatabase administrator (DBA) or nonapplication administrator user accounts.</t>
        </r>
      </text>
    </comment>
    <comment ref="L346" authorId="0" shapeId="0" xr:uid="{00000000-0006-0000-0B00-00006C000000}">
      <text>
        <r>
          <rPr>
            <sz val="11"/>
            <rFont val="Calibri"/>
          </rPr>
          <t>System privileges granted using the WITH ADMIN OPTION must not be granted to unauthorized user accounts.</t>
        </r>
      </text>
    </comment>
    <comment ref="M346" authorId="0" shapeId="0" xr:uid="{00000000-0006-0000-0B00-00006D000000}">
      <text>
        <r>
          <rPr>
            <sz val="11"/>
            <rFont val="Calibri"/>
          </rPr>
          <t>Oracle roles granted using the WITH ADMIN OPTION must not be granted to unauthorized accounts.</t>
        </r>
      </text>
    </comment>
    <comment ref="N346" authorId="0" shapeId="0" xr:uid="{00000000-0006-0000-0B00-00006E000000}">
      <text>
        <r>
          <rPr>
            <sz val="11"/>
            <rFont val="Calibri"/>
          </rPr>
          <t>Application role permissions must not be assigned to the Oracle PUBLIC role.</t>
        </r>
      </text>
    </comment>
    <comment ref="O346" authorId="0" shapeId="0" xr:uid="{00000000-0006-0000-0B00-00006F000000}">
      <text>
        <r>
          <rPr>
            <sz val="11"/>
            <rFont val="Calibri"/>
          </rPr>
          <t>Oracle application administration roles must be disabled if not required and authorized.</t>
        </r>
      </text>
    </comment>
    <comment ref="P346" authorId="0" shapeId="0" xr:uid="{00000000-0006-0000-0B00-000070000000}">
      <text>
        <r>
          <rPr>
            <sz val="11"/>
            <rFont val="Calibri"/>
          </rPr>
          <t>Database administrator (DBA) OS accounts must be granted only those host system privileges necessary for the administration of the Oracle Database.</t>
        </r>
      </text>
    </comment>
    <comment ref="H348" authorId="0" shapeId="0" xr:uid="{00000000-0006-0000-0B00-000071000000}">
      <text>
        <r>
          <rPr>
            <sz val="11"/>
            <rFont val="Calibri"/>
          </rPr>
          <t>Oracle Database must enforce approved authorizations for logical access to the system in accordance with applicable policy.</t>
        </r>
      </text>
    </comment>
    <comment ref="I348" authorId="0" shapeId="0" xr:uid="{00000000-0006-0000-0B00-000072000000}">
      <text>
        <r>
          <rPr>
            <sz val="11"/>
            <rFont val="Calibri"/>
          </rPr>
          <t>Oracle Database must use NIST-validated FIPS 140-2/140-3 compliant cryptography for authentication mechanisms.</t>
        </r>
      </text>
    </comment>
    <comment ref="J348" authorId="0" shapeId="0" xr:uid="{00000000-0006-0000-0B00-000073000000}">
      <text>
        <r>
          <rPr>
            <sz val="11"/>
            <rFont val="Calibri"/>
          </rPr>
          <t>Oracle Database must implement NIST FIPS 140-2/140-3 validated cryptographic modules to protect unclassified information requiring confidentiality and cryptographic protection, in accordance with the data owner</t>
        </r>
        <r>
          <rPr>
            <sz val="11"/>
            <color rgb="FF000000"/>
            <rFont val="Calibri"/>
          </rPr>
          <t>'</t>
        </r>
        <r>
          <rPr>
            <sz val="11"/>
            <color rgb="FF000000"/>
            <rFont val="Calibri"/>
          </rPr>
          <t>s requirements.</t>
        </r>
      </text>
    </comment>
    <comment ref="K348" authorId="0" shapeId="0" xr:uid="{00000000-0006-0000-0B00-000074000000}">
      <text>
        <r>
          <rPr>
            <sz val="11"/>
            <rFont val="Calibri"/>
          </rPr>
          <t>Oracle Database must take steps to protect data at rest and ensure confidentiality and integrity of application data.</t>
        </r>
      </text>
    </comment>
    <comment ref="L348" authorId="0" shapeId="0" xr:uid="{00000000-0006-0000-0B00-000075000000}">
      <text>
        <r>
          <rPr>
            <sz val="11"/>
            <rFont val="Calibri"/>
          </rPr>
          <t>Oracle Database must implement cryptographic mechanisms to prevent unauthorized modification of organization-defined information at rest (to include, at a minimum, PII and classified information) on organization-defined information system components.</t>
        </r>
      </text>
    </comment>
    <comment ref="H349" authorId="0" shapeId="0" xr:uid="{00000000-0006-0000-0B00-000076000000}">
      <text>
        <r>
          <rPr>
            <sz val="11"/>
            <rFont val="Calibri"/>
          </rPr>
          <t>If passwords are used for authentication, the Oracle Database must transmit only encrypted representations of passwords.</t>
        </r>
      </text>
    </comment>
    <comment ref="I349" authorId="0" shapeId="0" xr:uid="{00000000-0006-0000-0B00-000077000000}">
      <text>
        <r>
          <rPr>
            <sz val="11"/>
            <rFont val="Calibri"/>
          </rPr>
          <t>Oracle Database, when using public key infrastructure (PKI)-based authentication, must enforce authorized access to the corresponding private key.</t>
        </r>
      </text>
    </comment>
    <comment ref="J349" authorId="0" shapeId="0" xr:uid="{00000000-0006-0000-0B00-000078000000}">
      <text>
        <r>
          <rPr>
            <sz val="11"/>
            <rFont val="Calibri"/>
          </rPr>
          <t>Oracle Database must use NIST-validated FIPS 140-2/140-3 compliant cryptography for authentication mechanisms.</t>
        </r>
      </text>
    </comment>
    <comment ref="K349" authorId="0" shapeId="0" xr:uid="{00000000-0006-0000-0B00-000079000000}">
      <text>
        <r>
          <rPr>
            <sz val="11"/>
            <rFont val="Calibri"/>
          </rPr>
          <t>Oracle Database must implement NIST FIPS 140-2/140-3 validated cryptographic modules to protect unclassified information requiring confidentiality and cryptographic protection, in accordance with the data owner</t>
        </r>
        <r>
          <rPr>
            <sz val="11"/>
            <color rgb="FF000000"/>
            <rFont val="Calibri"/>
          </rPr>
          <t>'</t>
        </r>
        <r>
          <rPr>
            <sz val="11"/>
            <color rgb="FF000000"/>
            <rFont val="Calibri"/>
          </rPr>
          <t>s requirements.</t>
        </r>
      </text>
    </comment>
    <comment ref="L349" authorId="0" shapeId="0" xr:uid="{00000000-0006-0000-0B00-00007A000000}">
      <text>
        <r>
          <rPr>
            <sz val="11"/>
            <rFont val="Calibri"/>
          </rPr>
          <t>Oracle Database must employ cryptographic mechanisms preventing the unauthorized disclosure of information during transmission unless the transmitted data is otherwise protected by alternative physical measures.</t>
        </r>
      </text>
    </comment>
    <comment ref="H358" authorId="0" shapeId="0" xr:uid="{00000000-0006-0000-0B00-00007B000000}">
      <text>
        <r>
          <rPr>
            <sz val="11"/>
            <rFont val="Calibri"/>
          </rPr>
          <t>Oracle Database must protect against an individual who uses a shared account falsely denying having performed a particular action.</t>
        </r>
      </text>
    </comment>
    <comment ref="I358" authorId="0" shapeId="0" xr:uid="{00000000-0006-0000-0B00-00007C000000}">
      <text>
        <r>
          <rPr>
            <sz val="11"/>
            <rFont val="Calibri"/>
          </rPr>
          <t>Oracle Database must provide audit record generation capability for organization-defined auditable events within the database.</t>
        </r>
      </text>
    </comment>
    <comment ref="J358" authorId="0" shapeId="0" xr:uid="{00000000-0006-0000-0B00-00007D000000}">
      <text>
        <r>
          <rPr>
            <sz val="11"/>
            <rFont val="Calibri"/>
          </rPr>
          <t>Oracle Database must allow designated organizational personnel to select which auditable events are to be audited by the database.</t>
        </r>
      </text>
    </comment>
    <comment ref="K358" authorId="0" shapeId="0" xr:uid="{00000000-0006-0000-0B00-00007E000000}">
      <text>
        <r>
          <rPr>
            <sz val="11"/>
            <rFont val="Calibri"/>
          </rPr>
          <t>Oracle Database must generate audit records for the DOD-selected list of auditable events, when successfully accessed, added, modified, or deleted, to the extent such information is available.</t>
        </r>
      </text>
    </comment>
    <comment ref="L358" authorId="0" shapeId="0" xr:uid="{00000000-0006-0000-0B00-00007F000000}">
      <text>
        <r>
          <rPr>
            <sz val="11"/>
            <rFont val="Calibri"/>
          </rPr>
          <t>Oracle Database must include organization-defined additional, more detailed information in the audit records for audit events identified by type, location, or subject.</t>
        </r>
      </text>
    </comment>
    <comment ref="M358" authorId="0" shapeId="0" xr:uid="{00000000-0006-0000-0B00-000080000000}">
      <text>
        <r>
          <rPr>
            <sz val="11"/>
            <rFont val="Calibri"/>
          </rPr>
          <t>Database software, applications, and configuration files must be monitored to discover unauthorized changes.</t>
        </r>
      </text>
    </comment>
    <comment ref="N358" authorId="0" shapeId="0" xr:uid="{00000000-0006-0000-0B00-000081000000}">
      <text>
        <r>
          <rPr>
            <sz val="11"/>
            <rFont val="Calibri"/>
          </rPr>
          <t>The Oracle Listener must be configured to require administration authentication.</t>
        </r>
      </text>
    </comment>
    <comment ref="O358" authorId="0" shapeId="0" xr:uid="{00000000-0006-0000-0B00-000082000000}">
      <text>
        <r>
          <rPr>
            <sz val="11"/>
            <rFont val="Calibri"/>
          </rPr>
          <t>Use of the Oracle Database installation account must be logged.</t>
        </r>
      </text>
    </comment>
    <comment ref="P358" authorId="0" shapeId="0" xr:uid="{00000000-0006-0000-0B00-000083000000}">
      <text>
        <r>
          <rPr>
            <sz val="11"/>
            <rFont val="Calibri"/>
          </rPr>
          <t>The Oracle Database data files, transaction logs and audit files must be stored in dedicated directories or disk partitions separate from software or other application files.</t>
        </r>
      </text>
    </comment>
    <comment ref="Q358" authorId="0" shapeId="0" xr:uid="{00000000-0006-0000-0B00-000084000000}">
      <text>
        <r>
          <rPr>
            <sz val="11"/>
            <rFont val="Calibri"/>
          </rPr>
          <t>Changes to configuration options must be audited.</t>
        </r>
      </text>
    </comment>
    <comment ref="H360" authorId="0" shapeId="0" xr:uid="{00000000-0006-0000-0B00-000085000000}">
      <text>
        <r>
          <rPr>
            <sz val="11"/>
            <rFont val="Calibri"/>
          </rPr>
          <t>Oracle Database must allocate audit record storage capacity in accordance with organization-defined audit record storage requirements.</t>
        </r>
      </text>
    </comment>
    <comment ref="I360" authorId="0" shapeId="0" xr:uid="{00000000-0006-0000-0B00-000086000000}">
      <text>
        <r>
          <rPr>
            <sz val="11"/>
            <rFont val="Calibri"/>
          </rPr>
          <t>Oracle Database must off-load audit data to a separate log management facility; this must be continuous and in near-real-time for systems with a network connection to the storage facility, and weekly or more often for stand-alone systems.</t>
        </r>
      </text>
    </comment>
    <comment ref="J360" authorId="0" shapeId="0" xr:uid="{00000000-0006-0000-0B00-000087000000}">
      <text>
        <r>
          <rPr>
            <sz val="11"/>
            <rFont val="Calibri"/>
          </rPr>
          <t>The Oracle Database, or the logging or alerting mechanism the application uses, must provide a warning when allocated audit record storage volume record storage volume reaches 75 percent of maximum audit record storage capacity.</t>
        </r>
      </text>
    </comment>
    <comment ref="K360" authorId="0" shapeId="0" xr:uid="{00000000-0006-0000-0B00-000088000000}">
      <text>
        <r>
          <rPr>
            <sz val="11"/>
            <rFont val="Calibri"/>
          </rPr>
          <t>Oracle Database must disable user accounts after 35 days of inactivity.</t>
        </r>
      </text>
    </comment>
    <comment ref="H361" authorId="0" shapeId="0" xr:uid="{00000000-0006-0000-0B00-000089000000}">
      <text>
        <r>
          <rPr>
            <sz val="11"/>
            <rFont val="Calibri"/>
          </rPr>
          <t>The audit information produced by the Oracle Database must be protected from unauthorized access, modification, or deletion.</t>
        </r>
      </text>
    </comment>
    <comment ref="I361" authorId="0" shapeId="0" xr:uid="{00000000-0006-0000-0B00-00008A000000}">
      <text>
        <r>
          <rPr>
            <sz val="11"/>
            <rFont val="Calibri"/>
          </rPr>
          <t>The system must protect audit tools from unauthorized access, modification, or deletion.</t>
        </r>
      </text>
    </comment>
    <comment ref="H362" authorId="0" shapeId="0" xr:uid="{00000000-0006-0000-0B00-00008B000000}">
      <text>
        <r>
          <rPr>
            <sz val="11"/>
            <rFont val="Calibri"/>
          </rPr>
          <t>Oracle Database must allocate audit record storage capacity in accordance with organization-defined audit record storage requirements.</t>
        </r>
      </text>
    </comment>
    <comment ref="I362" authorId="0" shapeId="0" xr:uid="{00000000-0006-0000-0B00-00008C000000}">
      <text>
        <r>
          <rPr>
            <sz val="11"/>
            <rFont val="Calibri"/>
          </rPr>
          <t>Oracle Database must off-load audit data to a separate log management facility; this must be continuous and in near-real-time for systems with a network connection to the storage facility, and weekly or more often for stand-alone systems.</t>
        </r>
      </text>
    </comment>
    <comment ref="J362" authorId="0" shapeId="0" xr:uid="{00000000-0006-0000-0B00-00008D000000}">
      <text>
        <r>
          <rPr>
            <sz val="11"/>
            <rFont val="Calibri"/>
          </rPr>
          <t>Oracle Database must provide an immediate real-time alert to appropriate support staff of all audit log failures.</t>
        </r>
      </text>
    </comment>
    <comment ref="K362" authorId="0" shapeId="0" xr:uid="{00000000-0006-0000-0B00-00008E000000}">
      <text>
        <r>
          <rPr>
            <sz val="11"/>
            <rFont val="Calibri"/>
          </rPr>
          <t>Oracle Database must disable user accounts after 35 days of inactivity.</t>
        </r>
      </text>
    </comment>
    <comment ref="H367" authorId="0" shapeId="0" xr:uid="{00000000-0006-0000-0B00-00008F000000}">
      <text>
        <r>
          <rPr>
            <sz val="11"/>
            <rFont val="Calibri"/>
          </rPr>
          <t>Oracle Database must provide an immediate real-time alert to appropriate support staff of all audit log failures.</t>
        </r>
      </text>
    </comment>
    <comment ref="H374" authorId="0" shapeId="0" xr:uid="{00000000-0006-0000-0B00-000090000000}">
      <text>
        <r>
          <rPr>
            <sz val="11"/>
            <rFont val="Calibri"/>
          </rPr>
          <t>The Oracle Listener must be configured to require administration authentication.</t>
        </r>
      </text>
    </comment>
    <comment ref="I374" authorId="0" shapeId="0" xr:uid="{00000000-0006-0000-0B00-000091000000}">
      <text>
        <r>
          <rPr>
            <sz val="11"/>
            <rFont val="Calibri"/>
          </rPr>
          <t>Remote administration must be disabled for the Oracle connection manager.</t>
        </r>
      </text>
    </comment>
    <comment ref="J374" authorId="0" shapeId="0" xr:uid="{00000000-0006-0000-0B00-000092000000}">
      <text>
        <r>
          <rPr>
            <sz val="11"/>
            <rFont val="Calibri"/>
          </rPr>
          <t>Access to external executables must be disabled or restricted.</t>
        </r>
      </text>
    </comment>
    <comment ref="H387" authorId="0" shapeId="0" xr:uid="{00000000-0006-0000-0B00-000093000000}">
      <text>
        <r>
          <rPr>
            <sz val="11"/>
            <rFont val="Calibri"/>
          </rPr>
          <t>Network access to Oracle Database must be restricted to authorized personnel.</t>
        </r>
      </text>
    </comment>
    <comment ref="H388" authorId="0" shapeId="0" xr:uid="{00000000-0006-0000-0B00-000094000000}">
      <text>
        <r>
          <rPr>
            <sz val="11"/>
            <rFont val="Calibri"/>
          </rPr>
          <t>Fixed user and PUBLIC Database links must be authorized for use.</t>
        </r>
      </text>
    </comment>
    <comment ref="I388" authorId="0" shapeId="0" xr:uid="{00000000-0006-0000-0B00-000095000000}">
      <text>
        <r>
          <rPr>
            <sz val="11"/>
            <rFont val="Calibri"/>
          </rPr>
          <t>Network access to Oracle Database must be restricted to authorized personnel.</t>
        </r>
      </text>
    </comment>
    <comment ref="H389" authorId="0" shapeId="0" xr:uid="{00000000-0006-0000-0B00-000096000000}">
      <text>
        <r>
          <rPr>
            <sz val="11"/>
            <rFont val="Calibri"/>
          </rPr>
          <t>The Oracle Listener must be configured to require administration authentication.</t>
        </r>
      </text>
    </comment>
    <comment ref="I389" authorId="0" shapeId="0" xr:uid="{00000000-0006-0000-0B00-000097000000}">
      <text>
        <r>
          <rPr>
            <sz val="11"/>
            <rFont val="Calibri"/>
          </rPr>
          <t>Access to external executables must be disabled or restricted.</t>
        </r>
      </text>
    </comment>
    <comment ref="H413" authorId="0" shapeId="0" xr:uid="{00000000-0006-0000-0B00-000098000000}">
      <text>
        <r>
          <rPr>
            <sz val="11"/>
            <rFont val="Calibri"/>
          </rPr>
          <t>Oracle Database must separate user functionality (including user interface services) from database management functionality.</t>
        </r>
      </text>
    </comment>
    <comment ref="I413" authorId="0" shapeId="0" xr:uid="{00000000-0006-0000-0B00-000099000000}">
      <text>
        <r>
          <rPr>
            <sz val="11"/>
            <rFont val="Calibri"/>
          </rPr>
          <t>Oracle Database must isolate security functions from nonsecurity functions by means of separate security domains.</t>
        </r>
      </text>
    </comment>
    <comment ref="H453" authorId="0" shapeId="0" xr:uid="{00000000-0006-0000-0B00-00009A000000}">
      <text>
        <r>
          <rPr>
            <sz val="11"/>
            <rFont val="Calibri"/>
          </rPr>
          <t>Oracle Database must check the validity of data inputs.</t>
        </r>
      </text>
    </comment>
    <comment ref="I453" authorId="0" shapeId="0" xr:uid="{00000000-0006-0000-0B00-00009B000000}">
      <text>
        <r>
          <rPr>
            <sz val="11"/>
            <rFont val="Calibri"/>
          </rPr>
          <t>The database management system (DBMS) and associated applications must reserve the use of dynamic code execution for situations that require it.</t>
        </r>
      </text>
    </comment>
    <comment ref="J453" authorId="0" shapeId="0" xr:uid="{00000000-0006-0000-0B00-00009C000000}">
      <text>
        <r>
          <rPr>
            <sz val="11"/>
            <rFont val="Calibri"/>
          </rPr>
          <t>The database management system (DBMS) and associated applications, when making use of dynamic code execution, must take steps against invalid values that may be used in a SQL injection attack, therefore resulting in steps to prevent a SQL injection attack.</t>
        </r>
      </text>
    </comment>
    <comment ref="H455" authorId="0" shapeId="0" xr:uid="{00000000-0006-0000-0B00-00009D000000}">
      <text>
        <r>
          <rPr>
            <sz val="11"/>
            <rFont val="Calibri"/>
          </rPr>
          <t>Oracle Database must check the validity of data inputs.</t>
        </r>
      </text>
    </comment>
    <comment ref="H457" authorId="0" shapeId="0" xr:uid="{00000000-0006-0000-0B00-00009E000000}">
      <text>
        <r>
          <rPr>
            <sz val="11"/>
            <rFont val="Calibri"/>
          </rPr>
          <t>Oracle Database must only generate error messages that provide information necessary for corrective actions without revealing organization-defined sensitive or potentially harmful information in error logs and administrative messages that could be exploited.</t>
        </r>
      </text>
    </comment>
    <comment ref="I457" authorId="0" shapeId="0" xr:uid="{00000000-0006-0000-0B00-00009F000000}">
      <text>
        <r>
          <rPr>
            <sz val="11"/>
            <rFont val="Calibri"/>
          </rPr>
          <t>Oracle Database must restrict error messages so only authorized personnel may view them.</t>
        </r>
      </text>
    </comment>
  </commentList>
</comments>
</file>

<file path=xl/sharedStrings.xml><?xml version="1.0" encoding="utf-8"?>
<sst xmlns="http://schemas.openxmlformats.org/spreadsheetml/2006/main" count="12599" uniqueCount="6198">
  <si>
    <t>Id</t>
  </si>
  <si>
    <t>Title</t>
  </si>
  <si>
    <t>Severity</t>
  </si>
  <si>
    <t>MoSCoW</t>
  </si>
  <si>
    <t>OpsImpact</t>
  </si>
  <si>
    <t>Phase</t>
  </si>
  <si>
    <t>ImplStatus</t>
  </si>
  <si>
    <t>Notes</t>
  </si>
  <si>
    <t>Remediation</t>
  </si>
  <si>
    <t>Description</t>
  </si>
  <si>
    <t>Audit</t>
  </si>
  <si>
    <t>Status</t>
  </si>
  <si>
    <t>LogID</t>
  </si>
  <si>
    <t>V-270495</t>
  </si>
  <si>
    <r>
      <rPr>
        <sz val="11"/>
        <rFont val="Calibri"/>
      </rPr>
      <t>Oracle Database must limit the number of concurrent sessions for each system account to an organization-defined number of sessions.</t>
    </r>
  </si>
  <si>
    <t>CAT II (Medium)</t>
  </si>
  <si>
    <t>Unassigned</t>
  </si>
  <si>
    <t>Unassessed</t>
  </si>
  <si>
    <t>Pending</t>
  </si>
  <si>
    <t/>
  </si>
  <si>
    <r>
      <rPr>
        <sz val="11"/>
        <color rgb="FF000000"/>
        <rFont val="Calibri"/>
      </rPr>
      <t>Limit concurrent connections for each system account to a number less than or equal to the organization-defined number of sessions using the following SQL. Create profiles that conform to the requirements. Assign users to the appropriate profile.</t>
    </r>
    <r>
      <rPr>
        <sz val="11"/>
        <color rgb="FF000000"/>
        <rFont val="Calibri"/>
      </rPr>
      <t xml:space="preserve">
</t>
    </r>
    <r>
      <rPr>
        <sz val="11"/>
        <color rgb="FF000000"/>
        <rFont val="Calibri"/>
      </rPr>
      <t xml:space="preserve">The user profile, ORA_STIG_PROFILE, has been provided with Oracle 19c to satisfy the STIG requirements pertaining to profile parameters. Oracle recommends that this profile be customized with requirements and assigned to all users through the creation of user type specific profiles such as (Single-Session, Administrators, Application Connection Pool) where applicable. </t>
    </r>
    <r>
      <rPr>
        <sz val="11"/>
        <color rgb="FF000000"/>
        <rFont val="Calibri"/>
      </rPr>
      <t xml:space="preserve">
</t>
    </r>
    <r>
      <rPr>
        <sz val="11"/>
        <color rgb="FF000000"/>
        <rFont val="Calibri"/>
      </rPr>
      <t>Note: The ORA_STIG_PROFILE limit for SESSIONS_PER_USER is DEFAULT which is, on installation, not compliant and must be configured for each database and in a container database for CDB$ROOT and, potentially, for each PDB.</t>
    </r>
    <r>
      <rPr>
        <sz val="11"/>
        <color rgb="FF000000"/>
        <rFont val="Calibri"/>
      </rPr>
      <t xml:space="preserve">
</t>
    </r>
    <r>
      <rPr>
        <sz val="11"/>
        <color rgb="FF000000"/>
        <rFont val="Calibri"/>
      </rPr>
      <t>Set concurrent sessions for each profile with the following SQL statement, as required.</t>
    </r>
    <r>
      <rPr>
        <sz val="11"/>
        <color rgb="FF000000"/>
        <rFont val="Calibri"/>
      </rPr>
      <t xml:space="preserve">
</t>
    </r>
    <r>
      <rPr>
        <sz val="11"/>
        <color rgb="FF000000"/>
        <rFont val="Calibri"/>
      </rPr>
      <t>ALTER PROFILE &lt;profile_name&gt; LIMIT SESSIONS_PER_USER &lt;integer&gt;;</t>
    </r>
  </si>
  <si>
    <r>
      <rPr>
        <sz val="11"/>
        <color rgb="FF000000"/>
        <rFont val="Calibri"/>
      </rPr>
      <t xml:space="preserve">Database management includes the ability to control the number of users and user sessions using a database management system (DBMS). Unlimited concurrent connections to the DBMS could allow a successful denial-of-service (DoS) attack by exhausting connection resources; and a system can also fail or be degraded by an overload of legitimate users. Limiting the number of concurrent sessions per user is helpful in reducing these risks. </t>
    </r>
    <r>
      <rPr>
        <sz val="11"/>
        <color rgb="FF000000"/>
        <rFont val="Calibri"/>
      </rPr>
      <t xml:space="preserve">
</t>
    </r>
    <r>
      <rPr>
        <sz val="11"/>
        <color rgb="FF000000"/>
        <rFont val="Calibri"/>
      </rPr>
      <t>This requirement addresses concurrent session control for a single account. It does not address concurrent sessions by a single user via multiple system accounts; and it does not deal with the total number of sessions across all accounts.</t>
    </r>
    <r>
      <rPr>
        <sz val="11"/>
        <color rgb="FF000000"/>
        <rFont val="Calibri"/>
      </rPr>
      <t xml:space="preserve">
</t>
    </r>
    <r>
      <rPr>
        <sz val="11"/>
        <color rgb="FF000000"/>
        <rFont val="Calibri"/>
      </rPr>
      <t>The capability to limit the number of concurrent sessions per user must be configured in or added to the DBMS by modifying user database profiles.</t>
    </r>
    <r>
      <rPr>
        <sz val="11"/>
        <color rgb="FF000000"/>
        <rFont val="Calibri"/>
      </rPr>
      <t xml:space="preserve">
</t>
    </r>
    <r>
      <rPr>
        <sz val="11"/>
        <color rgb="FF000000"/>
        <rFont val="Calibri"/>
      </rPr>
      <t>Note that it is not sufficient to limit sessions via a web server or application server alone, because legitimate users and adversaries can potentially connect to the DBMS by other means.</t>
    </r>
    <r>
      <rPr>
        <sz val="11"/>
        <color rgb="FF000000"/>
        <rFont val="Calibri"/>
      </rPr>
      <t xml:space="preserve">
</t>
    </r>
    <r>
      <rPr>
        <sz val="11"/>
        <color rgb="FF000000"/>
        <rFont val="Calibri"/>
      </rPr>
      <t>The organization must to define the maximum number of concurrent sessions by user type, by account, or a combination thereof. In deciding on the appropriate number, it is important to consider the work requirements of the various types of users. For example, two might be an acceptable limit for general users accessing the database via an application; but three might be too few for a database administrator using a database management GUI tool, where each query tab and navigation pane may count as a separate session: An account associated with a connection pool might require hundreds or thousands.</t>
    </r>
    <r>
      <rPr>
        <sz val="11"/>
        <color rgb="FF000000"/>
        <rFont val="Calibri"/>
      </rPr>
      <t xml:space="preserve">
</t>
    </r>
    <r>
      <rPr>
        <sz val="11"/>
        <color rgb="FF000000"/>
        <rFont val="Calibri"/>
      </rPr>
      <t>(Sessions may also be referred to as connections or logons, which for the purposes of this requirement are synonyms.)</t>
    </r>
  </si>
  <si>
    <r>
      <rPr>
        <sz val="11"/>
        <color rgb="FF000000"/>
        <rFont val="Calibri"/>
      </rPr>
      <t>Retrieve the settings for concurrent sessions for each profile with the query:</t>
    </r>
    <r>
      <rPr>
        <sz val="11"/>
        <color rgb="FF000000"/>
        <rFont val="Calibri"/>
      </rPr>
      <t xml:space="preserve">
</t>
    </r>
    <r>
      <rPr>
        <sz val="11"/>
        <color rgb="FF000000"/>
        <rFont val="Calibri"/>
      </rPr>
      <t>SELECT con_id, inherited, limit FROM sys.cdb_profiles WHERE resource_name = 'SESSIONS_PER_USER';</t>
    </r>
    <r>
      <rPr>
        <sz val="11"/>
        <color rgb="FF000000"/>
        <rFont val="Calibri"/>
      </rPr>
      <t xml:space="preserve">
</t>
    </r>
    <r>
      <rPr>
        <sz val="11"/>
        <color rgb="FF000000"/>
        <rFont val="Calibri"/>
      </rPr>
      <t>If the DBMS settings for concurrent sessions for each profile are greater than the site-specific maximum number of sessions (or the database maximum number of sessions) for the user type, this is a finding.</t>
    </r>
    <r>
      <rPr>
        <sz val="11"/>
        <color rgb="FF000000"/>
        <rFont val="Calibri"/>
      </rPr>
      <t xml:space="preserve">
</t>
    </r>
    <r>
      <rPr>
        <sz val="11"/>
        <color rgb="FF000000"/>
        <rFont val="Calibri"/>
      </rPr>
      <t>The reason for "site-specific" is because two different databases at different "sites" could have very different requirements.</t>
    </r>
    <r>
      <rPr>
        <sz val="11"/>
        <color rgb="FF000000"/>
        <rFont val="Calibri"/>
      </rPr>
      <t xml:space="preserve">
</t>
    </r>
    <r>
      <rPr>
        <sz val="11"/>
        <color rgb="FF000000"/>
        <rFont val="Calibri"/>
      </rPr>
      <t>Also, two different databases at the same "site" (data center) could have very different requirements.</t>
    </r>
  </si>
  <si>
    <t>V-270496</t>
  </si>
  <si>
    <r>
      <rPr>
        <sz val="11"/>
        <rFont val="Calibri"/>
      </rPr>
      <t>Oracle Database must protect against or limit the effects of organization-defined types of denial-of-service (DoS) attacks.</t>
    </r>
  </si>
  <si>
    <r>
      <rPr>
        <sz val="11"/>
        <color rgb="FF000000"/>
        <rFont val="Calibri"/>
      </rPr>
      <t>Implement measures to limit the effects of organization-defined types of DoS attacks.</t>
    </r>
    <r>
      <rPr>
        <sz val="11"/>
        <color rgb="FF000000"/>
        <rFont val="Calibri"/>
      </rPr>
      <t xml:space="preserve">
</t>
    </r>
    <r>
      <rPr>
        <sz val="11"/>
        <color rgb="FF000000"/>
        <rFont val="Calibri"/>
      </rPr>
      <t>For each of the three queries in the Check, if there are findings, make the changes required to bring the environment into compliance.</t>
    </r>
    <r>
      <rPr>
        <sz val="11"/>
        <color rgb="FF000000"/>
        <rFont val="Calibri"/>
      </rPr>
      <t xml:space="preserve">
</t>
    </r>
    <r>
      <rPr>
        <sz val="11"/>
        <color rgb="FF000000"/>
        <rFont val="Calibri"/>
      </rPr>
      <t>For Listing 1:</t>
    </r>
    <r>
      <rPr>
        <sz val="11"/>
        <color rgb="FF000000"/>
        <rFont val="Calibri"/>
      </rPr>
      <t xml:space="preserve">
</t>
    </r>
    <r>
      <rPr>
        <sz val="11"/>
        <color rgb="FF000000"/>
        <rFont val="Calibri"/>
      </rPr>
      <t>Modify the $ORACLE_HOME/network/admin/listener.ora to establish a Rate Limit.</t>
    </r>
    <r>
      <rPr>
        <sz val="11"/>
        <color rgb="FF000000"/>
        <rFont val="Calibri"/>
      </rPr>
      <t xml:space="preserve">
</t>
    </r>
    <r>
      <rPr>
        <sz val="11"/>
        <color rgb="FF000000"/>
        <rFont val="Calibri"/>
      </rPr>
      <t>Restart the listener for changes to take effect.</t>
    </r>
    <r>
      <rPr>
        <sz val="11"/>
        <color rgb="FF000000"/>
        <rFont val="Calibri"/>
      </rPr>
      <t xml:space="preserve">
</t>
    </r>
    <r>
      <rPr>
        <sz val="11"/>
        <color rgb="FF000000"/>
        <rFont val="Calibri"/>
      </rPr>
      <t>For Listing 2:</t>
    </r>
    <r>
      <rPr>
        <sz val="11"/>
        <color rgb="FF000000"/>
        <rFont val="Calibri"/>
      </rPr>
      <t xml:space="preserve">
</t>
    </r>
    <r>
      <rPr>
        <sz val="11"/>
        <color rgb="FF000000"/>
        <rFont val="Calibri"/>
      </rPr>
      <t>Set limits on all profiles for CPU_PER_CALL, IDLE_TIME, and LOGICAL_READS_PER_CALL.</t>
    </r>
    <r>
      <rPr>
        <sz val="11"/>
        <color rgb="FF000000"/>
        <rFont val="Calibri"/>
      </rPr>
      <t xml:space="preserve">
</t>
    </r>
    <r>
      <rPr>
        <sz val="11"/>
        <color rgb="FF000000"/>
        <rFont val="Calibri"/>
      </rPr>
      <t>For Listing 3:</t>
    </r>
    <r>
      <rPr>
        <sz val="11"/>
        <color rgb="FF000000"/>
        <rFont val="Calibri"/>
      </rPr>
      <t xml:space="preserve">
</t>
    </r>
    <r>
      <rPr>
        <sz val="11"/>
        <color rgb="FF000000"/>
        <rFont val="Calibri"/>
      </rPr>
      <t>Enforce reasonable limits for tablespace consumption sufficient to prevent a DOS attack from impacting multiple applications or multiple services.</t>
    </r>
  </si>
  <si>
    <r>
      <rPr>
        <sz val="11"/>
        <color rgb="FF000000"/>
        <rFont val="Calibri"/>
      </rPr>
      <t>DOS attacks, more correctly characterized as "Denial-of-Service Events" as they most often the result of run-away processes and accidents, are the result of an excessive demand for a limiting resource.</t>
    </r>
    <r>
      <rPr>
        <sz val="11"/>
        <color rgb="FF000000"/>
        <rFont val="Calibri"/>
      </rPr>
      <t xml:space="preserve">
</t>
    </r>
    <r>
      <rPr>
        <sz val="11"/>
        <color rgb="FF000000"/>
        <rFont val="Calibri"/>
      </rPr>
      <t>A variety of technologies exist to limit, or in some cases, eliminate the effects of DoS attacks. For example, boundary protection devices can filter certain types of packets to protect devices on an organization's internal network from being directly affected by DoS attacks but within the database itself, Oracle provides the following mechanisms:</t>
    </r>
    <r>
      <rPr>
        <sz val="11"/>
        <color rgb="FF000000"/>
        <rFont val="Calibri"/>
      </rPr>
      <t xml:space="preserve">
</t>
    </r>
    <r>
      <rPr>
        <sz val="11"/>
        <color rgb="FF000000"/>
        <rFont val="Calibri"/>
      </rPr>
      <t>1. Reduction of excessive concurrent connections from a single user (see STIG_ID O19C-00-000100).</t>
    </r>
    <r>
      <rPr>
        <sz val="11"/>
        <color rgb="FF000000"/>
        <rFont val="Calibri"/>
      </rPr>
      <t xml:space="preserve">
</t>
    </r>
    <r>
      <rPr>
        <sz val="11"/>
        <color rgb="FF000000"/>
        <rFont val="Calibri"/>
      </rPr>
      <t>2. Limiting the database connection rate (LISTENER.ORA).</t>
    </r>
    <r>
      <rPr>
        <sz val="11"/>
        <color rgb="FF000000"/>
        <rFont val="Calibri"/>
      </rPr>
      <t xml:space="preserve">
</t>
    </r>
    <r>
      <rPr>
        <sz val="11"/>
        <color rgb="FF000000"/>
        <rFont val="Calibri"/>
      </rPr>
      <t>3. Limiting the amount of CPU available to users with Profile kernel limits.</t>
    </r>
    <r>
      <rPr>
        <sz val="11"/>
        <color rgb="FF000000"/>
        <rFont val="Calibri"/>
      </rPr>
      <t xml:space="preserve">
</t>
    </r>
    <r>
      <rPr>
        <sz val="11"/>
        <color rgb="FF000000"/>
        <rFont val="Calibri"/>
      </rPr>
      <t>4. Limiting the amount of I/O available to users with Profile kernel limits.</t>
    </r>
    <r>
      <rPr>
        <sz val="11"/>
        <color rgb="FF000000"/>
        <rFont val="Calibri"/>
      </rPr>
      <t xml:space="preserve">
</t>
    </r>
    <r>
      <rPr>
        <sz val="11"/>
        <color rgb="FF000000"/>
        <rFont val="Calibri"/>
      </rPr>
      <t>5. Limiting the amount of storage space with tablespace quotas.</t>
    </r>
    <r>
      <rPr>
        <sz val="11"/>
        <color rgb="FF000000"/>
        <rFont val="Calibri"/>
      </rPr>
      <t xml:space="preserve">
</t>
    </r>
    <r>
      <rPr>
        <sz val="11"/>
        <color rgb="FF000000"/>
        <rFont val="Calibri"/>
      </rPr>
      <t>6. Limiting idle time with profile kernel limits.</t>
    </r>
    <r>
      <rPr>
        <sz val="11"/>
        <color rgb="FF000000"/>
        <rFont val="Calibri"/>
      </rPr>
      <t xml:space="preserve">
</t>
    </r>
    <r>
      <rPr>
        <sz val="11"/>
        <color rgb="FF000000"/>
        <rFont val="Calibri"/>
      </rPr>
      <t>Other best practices such as limiting the number of parallel handles available to users with Resource Manager Plans or using CMAN are also recommended as part of an overall plan for DoS prevention.</t>
    </r>
  </si>
  <si>
    <r>
      <rPr>
        <sz val="11"/>
        <color rgb="FF000000"/>
        <rFont val="Calibri"/>
      </rPr>
      <t>Review database management system (DBMS) settings to verify the DBMS implements measures to limit the effects of a DoS event.</t>
    </r>
    <r>
      <rPr>
        <sz val="11"/>
        <color rgb="FF000000"/>
        <rFont val="Calibri"/>
      </rPr>
      <t xml:space="preserve">
</t>
    </r>
    <r>
      <rPr>
        <sz val="11"/>
        <color rgb="FF000000"/>
        <rFont val="Calibri"/>
      </rPr>
      <t>Rate Limit:</t>
    </r>
    <r>
      <rPr>
        <sz val="11"/>
        <color rgb="FF000000"/>
        <rFont val="Calibri"/>
      </rPr>
      <t xml:space="preserve">
</t>
    </r>
    <r>
      <rPr>
        <sz val="11"/>
        <color rgb="FF000000"/>
        <rFont val="Calibri"/>
      </rPr>
      <t>Check the $ORACLE_HOME/network/admin/listener.ora to verify a Rate Limit has been established. A rate limit is used to prevent DoS attacks on a database or to control a logon storm such as may be caused by an application server or pool restart.</t>
    </r>
    <r>
      <rPr>
        <sz val="11"/>
        <color rgb="FF000000"/>
        <rFont val="Calibri"/>
      </rPr>
      <t xml:space="preserve">
</t>
    </r>
    <r>
      <rPr>
        <sz val="11"/>
        <color rgb="FF000000"/>
        <rFont val="Calibri"/>
      </rPr>
      <t>If a rate limit has not been set similar to one of the two examples in Listing 1,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Listing 1</t>
    </r>
    <r>
      <rPr>
        <sz val="11"/>
        <color rgb="FF000000"/>
        <rFont val="Calibri"/>
      </rPr>
      <t xml:space="preserve">
</t>
    </r>
    <r>
      <rPr>
        <sz val="11"/>
        <color rgb="FF000000"/>
        <rFont val="Calibri"/>
      </rPr>
      <t>CONNECTION_RATE_LISTENER=10</t>
    </r>
    <r>
      <rPr>
        <sz val="11"/>
        <color rgb="FF000000"/>
        <rFont val="Calibri"/>
      </rPr>
      <t xml:space="preserve">
</t>
    </r>
    <r>
      <rPr>
        <sz val="11"/>
        <color rgb="FF000000"/>
        <rFont val="Calibri"/>
      </rPr>
      <t>LISTENER= (</t>
    </r>
    <r>
      <rPr>
        <sz val="11"/>
        <color rgb="FF000000"/>
        <rFont val="Calibri"/>
      </rPr>
      <t xml:space="preserve">
</t>
    </r>
    <r>
      <rPr>
        <sz val="11"/>
        <color rgb="FF000000"/>
        <rFont val="Calibri"/>
      </rPr>
      <t xml:space="preserve">  ADDRESS_LIST=</t>
    </r>
    <r>
      <rPr>
        <sz val="11"/>
        <color rgb="FF000000"/>
        <rFont val="Calibri"/>
      </rPr>
      <t xml:space="preserve">
</t>
    </r>
    <r>
      <rPr>
        <sz val="11"/>
        <color rgb="FF000000"/>
        <rFont val="Calibri"/>
      </rPr>
      <t xml:space="preserve">    (ADDRESS=(PROTOCOL=tcp)(HOST=)(PORT=1521)(RATE_LIMIT=yes))</t>
    </r>
    <r>
      <rPr>
        <sz val="11"/>
        <color rgb="FF000000"/>
        <rFont val="Calibri"/>
      </rPr>
      <t xml:space="preserve">
</t>
    </r>
    <r>
      <rPr>
        <sz val="11"/>
        <color rgb="FF000000"/>
        <rFont val="Calibri"/>
      </rPr>
      <t xml:space="preserve">    (ADDRESS=(PROTOCOL=tcp)(HOST=)(PORT=1522)(RATE_LIMIT=yes))</t>
    </r>
    <r>
      <rPr>
        <sz val="11"/>
        <color rgb="FF000000"/>
        <rFont val="Calibri"/>
      </rPr>
      <t xml:space="preserve">
</t>
    </r>
    <r>
      <rPr>
        <sz val="11"/>
        <color rgb="FF000000"/>
        <rFont val="Calibri"/>
      </rPr>
      <t xml:space="preserve">    (ADDRESS=(PROTOCOL=tcp)(HOST=)(PORT=1526))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LISTENER=</t>
    </r>
    <r>
      <rPr>
        <sz val="11"/>
        <color rgb="FF000000"/>
        <rFont val="Calibri"/>
      </rPr>
      <t xml:space="preserve">
</t>
    </r>
    <r>
      <rPr>
        <sz val="11"/>
        <color rgb="FF000000"/>
        <rFont val="Calibri"/>
      </rPr>
      <t xml:space="preserve">  (ADDRESS_LIST=</t>
    </r>
    <r>
      <rPr>
        <sz val="11"/>
        <color rgb="FF000000"/>
        <rFont val="Calibri"/>
      </rPr>
      <t xml:space="preserve">
</t>
    </r>
    <r>
      <rPr>
        <sz val="11"/>
        <color rgb="FF000000"/>
        <rFont val="Calibri"/>
      </rPr>
      <t xml:space="preserve">    (ADDRESS=(PROTOCOL=tcp)(HOST=)(PORT=1521)(RATE_LIMIT=8))</t>
    </r>
    <r>
      <rPr>
        <sz val="11"/>
        <color rgb="FF000000"/>
        <rFont val="Calibri"/>
      </rPr>
      <t xml:space="preserve">
</t>
    </r>
    <r>
      <rPr>
        <sz val="11"/>
        <color rgb="FF000000"/>
        <rFont val="Calibri"/>
      </rPr>
      <t xml:space="preserve">    (ADDRESS=(PROTOCOL=tcp)(HOST=)(PORT=1522)(RATE_LIMIT=12))</t>
    </r>
    <r>
      <rPr>
        <sz val="11"/>
        <color rgb="FF000000"/>
        <rFont val="Calibri"/>
      </rPr>
      <t xml:space="preserve">
</t>
    </r>
    <r>
      <rPr>
        <sz val="11"/>
        <color rgb="FF000000"/>
        <rFont val="Calibri"/>
      </rPr>
      <t xml:space="preserve">    (ADDRESS=(PROTOCOL=tcp)(HOST=)(PORT=1526))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Database Profiles:</t>
    </r>
    <r>
      <rPr>
        <sz val="11"/>
        <color rgb="FF000000"/>
        <rFont val="Calibri"/>
      </rPr>
      <t xml:space="preserve">
</t>
    </r>
    <r>
      <rPr>
        <sz val="11"/>
        <color rgb="FF000000"/>
        <rFont val="Calibri"/>
      </rPr>
      <t>If the database profiles, as shown in Listing 2 do not contain resource controls similar to those shown, but appropriate to the target database's infrastructure and utilization, that is a finding.</t>
    </r>
    <r>
      <rPr>
        <sz val="11"/>
        <color rgb="FF000000"/>
        <rFont val="Calibri"/>
      </rPr>
      <t xml:space="preserve">
</t>
    </r>
    <r>
      <rPr>
        <sz val="11"/>
        <color rgb="FF000000"/>
        <rFont val="Calibri"/>
      </rPr>
      <t>Listing 2</t>
    </r>
    <r>
      <rPr>
        <sz val="11"/>
        <color rgb="FF000000"/>
        <rFont val="Calibri"/>
      </rPr>
      <t xml:space="preserve">
</t>
    </r>
    <r>
      <rPr>
        <sz val="11"/>
        <color rgb="FF000000"/>
        <rFont val="Calibri"/>
      </rPr>
      <t>SELECT cp.con_id, cp.profile, cp.resource_name, cp.limit</t>
    </r>
    <r>
      <rPr>
        <sz val="11"/>
        <color rgb="FF000000"/>
        <rFont val="Calibri"/>
      </rPr>
      <t xml:space="preserve">
</t>
    </r>
    <r>
      <rPr>
        <sz val="11"/>
        <color rgb="FF000000"/>
        <rFont val="Calibri"/>
      </rPr>
      <t>FROM sys.cdb_profiles cp</t>
    </r>
    <r>
      <rPr>
        <sz val="11"/>
        <color rgb="FF000000"/>
        <rFont val="Calibri"/>
      </rPr>
      <t xml:space="preserve">
</t>
    </r>
    <r>
      <rPr>
        <sz val="11"/>
        <color rgb="FF000000"/>
        <rFont val="Calibri"/>
      </rPr>
      <t>WHERE resource_name IN ('CPU_PER_CALL', 'IDLE_TIME', 'LOGICAL_READS_PER_CALL');</t>
    </r>
    <r>
      <rPr>
        <sz val="11"/>
        <color rgb="FF000000"/>
        <rFont val="Calibri"/>
      </rPr>
      <t xml:space="preserve">
</t>
    </r>
    <r>
      <rPr>
        <sz val="11"/>
        <color rgb="FF000000"/>
        <rFont val="Calibri"/>
      </rPr>
      <t>ORDER BY 1,2,3;</t>
    </r>
    <r>
      <rPr>
        <sz val="11"/>
        <color rgb="FF000000"/>
        <rFont val="Calibri"/>
      </rPr>
      <t xml:space="preserve">
</t>
    </r>
    <r>
      <rPr>
        <sz val="11"/>
        <color rgb="FF000000"/>
        <rFont val="Calibri"/>
      </rPr>
      <t>Tablespace Quota:</t>
    </r>
    <r>
      <rPr>
        <sz val="11"/>
        <color rgb="FF000000"/>
        <rFont val="Calibri"/>
      </rPr>
      <t xml:space="preserve">
</t>
    </r>
    <r>
      <rPr>
        <sz val="11"/>
        <color rgb="FF000000"/>
        <rFont val="Calibri"/>
      </rPr>
      <t>Listing 3</t>
    </r>
    <r>
      <rPr>
        <sz val="11"/>
        <color rgb="FF000000"/>
        <rFont val="Calibri"/>
      </rPr>
      <t xml:space="preserve">
</t>
    </r>
    <r>
      <rPr>
        <sz val="11"/>
        <color rgb="FF000000"/>
        <rFont val="Calibri"/>
      </rPr>
      <t>SELECT ctq.con_id, ctq.tablespace_name, ctq.username, ctq.max_bytes, ctq.max_blocks</t>
    </r>
    <r>
      <rPr>
        <sz val="11"/>
        <color rgb="FF000000"/>
        <rFont val="Calibri"/>
      </rPr>
      <t xml:space="preserve">
</t>
    </r>
    <r>
      <rPr>
        <sz val="11"/>
        <color rgb="FF000000"/>
        <rFont val="Calibri"/>
      </rPr>
      <t>FROM sys.cdb_ts_quotas ctq</t>
    </r>
    <r>
      <rPr>
        <sz val="11"/>
        <color rgb="FF000000"/>
        <rFont val="Calibri"/>
      </rPr>
      <t xml:space="preserve">
</t>
    </r>
    <r>
      <rPr>
        <sz val="11"/>
        <color rgb="FF000000"/>
        <rFont val="Calibri"/>
      </rPr>
      <t>WHERE ((max_bytes = -1) OR (max_blocks = -1))</t>
    </r>
    <r>
      <rPr>
        <sz val="11"/>
        <color rgb="FF000000"/>
        <rFont val="Calibri"/>
      </rPr>
      <t xml:space="preserve">
</t>
    </r>
    <r>
      <rPr>
        <sz val="11"/>
        <color rgb="FF000000"/>
        <rFont val="Calibri"/>
      </rPr>
      <t>AND (ctq.con_id, ctq.tablespace_name) IN (SELECT ct.con_id, ct.tablespace_name FROM sys.cdb_tablespaces ct)</t>
    </r>
    <r>
      <rPr>
        <sz val="11"/>
        <color rgb="FF000000"/>
        <rFont val="Calibri"/>
      </rPr>
      <t xml:space="preserve">
</t>
    </r>
    <r>
      <rPr>
        <sz val="11"/>
        <color rgb="FF000000"/>
        <rFont val="Calibri"/>
      </rPr>
      <t>ORDER BY 1;</t>
    </r>
    <r>
      <rPr>
        <sz val="11"/>
        <color rgb="FF000000"/>
        <rFont val="Calibri"/>
      </rPr>
      <t xml:space="preserve">
</t>
    </r>
    <r>
      <rPr>
        <sz val="11"/>
        <color rgb="FF000000"/>
        <rFont val="Calibri"/>
      </rPr>
      <t>If any rows returned have a MAX_BYTES or MAX_BLOCKS equal to minus one (-1) that is a finding.</t>
    </r>
  </si>
  <si>
    <t>V-270497</t>
  </si>
  <si>
    <r>
      <rPr>
        <sz val="11"/>
        <rFont val="Calibri"/>
      </rPr>
      <t>Oracle Database must automatically terminate a user session after organization-defined conditions or trigger events requiring session disconnect.</t>
    </r>
  </si>
  <si>
    <r>
      <rPr>
        <sz val="11"/>
        <color rgb="FF000000"/>
        <rFont val="Calibri"/>
      </rPr>
      <t>Configure the database management system (DBMS) to automatically terminate a user session after organization-defined conditions, 15 minutes, or a trigger event requiring session termination.</t>
    </r>
    <r>
      <rPr>
        <sz val="11"/>
        <color rgb="FF000000"/>
        <rFont val="Calibri"/>
      </rPr>
      <t xml:space="preserve">
</t>
    </r>
    <r>
      <rPr>
        <sz val="11"/>
        <color rgb="FF000000"/>
        <rFont val="Calibri"/>
      </rPr>
      <t>To terminate a session after a certain amount of time independent of the consumed resources needed by other users, then set the MAX_IDLE_TIME initialization parameter. The MAX_IDLE_TIME parameter specifies the maximum number of minutes a session can be idle. After the specified amount of time, MAX_IDLE_TIME kills sessions.</t>
    </r>
    <r>
      <rPr>
        <sz val="11"/>
        <color rgb="FF000000"/>
        <rFont val="Calibri"/>
      </rPr>
      <t xml:space="preserve">
</t>
    </r>
    <r>
      <rPr>
        <sz val="11"/>
        <color rgb="FF000000"/>
        <rFont val="Calibri"/>
      </rPr>
      <t xml:space="preserve">ALTER SYSTEM SET max_idle_time = 15 </t>
    </r>
    <r>
      <rPr>
        <sz val="11"/>
        <color rgb="FF000000"/>
        <rFont val="Calibri"/>
      </rPr>
      <t xml:space="preserve">
</t>
    </r>
    <r>
      <rPr>
        <sz val="11"/>
        <color rgb="FF000000"/>
        <rFont val="Calibri"/>
      </rPr>
      <t>COMMENT = 'Altered &lt;date&gt; for STIG compliance'  -- self documenting</t>
    </r>
    <r>
      <rPr>
        <sz val="11"/>
        <color rgb="FF000000"/>
        <rFont val="Calibri"/>
      </rPr>
      <t xml:space="preserve">
</t>
    </r>
    <r>
      <rPr>
        <sz val="11"/>
        <color rgb="FF000000"/>
        <rFont val="Calibri"/>
      </rPr>
      <t>SID = '*'                                       -- required for RAC</t>
    </r>
    <r>
      <rPr>
        <sz val="11"/>
        <color rgb="FF000000"/>
        <rFont val="Calibri"/>
      </rPr>
      <t xml:space="preserve">
</t>
    </r>
    <r>
      <rPr>
        <sz val="11"/>
        <color rgb="FF000000"/>
        <rFont val="Calibri"/>
      </rPr>
      <t>SCOPE = BOTH;</t>
    </r>
  </si>
  <si>
    <r>
      <rPr>
        <sz val="11"/>
        <color rgb="FF000000"/>
        <rFont val="Calibri"/>
      </rPr>
      <t xml:space="preserve">This addresses the termination of user-initiated logical sessions in contrast to the termination of network connections associated with communications sessions (i.e., network disconnect). A logical session (for local, network, and remote access) is initiated whenever a user (or process acting on behalf of a user) accesses an organizational information system. Such user sessions can be terminated (and thus terminate user access) without terminating network sessions. </t>
    </r>
    <r>
      <rPr>
        <sz val="11"/>
        <color rgb="FF000000"/>
        <rFont val="Calibri"/>
      </rPr>
      <t xml:space="preserve">
</t>
    </r>
    <r>
      <rPr>
        <sz val="11"/>
        <color rgb="FF000000"/>
        <rFont val="Calibri"/>
      </rPr>
      <t xml:space="preserve">Session termination ends all processes associated with a user's logical session except those batch processes/jobs that are specifically created by the user (i.e., session owner) to continue after the session is terminated. </t>
    </r>
    <r>
      <rPr>
        <sz val="11"/>
        <color rgb="FF000000"/>
        <rFont val="Calibri"/>
      </rPr>
      <t xml:space="preserve">
</t>
    </r>
    <r>
      <rPr>
        <sz val="11"/>
        <color rgb="FF000000"/>
        <rFont val="Calibri"/>
      </rPr>
      <t>Conditions or trigger events requiring automatic session termination can include, for example, organization-defined periods of user inactivity, targeted responses to certain types of incidents, and time-of-day restrictions on information system use.</t>
    </r>
    <r>
      <rPr>
        <sz val="11"/>
        <color rgb="FF000000"/>
        <rFont val="Calibri"/>
      </rPr>
      <t xml:space="preserve">
</t>
    </r>
    <r>
      <rPr>
        <sz val="11"/>
        <color rgb="FF000000"/>
        <rFont val="Calibri"/>
      </rPr>
      <t>This capability is typically reserved for specific cases where the system owner, data owner, or organization requires additional assurance.</t>
    </r>
    <r>
      <rPr>
        <sz val="11"/>
        <color rgb="FF000000"/>
        <rFont val="Calibri"/>
      </rPr>
      <t xml:space="preserve">
</t>
    </r>
    <r>
      <rPr>
        <sz val="11"/>
        <color rgb="FF000000"/>
        <rFont val="Calibri"/>
      </rPr>
      <t>Satisfies: SRG-APP-000295-DB-000305, SRG-APP-000296-DB-000306</t>
    </r>
  </si>
  <si>
    <r>
      <rPr>
        <sz val="11"/>
        <color rgb="FF000000"/>
        <rFont val="Calibri"/>
      </rPr>
      <t>Review system documentation to obtain the organization's definition of circumstances requiring automatic session termination. If the documentation explicitly states that such termination is not required or is prohibited, this is not a finding.</t>
    </r>
    <r>
      <rPr>
        <sz val="11"/>
        <color rgb="FF000000"/>
        <rFont val="Calibri"/>
      </rPr>
      <t xml:space="preserve">
</t>
    </r>
    <r>
      <rPr>
        <sz val="11"/>
        <color rgb="FF000000"/>
        <rFont val="Calibri"/>
      </rPr>
      <t>If no documentation exists or an automatic session termination time is not explicitly defined, assume a time of 15 minutes.</t>
    </r>
    <r>
      <rPr>
        <sz val="11"/>
        <color rgb="FF000000"/>
        <rFont val="Calibri"/>
      </rPr>
      <t xml:space="preserve">
</t>
    </r>
    <r>
      <rPr>
        <sz val="11"/>
        <color rgb="FF000000"/>
        <rFont val="Calibri"/>
      </rPr>
      <t>To check the max_idle_time set, run the following query:</t>
    </r>
    <r>
      <rPr>
        <sz val="11"/>
        <color rgb="FF000000"/>
        <rFont val="Calibri"/>
      </rPr>
      <t xml:space="preserve">
</t>
    </r>
    <r>
      <rPr>
        <sz val="11"/>
        <color rgb="FF000000"/>
        <rFont val="Calibri"/>
      </rPr>
      <t>SELECT gp.inst_id, gp.con_id, gp.value</t>
    </r>
    <r>
      <rPr>
        <sz val="11"/>
        <color rgb="FF000000"/>
        <rFont val="Calibri"/>
      </rPr>
      <t xml:space="preserve">
</t>
    </r>
    <r>
      <rPr>
        <sz val="11"/>
        <color rgb="FF000000"/>
        <rFont val="Calibri"/>
      </rPr>
      <t>FROM sys.gv_$parameter gp</t>
    </r>
    <r>
      <rPr>
        <sz val="11"/>
        <color rgb="FF000000"/>
        <rFont val="Calibri"/>
      </rPr>
      <t xml:space="preserve">
</t>
    </r>
    <r>
      <rPr>
        <sz val="11"/>
        <color rgb="FF000000"/>
        <rFont val="Calibri"/>
      </rPr>
      <t>WHERE gp.name = 'max_idle_time';</t>
    </r>
    <r>
      <rPr>
        <sz val="11"/>
        <color rgb="FF000000"/>
        <rFont val="Calibri"/>
      </rPr>
      <t xml:space="preserve">
</t>
    </r>
    <r>
      <rPr>
        <sz val="11"/>
        <color rgb="FF000000"/>
        <rFont val="Calibri"/>
      </rPr>
      <t>If the value returned is "0" or does not match the documented requirement (or 15 when none is specified), this is a finding.</t>
    </r>
  </si>
  <si>
    <t>V-270498</t>
  </si>
  <si>
    <r>
      <rPr>
        <sz val="11"/>
        <rFont val="Calibri"/>
      </rPr>
      <t>Oracle Database must associate organization-defined types of security labels having organization-defined security label values with information in storage.</t>
    </r>
  </si>
  <si>
    <r>
      <rPr>
        <sz val="11"/>
        <color rgb="FF000000"/>
        <rFont val="Calibri"/>
      </rPr>
      <t xml:space="preserve">Define the policy for security labels defined for the data. </t>
    </r>
    <r>
      <rPr>
        <sz val="11"/>
        <color rgb="FF000000"/>
        <rFont val="Calibri"/>
      </rPr>
      <t xml:space="preserve">
</t>
    </r>
    <r>
      <rPr>
        <sz val="11"/>
        <color rgb="FF000000"/>
        <rFont val="Calibri"/>
      </rPr>
      <t>Document the security label requirements and configure database security labels in accordance with the policy.</t>
    </r>
    <r>
      <rPr>
        <sz val="11"/>
        <color rgb="FF000000"/>
        <rFont val="Calibri"/>
      </rPr>
      <t xml:space="preserve">
</t>
    </r>
    <r>
      <rPr>
        <sz val="11"/>
        <color rgb="FF000000"/>
        <rFont val="Calibri"/>
      </rPr>
      <t>To provide reliable security labeling of information in storage, enable DBMS features; deploy third-party software; or add custom data structures, data elements, and application code.</t>
    </r>
    <r>
      <rPr>
        <sz val="11"/>
        <color rgb="FF000000"/>
        <rFont val="Calibri"/>
      </rPr>
      <t xml:space="preserve">
</t>
    </r>
    <r>
      <rPr>
        <sz val="11"/>
        <color rgb="FF000000"/>
        <rFont val="Calibri"/>
      </rPr>
      <t>Oracle recommends Oracle Label Security.</t>
    </r>
    <r>
      <rPr>
        <sz val="11"/>
        <color rgb="FF000000"/>
        <rFont val="Calibri"/>
      </rPr>
      <t xml:space="preserve">
</t>
    </r>
    <r>
      <rPr>
        <sz val="11"/>
        <color rgb="FF000000"/>
        <rFont val="Calibri"/>
      </rPr>
      <t>For additional information on Oracle Label Security:</t>
    </r>
    <r>
      <rPr>
        <sz val="11"/>
        <color rgb="FF000000"/>
        <rFont val="Calibri"/>
      </rPr>
      <t xml:space="preserve">
</t>
    </r>
    <r>
      <rPr>
        <sz val="11"/>
        <color rgb="FF000000"/>
        <rFont val="Calibri"/>
      </rPr>
      <t>https://docs.oracle.com/en/database/oracle/oracle-database/19/olsag/label-security-administrators-guide.pdf.</t>
    </r>
  </si>
  <si>
    <r>
      <rPr>
        <sz val="11"/>
        <color rgb="FF000000"/>
        <rFont val="Calibri"/>
      </rPr>
      <t>Without the association of security labels to information, there is no basis for the database management system (DBMS) to make security-related access-control decisions.</t>
    </r>
    <r>
      <rPr>
        <sz val="11"/>
        <color rgb="FF000000"/>
        <rFont val="Calibri"/>
      </rPr>
      <t xml:space="preserve">
</t>
    </r>
    <r>
      <rPr>
        <sz val="11"/>
        <color rgb="FF000000"/>
        <rFont val="Calibri"/>
      </rPr>
      <t xml:space="preserve">Security labels are abstractions representing the basic properties or characteristics of an entity (e.g., subjects and objects) with respect to safeguarding information. </t>
    </r>
    <r>
      <rPr>
        <sz val="11"/>
        <color rgb="FF000000"/>
        <rFont val="Calibri"/>
      </rPr>
      <t xml:space="preserve">
</t>
    </r>
    <r>
      <rPr>
        <sz val="11"/>
        <color rgb="FF000000"/>
        <rFont val="Calibri"/>
      </rPr>
      <t xml:space="preserve">These labels are typically associated with internal data structures (e.g., tables, rows) within the database and are used to enable the implementation of access control and flow control policies, reflect special dissemination, handling, or distribution instructions, or support other aspects of the information security policy. </t>
    </r>
    <r>
      <rPr>
        <sz val="11"/>
        <color rgb="FF000000"/>
        <rFont val="Calibri"/>
      </rPr>
      <t xml:space="preserve">
</t>
    </r>
    <r>
      <rPr>
        <sz val="11"/>
        <color rgb="FF000000"/>
        <rFont val="Calibri"/>
      </rPr>
      <t>One example includes marking data as classified or CUI. These security labels may be assigned manually or during data processing, but, either way, it is imperative these assignments are maintained while the data is in storage. If the security labels are lost when the data is stored, there is the risk of a data compromise.</t>
    </r>
    <r>
      <rPr>
        <sz val="11"/>
        <color rgb="FF000000"/>
        <rFont val="Calibri"/>
      </rPr>
      <t xml:space="preserve">
</t>
    </r>
    <r>
      <rPr>
        <sz val="11"/>
        <color rgb="FF000000"/>
        <rFont val="Calibri"/>
      </rPr>
      <t>Some DBMS systems provide the feature to assign security labels to data elements. If labeling is required, implementation options include the Oracle Label Security package, or a third-party product, or custom-developed functionality. The confidentiality and integrity of the data depends upon the security label assignment where this feature is in use.</t>
    </r>
    <r>
      <rPr>
        <sz val="11"/>
        <color rgb="FF000000"/>
        <rFont val="Calibri"/>
      </rPr>
      <t xml:space="preserve">
</t>
    </r>
    <r>
      <rPr>
        <sz val="11"/>
        <color rgb="FF000000"/>
        <rFont val="Calibri"/>
      </rPr>
      <t>Satisfies: SRG-APP-000311-DB-000308, SRG-APP-000313-DB-000309, SRG-APP-000314-DB-000310</t>
    </r>
  </si>
  <si>
    <r>
      <rPr>
        <sz val="11"/>
        <color rgb="FF000000"/>
        <rFont val="Calibri"/>
      </rPr>
      <t>If no data has been identified as being sensitive or classified in the system documentation, this is not a finding.</t>
    </r>
    <r>
      <rPr>
        <sz val="11"/>
        <color rgb="FF000000"/>
        <rFont val="Calibri"/>
      </rPr>
      <t xml:space="preserve">
</t>
    </r>
    <r>
      <rPr>
        <sz val="11"/>
        <color rgb="FF000000"/>
        <rFont val="Calibri"/>
      </rPr>
      <t>If security labeling is not required, this is not a finding.</t>
    </r>
    <r>
      <rPr>
        <sz val="11"/>
        <color rgb="FF000000"/>
        <rFont val="Calibri"/>
      </rPr>
      <t xml:space="preserve">
</t>
    </r>
    <r>
      <rPr>
        <sz val="11"/>
        <color rgb="FF000000"/>
        <rFont val="Calibri"/>
      </rPr>
      <t>If security labeling requirements have been specified, but the security labeling is not implemented or does not reliably maintain labels on information in storage, this is a finding.</t>
    </r>
  </si>
  <si>
    <t>V-270499</t>
  </si>
  <si>
    <r>
      <rPr>
        <sz val="11"/>
        <rFont val="Calibri"/>
      </rPr>
      <t>Oracle Database must integrate with an organization-level authentication/access mechanism providing account management and automation for all users, groups, roles, and any other principals.</t>
    </r>
  </si>
  <si>
    <t>CAT I (High)</t>
  </si>
  <si>
    <r>
      <rPr>
        <sz val="11"/>
        <color rgb="FF000000"/>
        <rFont val="Calibri"/>
      </rPr>
      <t>Integrate database management system (DBMS) security with an organization-level authentication/access mechanism providing account management for all users, groups, roles, and any other principals.</t>
    </r>
    <r>
      <rPr>
        <sz val="11"/>
        <color rgb="FF000000"/>
        <rFont val="Calibri"/>
      </rPr>
      <t xml:space="preserve">
</t>
    </r>
    <r>
      <rPr>
        <sz val="11"/>
        <color rgb="FF000000"/>
        <rFont val="Calibri"/>
      </rPr>
      <t>For each Oracle-managed account that is not documented and approved, either transfer it to management by the external mechanism, or document the need for it and obtain approval, as appropriate.</t>
    </r>
    <r>
      <rPr>
        <sz val="11"/>
        <color rgb="FF000000"/>
        <rFont val="Calibri"/>
      </rPr>
      <t xml:space="preserve">
</t>
    </r>
    <r>
      <rPr>
        <sz val="11"/>
        <color rgb="FF000000"/>
        <rFont val="Calibri"/>
      </rPr>
      <t>Utilize an Oracle feature/product, an OS feature, a third-party product, or custom code to automate as much account maintenance functionality as possible.</t>
    </r>
  </si>
  <si>
    <r>
      <rPr>
        <sz val="11"/>
        <color rgb="FF000000"/>
        <rFont val="Calibri"/>
      </rPr>
      <t>Enterprise environments make account management for applications and databases challenging and complex. A manual process for account management functions adds the risk of a potential oversight or other error. Managing accounts for the same person in multiple places is inefficient and prone to problems with consistency and synchronization.</t>
    </r>
    <r>
      <rPr>
        <sz val="11"/>
        <color rgb="FF000000"/>
        <rFont val="Calibri"/>
      </rPr>
      <t xml:space="preserve">
</t>
    </r>
    <r>
      <rPr>
        <sz val="11"/>
        <color rgb="FF000000"/>
        <rFont val="Calibri"/>
      </rPr>
      <t xml:space="preserve">A comprehensive application account management process that includes automation helps to ensure that accounts designated as requiring attention are consistently and promptly addressed. </t>
    </r>
    <r>
      <rPr>
        <sz val="11"/>
        <color rgb="FF000000"/>
        <rFont val="Calibri"/>
      </rPr>
      <t xml:space="preserve">
</t>
    </r>
    <r>
      <rPr>
        <sz val="11"/>
        <color rgb="FF000000"/>
        <rFont val="Calibri"/>
      </rPr>
      <t>Examples include, but are not limited to, using automation to act on multiple accounts designated as inactive, suspended, or terminated, or by disabling accounts located in noncentralized account stores, such as multiple servers. Account management functions can also include assignment of group or role membership; identifying account type; specifying user access authorizations (i.e., privileges); account removal, update, or termination; and administrative alerts. The use of automated mechanisms can include, for example: using email or text messaging to notify account managers when users are terminated or transferred; using the information system to monitor account usage; and using automated telephone notification to report atypical system account usage.</t>
    </r>
    <r>
      <rPr>
        <sz val="11"/>
        <color rgb="FF000000"/>
        <rFont val="Calibri"/>
      </rPr>
      <t xml:space="preserve">
</t>
    </r>
    <r>
      <rPr>
        <sz val="11"/>
        <color rgb="FF000000"/>
        <rFont val="Calibri"/>
      </rPr>
      <t xml:space="preserve">Oracle Database must be configured to automatically use organization-level account management functions, and these functions must immediately enforce the organization's current account policy. </t>
    </r>
    <r>
      <rPr>
        <sz val="11"/>
        <color rgb="FF000000"/>
        <rFont val="Calibri"/>
      </rPr>
      <t xml:space="preserve">
</t>
    </r>
    <r>
      <rPr>
        <sz val="11"/>
        <color rgb="FF000000"/>
        <rFont val="Calibri"/>
      </rPr>
      <t>Automation may be comprised of differing technologies that when placed together contain an overall mechanism supporting an organization's automated account management requirements.</t>
    </r>
  </si>
  <si>
    <r>
      <rPr>
        <sz val="11"/>
        <color rgb="FF000000"/>
        <rFont val="Calibri"/>
      </rPr>
      <t>If all user accounts are authenticated by the OS or an enterprise-level authentication/access mechanism, and not by Oracle, this is not a finding.</t>
    </r>
    <r>
      <rPr>
        <sz val="11"/>
        <color rgb="FF000000"/>
        <rFont val="Calibri"/>
      </rPr>
      <t xml:space="preserve">
</t>
    </r>
    <r>
      <rPr>
        <sz val="11"/>
        <color rgb="FF000000"/>
        <rFont val="Calibri"/>
      </rPr>
      <t>If an Oracle feature/product, an OS feature, a third-party product, or custom code is used to automate account management, this is not a finding.</t>
    </r>
    <r>
      <rPr>
        <sz val="11"/>
        <color rgb="FF000000"/>
        <rFont val="Calibri"/>
      </rPr>
      <t xml:space="preserve">
</t>
    </r>
    <r>
      <rPr>
        <sz val="11"/>
        <color rgb="FF000000"/>
        <rFont val="Calibri"/>
      </rPr>
      <t>If there are any accounts managed by the Oracle Database, review the system documentation for justification and approval of these accounts.</t>
    </r>
    <r>
      <rPr>
        <sz val="11"/>
        <color rgb="FF000000"/>
        <rFont val="Calibri"/>
      </rPr>
      <t xml:space="preserve">
</t>
    </r>
    <r>
      <rPr>
        <sz val="11"/>
        <color rgb="FF000000"/>
        <rFont val="Calibri"/>
      </rPr>
      <t>If any Oracle-managed accounts exist that are not documented and approved, this is a finding.</t>
    </r>
  </si>
  <si>
    <t>V-270500</t>
  </si>
  <si>
    <r>
      <rPr>
        <sz val="11"/>
        <rFont val="Calibri"/>
      </rPr>
      <t>Oracle Database must enforce approved authorizations for logical access to the system in accordance with applicable policy.</t>
    </r>
  </si>
  <si>
    <r>
      <rPr>
        <sz val="11"/>
        <color rgb="FF000000"/>
        <rFont val="Calibri"/>
      </rPr>
      <t>If Oracle Database Vault is in use, use it to configure the correct access privileges for each type of user.</t>
    </r>
    <r>
      <rPr>
        <sz val="11"/>
        <color rgb="FF000000"/>
        <rFont val="Calibri"/>
      </rPr>
      <t xml:space="preserve">
</t>
    </r>
    <r>
      <rPr>
        <sz val="11"/>
        <color rgb="FF000000"/>
        <rFont val="Calibri"/>
      </rPr>
      <t>If Oracle Database Vault is not in use, configure the correct access privileges for each type of user using Roles and Profiles.</t>
    </r>
    <r>
      <rPr>
        <sz val="11"/>
        <color rgb="FF000000"/>
        <rFont val="Calibri"/>
      </rPr>
      <t xml:space="preserve">
</t>
    </r>
    <r>
      <rPr>
        <sz val="11"/>
        <color rgb="FF000000"/>
        <rFont val="Calibri"/>
      </rPr>
      <t>Oracle recommends using Database Vault.</t>
    </r>
    <r>
      <rPr>
        <sz val="11"/>
        <color rgb="FF000000"/>
        <rFont val="Calibri"/>
      </rPr>
      <t xml:space="preserve">
</t>
    </r>
    <r>
      <rPr>
        <sz val="11"/>
        <color rgb="FF000000"/>
        <rFont val="Calibri"/>
      </rPr>
      <t>For more information on the configuration of Database Vault, refer to the Database Vault Administrator's Guide:</t>
    </r>
    <r>
      <rPr>
        <sz val="11"/>
        <color rgb="FF000000"/>
        <rFont val="Calibri"/>
      </rPr>
      <t xml:space="preserve">
</t>
    </r>
    <r>
      <rPr>
        <sz val="11"/>
        <color rgb="FF000000"/>
        <rFont val="Calibri"/>
      </rPr>
      <t>https://docs.oracle.com/en/database/oracle/oracle-database/19/dvadm/database-vault-administrators-guide.pdf.</t>
    </r>
  </si>
  <si>
    <r>
      <rPr>
        <sz val="11"/>
        <color rgb="FF000000"/>
        <rFont val="Calibri"/>
      </rPr>
      <t xml:space="preserve">Authentication with a DOD-approved public key infrastructure (PKI) certificate does not necessarily imply authorization to access the database management system (DBMS). To mitigate the risk of unauthorized access to sensitive information by entities that have been issued certificates by DOD-approved PKIs, all DOD systems, including databases, must be properly configured to implement access control policies. </t>
    </r>
    <r>
      <rPr>
        <sz val="11"/>
        <color rgb="FF000000"/>
        <rFont val="Calibri"/>
      </rPr>
      <t xml:space="preserve">
</t>
    </r>
    <r>
      <rPr>
        <sz val="11"/>
        <color rgb="FF000000"/>
        <rFont val="Calibri"/>
      </rPr>
      <t xml:space="preserve">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 </t>
    </r>
    <r>
      <rPr>
        <sz val="11"/>
        <color rgb="FF000000"/>
        <rFont val="Calibri"/>
      </rPr>
      <t xml:space="preserve">
</t>
    </r>
    <r>
      <rPr>
        <sz val="11"/>
        <color rgb="FF000000"/>
        <rFont val="Calibri"/>
      </rPr>
      <t>Access control policies include identity-based policies, role-based policies, and attribute-based policies. Access enforcement mechanisms include access control lists, access control matrices, and cryptography. These policies and mechanisms must be employed by the application to control access between users (or processes acting on behalf of users) and objects (e.g., devices, files, records, processes, programs, and domains) in the information system.</t>
    </r>
    <r>
      <rPr>
        <sz val="11"/>
        <color rgb="FF000000"/>
        <rFont val="Calibri"/>
      </rPr>
      <t xml:space="preserve">
</t>
    </r>
    <r>
      <rPr>
        <sz val="11"/>
        <color rgb="FF000000"/>
        <rFont val="Calibri"/>
      </rPr>
      <t>This requirement is applicable to access control enforcement applications, a category that includes database management systems. If the DBMS does not follow applicable policy when approving access, it may be in conflict with networks or other applications in the information system. This may result in users either gaining or being denied access inappropriately and in conflict with applicable policy.</t>
    </r>
    <r>
      <rPr>
        <sz val="11"/>
        <color rgb="FF000000"/>
        <rFont val="Calibri"/>
      </rPr>
      <t xml:space="preserve">
</t>
    </r>
    <r>
      <rPr>
        <sz val="11"/>
        <color rgb="FF000000"/>
        <rFont val="Calibri"/>
      </rPr>
      <t>Satisfies: SRG-APP-000033-DB-000084, SRG-APP-000340-DB-000304</t>
    </r>
  </si>
  <si>
    <r>
      <rPr>
        <sz val="11"/>
        <color rgb="FF000000"/>
        <rFont val="Calibri"/>
      </rPr>
      <t>Check DBMS settings to determine whether users are restricted from accessing objects and data they are not authorized to access. If appropriate access controls are not implemented to restrict access to authorized users and to restrict the access of those users to objects and data they are authorized to verify, this is a finding.</t>
    </r>
    <r>
      <rPr>
        <sz val="11"/>
        <color rgb="FF000000"/>
        <rFont val="Calibri"/>
      </rPr>
      <t xml:space="preserve">
</t>
    </r>
    <r>
      <rPr>
        <sz val="11"/>
        <color rgb="FF000000"/>
        <rFont val="Calibri"/>
      </rPr>
      <t>One option to isolate access is by using the Oracle Database Vault. To check to verify the Oracle Database Vault is installed, issue the following query:</t>
    </r>
    <r>
      <rPr>
        <sz val="11"/>
        <color rgb="FF000000"/>
        <rFont val="Calibri"/>
      </rPr>
      <t xml:space="preserve">
</t>
    </r>
    <r>
      <rPr>
        <sz val="11"/>
        <color rgb="FF000000"/>
        <rFont val="Calibri"/>
      </rPr>
      <t>SQL&gt; SELECT * FROM sys.v_$option WHERE parameter = 'Oracle Database Vault';</t>
    </r>
    <r>
      <rPr>
        <sz val="11"/>
        <color rgb="FF000000"/>
        <rFont val="Calibri"/>
      </rPr>
      <t xml:space="preserve">
</t>
    </r>
    <r>
      <rPr>
        <sz val="11"/>
        <color rgb="FF000000"/>
        <rFont val="Calibri"/>
      </rPr>
      <t>If Oracle Database Vault is installed, review its settings for appropriateness and completeness of the access it permits and denies to each type of user. If appropriate and complete, this is not a finding.</t>
    </r>
    <r>
      <rPr>
        <sz val="11"/>
        <color rgb="FF000000"/>
        <rFont val="Calibri"/>
      </rPr>
      <t xml:space="preserve">
</t>
    </r>
    <r>
      <rPr>
        <sz val="11"/>
        <color rgb="FF000000"/>
        <rFont val="Calibri"/>
      </rPr>
      <t>If Oracle Database Vault is not installed, review the roles and profiles in the database and the assignment of users to these for appropriateness and completeness of the access permitted and denied each type of user. If appropriate and complete, this is not a finding.</t>
    </r>
    <r>
      <rPr>
        <sz val="11"/>
        <color rgb="FF000000"/>
        <rFont val="Calibri"/>
      </rPr>
      <t xml:space="preserve">
</t>
    </r>
    <r>
      <rPr>
        <sz val="11"/>
        <color rgb="FF000000"/>
        <rFont val="Calibri"/>
      </rPr>
      <t>If the access permitted and denied each type of user is inappropriate or incomplete, this is a finding.</t>
    </r>
    <r>
      <rPr>
        <sz val="11"/>
        <color rgb="FF000000"/>
        <rFont val="Calibri"/>
      </rPr>
      <t xml:space="preserve">
</t>
    </r>
    <r>
      <rPr>
        <sz val="11"/>
        <color rgb="FF000000"/>
        <rFont val="Calibri"/>
      </rPr>
      <t>Following are code examples for reviewing roles, profiles, etc.</t>
    </r>
    <r>
      <rPr>
        <sz val="11"/>
        <color rgb="FF000000"/>
        <rFont val="Calibri"/>
      </rPr>
      <t xml:space="preserve">
</t>
    </r>
    <r>
      <rPr>
        <sz val="11"/>
        <color rgb="FF000000"/>
        <rFont val="Calibri"/>
      </rPr>
      <t>Find out what role the users have:</t>
    </r>
    <r>
      <rPr>
        <sz val="11"/>
        <color rgb="FF000000"/>
        <rFont val="Calibri"/>
      </rPr>
      <t xml:space="preserve">
</t>
    </r>
    <r>
      <rPr>
        <sz val="11"/>
        <color rgb="FF000000"/>
        <rFont val="Calibri"/>
      </rPr>
      <t>select * from sys.cdb_role_privs where granted_role = '&lt;role&gt;'</t>
    </r>
    <r>
      <rPr>
        <sz val="11"/>
        <color rgb="FF000000"/>
        <rFont val="Calibri"/>
      </rPr>
      <t xml:space="preserve">
</t>
    </r>
    <r>
      <rPr>
        <sz val="11"/>
        <color rgb="FF000000"/>
        <rFont val="Calibri"/>
      </rPr>
      <t>List all roles given to a user:</t>
    </r>
    <r>
      <rPr>
        <sz val="11"/>
        <color rgb="FF000000"/>
        <rFont val="Calibri"/>
      </rPr>
      <t xml:space="preserve">
</t>
    </r>
    <r>
      <rPr>
        <sz val="11"/>
        <color rgb="FF000000"/>
        <rFont val="Calibri"/>
      </rPr>
      <t>select * from sys.cba_role_privs where grantee = '&lt;username&gt;';</t>
    </r>
    <r>
      <rPr>
        <sz val="11"/>
        <color rgb="FF000000"/>
        <rFont val="Calibri"/>
      </rPr>
      <t xml:space="preserve">
</t>
    </r>
    <r>
      <rPr>
        <sz val="11"/>
        <color rgb="FF000000"/>
        <rFont val="Calibri"/>
      </rPr>
      <t>List all roles for all users:</t>
    </r>
    <r>
      <rPr>
        <sz val="11"/>
        <color rgb="FF000000"/>
        <rFont val="Calibri"/>
      </rPr>
      <t xml:space="preserve">
</t>
    </r>
    <r>
      <rPr>
        <sz val="11"/>
        <color rgb="FF000000"/>
        <rFont val="Calibri"/>
      </rPr>
      <t>column grantee format a32</t>
    </r>
    <r>
      <rPr>
        <sz val="11"/>
        <color rgb="FF000000"/>
        <rFont val="Calibri"/>
      </rPr>
      <t xml:space="preserve">
</t>
    </r>
    <r>
      <rPr>
        <sz val="11"/>
        <color rgb="FF000000"/>
        <rFont val="Calibri"/>
      </rPr>
      <t>column granted_role format a32</t>
    </r>
    <r>
      <rPr>
        <sz val="11"/>
        <color rgb="FF000000"/>
        <rFont val="Calibri"/>
      </rPr>
      <t xml:space="preserve">
</t>
    </r>
    <r>
      <rPr>
        <sz val="11"/>
        <color rgb="FF000000"/>
        <rFont val="Calibri"/>
      </rPr>
      <t>break on grantee</t>
    </r>
    <r>
      <rPr>
        <sz val="11"/>
        <color rgb="FF000000"/>
        <rFont val="Calibri"/>
      </rPr>
      <t xml:space="preserve">
</t>
    </r>
    <r>
      <rPr>
        <sz val="11"/>
        <color rgb="FF000000"/>
        <rFont val="Calibri"/>
      </rPr>
      <t>SELECT con_id, grantee, granted_role</t>
    </r>
    <r>
      <rPr>
        <sz val="11"/>
        <color rgb="FF000000"/>
        <rFont val="Calibri"/>
      </rPr>
      <t xml:space="preserve">
</t>
    </r>
    <r>
      <rPr>
        <sz val="11"/>
        <color rgb="FF000000"/>
        <rFont val="Calibri"/>
      </rPr>
      <t>FROM sys.cdb_role_privs</t>
    </r>
    <r>
      <rPr>
        <sz val="11"/>
        <color rgb="FF000000"/>
        <rFont val="Calibri"/>
      </rPr>
      <t xml:space="preserve">
</t>
    </r>
    <r>
      <rPr>
        <sz val="11"/>
        <color rgb="FF000000"/>
        <rFont val="Calibri"/>
      </rPr>
      <t>ORDER BY 1,2,3;</t>
    </r>
    <r>
      <rPr>
        <sz val="11"/>
        <color rgb="FF000000"/>
        <rFont val="Calibri"/>
      </rPr>
      <t xml:space="preserve">
</t>
    </r>
    <r>
      <rPr>
        <sz val="11"/>
        <color rgb="FF000000"/>
        <rFont val="Calibri"/>
      </rPr>
      <t>Use the following query to list all privileges given to a user:</t>
    </r>
    <r>
      <rPr>
        <sz val="11"/>
        <color rgb="FF000000"/>
        <rFont val="Calibri"/>
      </rPr>
      <t xml:space="preserve">
</t>
    </r>
    <r>
      <rPr>
        <sz val="11"/>
        <color rgb="FF000000"/>
        <rFont val="Calibri"/>
      </rPr>
      <t>SELECT LPAD(' ', 2*level) || granted_role "User roles and privileges"</t>
    </r>
    <r>
      <rPr>
        <sz val="11"/>
        <color rgb="FF000000"/>
        <rFont val="Calibri"/>
      </rPr>
      <t xml:space="preserve">
</t>
    </r>
    <r>
      <rPr>
        <sz val="11"/>
        <color rgb="FF000000"/>
        <rFont val="Calibri"/>
      </rPr>
      <t>FROM (</t>
    </r>
    <r>
      <rPr>
        <sz val="11"/>
        <color rgb="FF000000"/>
        <rFont val="Calibri"/>
      </rPr>
      <t xml:space="preserve">
</t>
    </r>
    <r>
      <rPr>
        <sz val="11"/>
        <color rgb="FF000000"/>
        <rFont val="Calibri"/>
      </rPr>
      <t>/* THE USERS */</t>
    </r>
    <r>
      <rPr>
        <sz val="11"/>
        <color rgb="FF000000"/>
        <rFont val="Calibri"/>
      </rPr>
      <t xml:space="preserve">
</t>
    </r>
    <r>
      <rPr>
        <sz val="11"/>
        <color rgb="FF000000"/>
        <rFont val="Calibri"/>
      </rPr>
      <t>SELECT con_id, NULL AS grantee, username granted_role</t>
    </r>
    <r>
      <rPr>
        <sz val="11"/>
        <color rgb="FF000000"/>
        <rFont val="Calibri"/>
      </rPr>
      <t xml:space="preserve">
</t>
    </r>
    <r>
      <rPr>
        <sz val="11"/>
        <color rgb="FF000000"/>
        <rFont val="Calibri"/>
      </rPr>
      <t>FROM sys.cdb_users</t>
    </r>
    <r>
      <rPr>
        <sz val="11"/>
        <color rgb="FF000000"/>
        <rFont val="Calibri"/>
      </rPr>
      <t xml:space="preserve">
</t>
    </r>
    <r>
      <rPr>
        <sz val="11"/>
        <color rgb="FF000000"/>
        <rFont val="Calibri"/>
      </rPr>
      <t>WHERE username LIKE UPPER('&lt;enter_username&gt;')</t>
    </r>
    <r>
      <rPr>
        <sz val="11"/>
        <color rgb="FF000000"/>
        <rFont val="Calibri"/>
      </rPr>
      <t xml:space="preserve">
</t>
    </r>
    <r>
      <rPr>
        <sz val="11"/>
        <color rgb="FF000000"/>
        <rFont val="Calibri"/>
      </rPr>
      <t>/* THE ROLES TO ROLES RELATIONS */</t>
    </r>
    <r>
      <rPr>
        <sz val="11"/>
        <color rgb="FF000000"/>
        <rFont val="Calibri"/>
      </rPr>
      <t xml:space="preserve">
</t>
    </r>
    <r>
      <rPr>
        <sz val="11"/>
        <color rgb="FF000000"/>
        <rFont val="Calibri"/>
      </rPr>
      <t>UNION SELECT con_id, grantee, granted_role</t>
    </r>
    <r>
      <rPr>
        <sz val="11"/>
        <color rgb="FF000000"/>
        <rFont val="Calibri"/>
      </rPr>
      <t xml:space="preserve">
</t>
    </r>
    <r>
      <rPr>
        <sz val="11"/>
        <color rgb="FF000000"/>
        <rFont val="Calibri"/>
      </rPr>
      <t>FROM sys.cdb_role_privs</t>
    </r>
    <r>
      <rPr>
        <sz val="11"/>
        <color rgb="FF000000"/>
        <rFont val="Calibri"/>
      </rPr>
      <t xml:space="preserve">
</t>
    </r>
    <r>
      <rPr>
        <sz val="11"/>
        <color rgb="FF000000"/>
        <rFont val="Calibri"/>
      </rPr>
      <t>/* THE ROLES TO PRIVILEGE RELATIONS */</t>
    </r>
    <r>
      <rPr>
        <sz val="11"/>
        <color rgb="FF000000"/>
        <rFont val="Calibri"/>
      </rPr>
      <t xml:space="preserve">
</t>
    </r>
    <r>
      <rPr>
        <sz val="11"/>
        <color rgb="FF000000"/>
        <rFont val="Calibri"/>
      </rPr>
      <t>UNION</t>
    </r>
    <r>
      <rPr>
        <sz val="11"/>
        <color rgb="FF000000"/>
        <rFont val="Calibri"/>
      </rPr>
      <t xml:space="preserve">
</t>
    </r>
    <r>
      <rPr>
        <sz val="11"/>
        <color rgb="FF000000"/>
        <rFont val="Calibri"/>
      </rPr>
      <t>SELECT con_id, grantee, privilege</t>
    </r>
    <r>
      <rPr>
        <sz val="11"/>
        <color rgb="FF000000"/>
        <rFont val="Calibri"/>
      </rPr>
      <t xml:space="preserve">
</t>
    </r>
    <r>
      <rPr>
        <sz val="11"/>
        <color rgb="FF000000"/>
        <rFont val="Calibri"/>
      </rPr>
      <t>FROM sys.cdb_sys_privs)</t>
    </r>
    <r>
      <rPr>
        <sz val="11"/>
        <color rgb="FF000000"/>
        <rFont val="Calibri"/>
      </rPr>
      <t xml:space="preserve">
</t>
    </r>
    <r>
      <rPr>
        <sz val="11"/>
        <color rgb="FF000000"/>
        <rFont val="Calibri"/>
      </rPr>
      <t>START WITH grantee IS NULL</t>
    </r>
    <r>
      <rPr>
        <sz val="11"/>
        <color rgb="FF000000"/>
        <rFont val="Calibri"/>
      </rPr>
      <t xml:space="preserve">
</t>
    </r>
    <r>
      <rPr>
        <sz val="11"/>
        <color rgb="FF000000"/>
        <rFont val="Calibri"/>
      </rPr>
      <t>CONNECT BY grantee = PRIOR granted_role;</t>
    </r>
    <r>
      <rPr>
        <sz val="11"/>
        <color rgb="FF000000"/>
        <rFont val="Calibri"/>
      </rPr>
      <t xml:space="preserve">
</t>
    </r>
    <r>
      <rPr>
        <sz val="11"/>
        <color rgb="FF000000"/>
        <rFont val="Calibri"/>
      </rPr>
      <t>List which tables a certain role gives SELECT and READ access to using the query:</t>
    </r>
    <r>
      <rPr>
        <sz val="11"/>
        <color rgb="FF000000"/>
        <rFont val="Calibri"/>
      </rPr>
      <t xml:space="preserve">
</t>
    </r>
    <r>
      <rPr>
        <sz val="11"/>
        <color rgb="FF000000"/>
        <rFont val="Calibri"/>
      </rPr>
      <t>SELECT * FROM sys.role_tab_privs WHERE role = '&lt;role&gt;'</t>
    </r>
    <r>
      <rPr>
        <sz val="11"/>
        <color rgb="FF000000"/>
        <rFont val="Calibri"/>
      </rPr>
      <t xml:space="preserve">
</t>
    </r>
    <r>
      <rPr>
        <sz val="11"/>
        <color rgb="FF000000"/>
        <rFont val="Calibri"/>
      </rPr>
      <t>AND privilege IN ('READ', 'SELECT');</t>
    </r>
    <r>
      <rPr>
        <sz val="11"/>
        <color rgb="FF000000"/>
        <rFont val="Calibri"/>
      </rPr>
      <t xml:space="preserve">
</t>
    </r>
    <r>
      <rPr>
        <sz val="11"/>
        <color rgb="FF000000"/>
        <rFont val="Calibri"/>
      </rPr>
      <t>List all tables a user can SELECT and READ from using the query:</t>
    </r>
    <r>
      <rPr>
        <sz val="11"/>
        <color rgb="FF000000"/>
        <rFont val="Calibri"/>
      </rPr>
      <t xml:space="preserve">
</t>
    </r>
    <r>
      <rPr>
        <sz val="11"/>
        <color rgb="FF000000"/>
        <rFont val="Calibri"/>
      </rPr>
      <t>SELECT * FROM sys.cdb_tab_privs</t>
    </r>
    <r>
      <rPr>
        <sz val="11"/>
        <color rgb="FF000000"/>
        <rFont val="Calibri"/>
      </rPr>
      <t xml:space="preserve">
</t>
    </r>
    <r>
      <rPr>
        <sz val="11"/>
        <color rgb="FF000000"/>
        <rFont val="Calibri"/>
      </rPr>
      <t>WHERE grantee ='&lt;username&gt;' AND privilege IN ('READ', 'SELECT');</t>
    </r>
    <r>
      <rPr>
        <sz val="11"/>
        <color rgb="FF000000"/>
        <rFont val="Calibri"/>
      </rPr>
      <t xml:space="preserve">
</t>
    </r>
    <r>
      <rPr>
        <sz val="11"/>
        <color rgb="FF000000"/>
        <rFont val="Calibri"/>
      </rPr>
      <t>List all users who can SELECT on a particular table (either through being given a relevant role or through a direct grant, e.g., grant select on a table to Joe). The result of this query should also show through which role the user has this access or whether it was a direct grant.</t>
    </r>
    <r>
      <rPr>
        <sz val="11"/>
        <color rgb="FF000000"/>
        <rFont val="Calibri"/>
      </rPr>
      <t xml:space="preserve">
</t>
    </r>
    <r>
      <rPr>
        <sz val="11"/>
        <color rgb="FF000000"/>
        <rFont val="Calibri"/>
      </rPr>
      <t>SELECT grantee,'Granted Through Role' as Grant_Type, role, table_name</t>
    </r>
    <r>
      <rPr>
        <sz val="11"/>
        <color rgb="FF000000"/>
        <rFont val="Calibri"/>
      </rPr>
      <t xml:space="preserve">
</t>
    </r>
    <r>
      <rPr>
        <sz val="11"/>
        <color rgb="FF000000"/>
        <rFont val="Calibri"/>
      </rPr>
      <t>FROM CONTAINERS(sys.role_tab_privs) rtp, sys.cdb_role_privs crp</t>
    </r>
    <r>
      <rPr>
        <sz val="11"/>
        <color rgb="FF000000"/>
        <rFont val="Calibri"/>
      </rPr>
      <t xml:space="preserve">
</t>
    </r>
    <r>
      <rPr>
        <sz val="11"/>
        <color rgb="FF000000"/>
        <rFont val="Calibri"/>
      </rPr>
      <t>WHERE rtp.role = crp.granted_role</t>
    </r>
    <r>
      <rPr>
        <sz val="11"/>
        <color rgb="FF000000"/>
        <rFont val="Calibri"/>
      </rPr>
      <t xml:space="preserve">
</t>
    </r>
    <r>
      <rPr>
        <sz val="11"/>
        <color rgb="FF000000"/>
        <rFont val="Calibri"/>
      </rPr>
      <t>AND rtp.con_id = crp.con_id</t>
    </r>
    <r>
      <rPr>
        <sz val="11"/>
        <color rgb="FF000000"/>
        <rFont val="Calibri"/>
      </rPr>
      <t xml:space="preserve">
</t>
    </r>
    <r>
      <rPr>
        <sz val="11"/>
        <color rgb="FF000000"/>
        <rFont val="Calibri"/>
      </rPr>
      <t>AND table_name = '&lt;TABLENAME&gt;'</t>
    </r>
    <r>
      <rPr>
        <sz val="11"/>
        <color rgb="FF000000"/>
        <rFont val="Calibri"/>
      </rPr>
      <t xml:space="preserve">
</t>
    </r>
    <r>
      <rPr>
        <sz val="11"/>
        <color rgb="FF000000"/>
        <rFont val="Calibri"/>
      </rPr>
      <t>UNION</t>
    </r>
    <r>
      <rPr>
        <sz val="11"/>
        <color rgb="FF000000"/>
        <rFont val="Calibri"/>
      </rPr>
      <t xml:space="preserve">
</t>
    </r>
    <r>
      <rPr>
        <sz val="11"/>
        <color rgb="FF000000"/>
        <rFont val="Calibri"/>
      </rPr>
      <t>SELECT grantee, 'Direct Grant' as Grant_Type, NULL AS role, table_name</t>
    </r>
    <r>
      <rPr>
        <sz val="11"/>
        <color rgb="FF000000"/>
        <rFont val="Calibri"/>
      </rPr>
      <t xml:space="preserve">
</t>
    </r>
    <r>
      <rPr>
        <sz val="11"/>
        <color rgb="FF000000"/>
        <rFont val="Calibri"/>
      </rPr>
      <t>FROM sys.cdb_tab_privs</t>
    </r>
    <r>
      <rPr>
        <sz val="11"/>
        <color rgb="FF000000"/>
        <rFont val="Calibri"/>
      </rPr>
      <t xml:space="preserve">
</t>
    </r>
    <r>
      <rPr>
        <sz val="11"/>
        <color rgb="FF000000"/>
        <rFont val="Calibri"/>
      </rPr>
      <t>WHERE table_name = '&lt;TABLENAME&gt;';</t>
    </r>
  </si>
  <si>
    <t>V-270501</t>
  </si>
  <si>
    <r>
      <rPr>
        <sz val="11"/>
        <rFont val="Calibri"/>
      </rPr>
      <t>Oracle Database must protect against an individual who uses a shared account falsely denying having performed a particular action.</t>
    </r>
  </si>
  <si>
    <t>CAT III (Low)</t>
  </si>
  <si>
    <r>
      <rPr>
        <sz val="11"/>
        <color rgb="FF000000"/>
        <rFont val="Calibri"/>
      </rPr>
      <t>Use accounts assigned to individual users. Configure DBMS to provide individual accountability at the DBMS level, and in audit logs, for actions performed under a shared database account.</t>
    </r>
    <r>
      <rPr>
        <sz val="11"/>
        <color rgb="FF000000"/>
        <rFont val="Calibri"/>
      </rPr>
      <t xml:space="preserve">
</t>
    </r>
    <r>
      <rPr>
        <sz val="11"/>
        <color rgb="FF000000"/>
        <rFont val="Calibri"/>
      </rPr>
      <t>Modify applications and data tables that are not capturing individual user identity to do so.</t>
    </r>
    <r>
      <rPr>
        <sz val="11"/>
        <color rgb="FF000000"/>
        <rFont val="Calibri"/>
      </rPr>
      <t xml:space="preserve">
</t>
    </r>
    <r>
      <rPr>
        <sz val="11"/>
        <color rgb="FF000000"/>
        <rFont val="Calibri"/>
      </rPr>
      <t>Create and enforce the use of individual user IDs for logging on to Oracle tools and third-party products.</t>
    </r>
    <r>
      <rPr>
        <sz val="11"/>
        <color rgb="FF000000"/>
        <rFont val="Calibri"/>
      </rPr>
      <t xml:space="preserve">
</t>
    </r>
    <r>
      <rPr>
        <sz val="11"/>
        <color rgb="FF000000"/>
        <rFont val="Calibri"/>
      </rPr>
      <t>If Oracle auditing is not already enabled, enable it.</t>
    </r>
    <r>
      <rPr>
        <sz val="11"/>
        <color rgb="FF000000"/>
        <rFont val="Calibri"/>
      </rPr>
      <t xml:space="preserve">
</t>
    </r>
    <r>
      <rPr>
        <sz val="11"/>
        <color rgb="FF000000"/>
        <rFont val="Calibri"/>
      </rPr>
      <t>If Standard Auditing is used:</t>
    </r>
    <r>
      <rPr>
        <sz val="11"/>
        <color rgb="FF000000"/>
        <rFont val="Calibri"/>
      </rPr>
      <t xml:space="preserve">
</t>
    </r>
    <r>
      <rPr>
        <sz val="11"/>
        <color rgb="FF000000"/>
        <rFont val="Calibri"/>
      </rPr>
      <t>If Oracle (or third-party) auditing is not already enabled, enable it. For Oracle auditing, use this query:</t>
    </r>
    <r>
      <rPr>
        <sz val="11"/>
        <color rgb="FF000000"/>
        <rFont val="Calibri"/>
      </rPr>
      <t xml:space="preserve">
</t>
    </r>
    <r>
      <rPr>
        <sz val="11"/>
        <color rgb="FF000000"/>
        <rFont val="Calibri"/>
      </rPr>
      <t>ALTER SYSTEM SET AUDIT_TRAIL=&lt;audit trail type&gt; SID='*' SCOPE=SPFILE;</t>
    </r>
    <r>
      <rPr>
        <sz val="11"/>
        <color rgb="FF000000"/>
        <rFont val="Calibri"/>
      </rPr>
      <t xml:space="preserve">
</t>
    </r>
    <r>
      <rPr>
        <sz val="11"/>
        <color rgb="FF000000"/>
        <rFont val="Calibri"/>
      </rPr>
      <t>Audit trail type can be 'OS', 'DB', 'DB,EXTENDED', 'XML' or 'XML,EXTENDED'.</t>
    </r>
    <r>
      <rPr>
        <sz val="11"/>
        <color rgb="FF000000"/>
        <rFont val="Calibri"/>
      </rPr>
      <t xml:space="preserve">
</t>
    </r>
    <r>
      <rPr>
        <sz val="11"/>
        <color rgb="FF000000"/>
        <rFont val="Calibri"/>
      </rPr>
      <t>After executing this statement, it may be necessary to shut down and restart the Oracle database.</t>
    </r>
    <r>
      <rPr>
        <sz val="11"/>
        <color rgb="FF000000"/>
        <rFont val="Calibri"/>
      </rPr>
      <t xml:space="preserve">
</t>
    </r>
    <r>
      <rPr>
        <sz val="11"/>
        <color rgb="FF000000"/>
        <rFont val="Calibri"/>
      </rPr>
      <t>If Unified Auditing is used:</t>
    </r>
    <r>
      <rPr>
        <sz val="11"/>
        <color rgb="FF000000"/>
        <rFont val="Calibri"/>
      </rPr>
      <t xml:space="preserve">
</t>
    </r>
    <r>
      <rPr>
        <sz val="11"/>
        <color rgb="FF000000"/>
        <rFont val="Calibri"/>
      </rPr>
      <t>Link the oracle binary with uniaud_on, and then restart the database. Oracle Database Upgrade Guide describes how to enable unified auditing.</t>
    </r>
    <r>
      <rPr>
        <sz val="11"/>
        <color rgb="FF000000"/>
        <rFont val="Calibri"/>
      </rPr>
      <t xml:space="preserve">
</t>
    </r>
    <r>
      <rPr>
        <sz val="11"/>
        <color rgb="FF000000"/>
        <rFont val="Calibri"/>
      </rPr>
      <t>For more information on the configuration of auditing, refer to the following documents:</t>
    </r>
    <r>
      <rPr>
        <sz val="11"/>
        <color rgb="FF000000"/>
        <rFont val="Calibri"/>
      </rPr>
      <t xml:space="preserve">
</t>
    </r>
    <r>
      <rPr>
        <sz val="11"/>
        <color rgb="FF000000"/>
        <rFont val="Calibri"/>
      </rPr>
      <t>"Auditing Database Activity" in the Oracle Database 19c Security Guide:</t>
    </r>
    <r>
      <rPr>
        <sz val="11"/>
        <color rgb="FF000000"/>
        <rFont val="Calibri"/>
      </rPr>
      <t xml:space="preserve">
</t>
    </r>
    <r>
      <rPr>
        <sz val="11"/>
        <color rgb="FF000000"/>
        <rFont val="Calibri"/>
      </rPr>
      <t>https://docs.oracle.com/en/database/oracle/oracle-database/19/dbseg/index.html</t>
    </r>
    <r>
      <rPr>
        <sz val="11"/>
        <color rgb="FF000000"/>
        <rFont val="Calibri"/>
      </rPr>
      <t xml:space="preserve">
</t>
    </r>
    <r>
      <rPr>
        <sz val="11"/>
        <color rgb="FF000000"/>
        <rFont val="Calibri"/>
      </rPr>
      <t>"Monitoring Database Activity with Auditing" in the Oracle Database Security Guide:</t>
    </r>
    <r>
      <rPr>
        <sz val="11"/>
        <color rgb="FF000000"/>
        <rFont val="Calibri"/>
      </rPr>
      <t xml:space="preserve">
</t>
    </r>
    <r>
      <rPr>
        <sz val="11"/>
        <color rgb="FF000000"/>
        <rFont val="Calibri"/>
      </rPr>
      <t>https://docs.oracle.com/en/database/oracle/oracle-database/19/dbseg/index.html</t>
    </r>
    <r>
      <rPr>
        <sz val="11"/>
        <color rgb="FF000000"/>
        <rFont val="Calibri"/>
      </rPr>
      <t xml:space="preserve">
</t>
    </r>
    <r>
      <rPr>
        <sz val="11"/>
        <color rgb="FF000000"/>
        <rFont val="Calibri"/>
      </rPr>
      <t>"DBMS_AUDIT_MGMT" in the Oracle Database PL/SQL Packages and Types Reference:</t>
    </r>
    <r>
      <rPr>
        <sz val="11"/>
        <color rgb="FF000000"/>
        <rFont val="Calibri"/>
      </rPr>
      <t xml:space="preserve">
</t>
    </r>
    <r>
      <rPr>
        <sz val="11"/>
        <color rgb="FF000000"/>
        <rFont val="Calibri"/>
      </rPr>
      <t>https://docs.oracle.com/en/database/oracle/oracle-database/19/arpls/</t>
    </r>
    <r>
      <rPr>
        <sz val="11"/>
        <color rgb="FF000000"/>
        <rFont val="Calibri"/>
      </rPr>
      <t xml:space="preserve">
</t>
    </r>
    <r>
      <rPr>
        <sz val="11"/>
        <color rgb="FF000000"/>
        <rFont val="Calibri"/>
      </rPr>
      <t>Oracle Database Upgrade Guide:</t>
    </r>
    <r>
      <rPr>
        <sz val="11"/>
        <color rgb="FF000000"/>
        <rFont val="Calibri"/>
      </rPr>
      <t xml:space="preserve">
</t>
    </r>
    <r>
      <rPr>
        <sz val="11"/>
        <color rgb="FF000000"/>
        <rFont val="Calibri"/>
      </rPr>
      <t>https://docs.oracle.com/en/database/oracle/oracle-database/19/upgrd/index.html</t>
    </r>
    <r>
      <rPr>
        <sz val="11"/>
        <color rgb="FF000000"/>
        <rFont val="Calibri"/>
      </rPr>
      <t xml:space="preserve">
</t>
    </r>
    <r>
      <rPr>
        <sz val="11"/>
        <color rgb="FF000000"/>
        <rFont val="Calibri"/>
      </rPr>
      <t>If the site-specific audit requirements are not covered by the default audit options, deploy and configure Fine-Grained Auditing. For details, refer to Oracle documentation at the locations above.</t>
    </r>
    <r>
      <rPr>
        <sz val="11"/>
        <color rgb="FF000000"/>
        <rFont val="Calibri"/>
      </rPr>
      <t xml:space="preserve">
</t>
    </r>
    <r>
      <rPr>
        <sz val="11"/>
        <color rgb="FF000000"/>
        <rFont val="Calibri"/>
      </rPr>
      <t>If this level of auditing does not meet site-specific requirements, consider deploying the Oracle Audit Vault. The Audit Vault is a highly configurable option from Oracle made specifically for performing the audit functions. It has reporting capabilities as well as user-defined rules that provide additional flexibility for complex auditing requirements.</t>
    </r>
  </si>
  <si>
    <r>
      <rPr>
        <sz val="11"/>
        <color rgb="FF000000"/>
        <rFont val="Calibri"/>
      </rPr>
      <t>Nonrepudiation of actions taken is required to maintain application integrity. Examples of particular actions taken by individuals include creating information, sending a message, approving information (e.g., indicating concurrence or signing a contract), and receiving a message.</t>
    </r>
    <r>
      <rPr>
        <sz val="11"/>
        <color rgb="FF000000"/>
        <rFont val="Calibri"/>
      </rPr>
      <t xml:space="preserve">
</t>
    </r>
    <r>
      <rPr>
        <sz val="11"/>
        <color rgb="FF000000"/>
        <rFont val="Calibri"/>
      </rPr>
      <t xml:space="preserve">Nonrepudiation protects individuals against later claims by an author of not having authored a particular document, a sender of not having transmitted a message, a receiver of not having received a message, or a signatory of not having signed a document. </t>
    </r>
    <r>
      <rPr>
        <sz val="11"/>
        <color rgb="FF000000"/>
        <rFont val="Calibri"/>
      </rPr>
      <t xml:space="preserve">
</t>
    </r>
    <r>
      <rPr>
        <sz val="11"/>
        <color rgb="FF000000"/>
        <rFont val="Calibri"/>
      </rPr>
      <t>Authentication via shared accounts does not provide individual accountability for actions taken on the database management system (DBMS) or data. Whenever a single database account is used to connect to the database, a secondary authentication method that provides individual accountability is required. This scenario most frequently occurs when an externally hosted application authenticates individual users to the application and the application uses a single account to retrieve or update database information on behalf of the individual users.</t>
    </r>
    <r>
      <rPr>
        <sz val="11"/>
        <color rgb="FF000000"/>
        <rFont val="Calibri"/>
      </rPr>
      <t xml:space="preserve">
</t>
    </r>
    <r>
      <rPr>
        <sz val="11"/>
        <color rgb="FF000000"/>
        <rFont val="Calibri"/>
      </rPr>
      <t>When shared accounts are used without another means of identifying individual users, users may deny having performed a particular action.</t>
    </r>
    <r>
      <rPr>
        <sz val="11"/>
        <color rgb="FF000000"/>
        <rFont val="Calibri"/>
      </rPr>
      <t xml:space="preserve">
</t>
    </r>
    <r>
      <rPr>
        <sz val="11"/>
        <color rgb="FF000000"/>
        <rFont val="Calibri"/>
      </rPr>
      <t>This calls for inspection of application source code, which requires collaboration with the application developers.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r>
      <rPr>
        <sz val="11"/>
        <color rgb="FF000000"/>
        <rFont val="Calibri"/>
      </rPr>
      <t xml:space="preserve">
</t>
    </r>
    <r>
      <rPr>
        <sz val="11"/>
        <color rgb="FF000000"/>
        <rFont val="Calibri"/>
      </rPr>
      <t>Satisfies: SRG-APP-000080-DB-000063, SRG-APP-000815-DB-000160</t>
    </r>
  </si>
  <si>
    <r>
      <rPr>
        <sz val="11"/>
        <color rgb="FF000000"/>
        <rFont val="Calibri"/>
      </rPr>
      <t>If there are no shared accounts available to more than one user, this is not a finding.</t>
    </r>
    <r>
      <rPr>
        <sz val="11"/>
        <color rgb="FF000000"/>
        <rFont val="Calibri"/>
      </rPr>
      <t xml:space="preserve">
</t>
    </r>
    <r>
      <rPr>
        <sz val="11"/>
        <color rgb="FF000000"/>
        <rFont val="Calibri"/>
      </rPr>
      <t xml:space="preserve">Review database, application, and/or OS settings to determine whether users can be identified as individuals when using shared accounts. </t>
    </r>
    <r>
      <rPr>
        <sz val="11"/>
        <color rgb="FF000000"/>
        <rFont val="Calibri"/>
      </rPr>
      <t xml:space="preserve">
</t>
    </r>
    <r>
      <rPr>
        <sz val="11"/>
        <color rgb="FF000000"/>
        <rFont val="Calibri"/>
      </rPr>
      <t>If the individual user of a shared account cannot be identified, this is a finding.</t>
    </r>
    <r>
      <rPr>
        <sz val="11"/>
        <color rgb="FF000000"/>
        <rFont val="Calibri"/>
      </rPr>
      <t xml:space="preserve">
</t>
    </r>
    <r>
      <rPr>
        <sz val="11"/>
        <color rgb="FF000000"/>
        <rFont val="Calibri"/>
      </rPr>
      <t>If Standard Auditing is used:</t>
    </r>
    <r>
      <rPr>
        <sz val="11"/>
        <color rgb="FF000000"/>
        <rFont val="Calibri"/>
      </rPr>
      <t xml:space="preserve">
</t>
    </r>
    <r>
      <rPr>
        <sz val="11"/>
        <color rgb="FF000000"/>
        <rFont val="Calibri"/>
      </rPr>
      <t>To ensure user activities other than SELECT, INSERT, UPDATE, and DELETE are also monitored and attributed to individuals, verify that Oracle auditing is enabled. To verify Oracle is configured to capture audit data, enter the following SQL*Plus command:</t>
    </r>
    <r>
      <rPr>
        <sz val="11"/>
        <color rgb="FF000000"/>
        <rFont val="Calibri"/>
      </rPr>
      <t xml:space="preserve">
</t>
    </r>
    <r>
      <rPr>
        <sz val="11"/>
        <color rgb="FF000000"/>
        <rFont val="Calibri"/>
      </rPr>
      <t>SHOW PARAMETER AUDIT_TRAIL</t>
    </r>
    <r>
      <rPr>
        <sz val="11"/>
        <color rgb="FF000000"/>
        <rFont val="Calibri"/>
      </rPr>
      <t xml:space="preserve">
</t>
    </r>
    <r>
      <rPr>
        <sz val="11"/>
        <color rgb="FF000000"/>
        <rFont val="Calibri"/>
      </rPr>
      <t>Or run the following SQL query:</t>
    </r>
    <r>
      <rPr>
        <sz val="11"/>
        <color rgb="FF000000"/>
        <rFont val="Calibri"/>
      </rPr>
      <t xml:space="preserve">
</t>
    </r>
    <r>
      <rPr>
        <sz val="11"/>
        <color rgb="FF000000"/>
        <rFont val="Calibri"/>
      </rPr>
      <t>col display_value format a10</t>
    </r>
    <r>
      <rPr>
        <sz val="11"/>
        <color rgb="FF000000"/>
        <rFont val="Calibri"/>
      </rPr>
      <t xml:space="preserve">
</t>
    </r>
    <r>
      <rPr>
        <sz val="11"/>
        <color rgb="FF000000"/>
        <rFont val="Calibri"/>
      </rPr>
      <t>col default_value format a10</t>
    </r>
    <r>
      <rPr>
        <sz val="11"/>
        <color rgb="FF000000"/>
        <rFont val="Calibri"/>
      </rPr>
      <t xml:space="preserve">
</t>
    </r>
    <r>
      <rPr>
        <sz val="11"/>
        <color rgb="FF000000"/>
        <rFont val="Calibri"/>
      </rPr>
      <t>SELECT inst_id, con_id, display_value, default_value, isdefault</t>
    </r>
    <r>
      <rPr>
        <sz val="11"/>
        <color rgb="FF000000"/>
        <rFont val="Calibri"/>
      </rPr>
      <t xml:space="preserve">
</t>
    </r>
    <r>
      <rPr>
        <sz val="11"/>
        <color rgb="FF000000"/>
        <rFont val="Calibri"/>
      </rPr>
      <t>FROM sys.gv_$parameter WHERE name = 'audit_trail';</t>
    </r>
    <r>
      <rPr>
        <sz val="11"/>
        <color rgb="FF000000"/>
        <rFont val="Calibri"/>
      </rPr>
      <t xml:space="preserve">
</t>
    </r>
    <r>
      <rPr>
        <sz val="11"/>
        <color rgb="FF000000"/>
        <rFont val="Calibri"/>
      </rPr>
      <t>If the query returns the display_value "NONE", for any instance or container, this is a finding.</t>
    </r>
    <r>
      <rPr>
        <sz val="11"/>
        <color rgb="FF000000"/>
        <rFont val="Calibri"/>
      </rPr>
      <t xml:space="preserve">
</t>
    </r>
    <r>
      <rPr>
        <sz val="11"/>
        <color rgb="FF000000"/>
        <rFont val="Calibri"/>
      </rPr>
      <t>If Unified Auditing is used:</t>
    </r>
    <r>
      <rPr>
        <sz val="11"/>
        <color rgb="FF000000"/>
        <rFont val="Calibri"/>
      </rPr>
      <t xml:space="preserve">
</t>
    </r>
    <r>
      <rPr>
        <sz val="11"/>
        <color rgb="FF000000"/>
        <rFont val="Calibri"/>
      </rPr>
      <t>To ensure that user activities other than SELECT, INSERT, UPDATE, and DELETE are also monitored and attributed to individuals, verify that Oracle auditing is enabled. To verify Oracle is configured to capture audit data, enter the following SQL*Plus query:</t>
    </r>
    <r>
      <rPr>
        <sz val="11"/>
        <color rgb="FF000000"/>
        <rFont val="Calibri"/>
      </rPr>
      <t xml:space="preserve">
</t>
    </r>
    <r>
      <rPr>
        <sz val="11"/>
        <color rgb="FF000000"/>
        <rFont val="Calibri"/>
      </rPr>
      <t>col value format a10</t>
    </r>
    <r>
      <rPr>
        <sz val="11"/>
        <color rgb="FF000000"/>
        <rFont val="Calibri"/>
      </rPr>
      <t xml:space="preserve">
</t>
    </r>
    <r>
      <rPr>
        <sz val="11"/>
        <color rgb="FF000000"/>
        <rFont val="Calibri"/>
      </rPr>
      <t>SELECT inst_id, con_id, value</t>
    </r>
    <r>
      <rPr>
        <sz val="11"/>
        <color rgb="FF000000"/>
        <rFont val="Calibri"/>
      </rPr>
      <t xml:space="preserve">
</t>
    </r>
    <r>
      <rPr>
        <sz val="11"/>
        <color rgb="FF000000"/>
        <rFont val="Calibri"/>
      </rPr>
      <t>FROM sys.gv_$option</t>
    </r>
    <r>
      <rPr>
        <sz val="11"/>
        <color rgb="FF000000"/>
        <rFont val="Calibri"/>
      </rPr>
      <t xml:space="preserve">
</t>
    </r>
    <r>
      <rPr>
        <sz val="11"/>
        <color rgb="FF000000"/>
        <rFont val="Calibri"/>
      </rPr>
      <t>WHERE parameter = 'Unified Auditing';</t>
    </r>
    <r>
      <rPr>
        <sz val="11"/>
        <color rgb="FF000000"/>
        <rFont val="Calibri"/>
      </rPr>
      <t xml:space="preserve">
</t>
    </r>
    <r>
      <rPr>
        <sz val="11"/>
        <color rgb="FF000000"/>
        <rFont val="Calibri"/>
      </rPr>
      <t>If the query returns something other than "TRUE", for any instance or container, this is a finding.</t>
    </r>
  </si>
  <si>
    <t>V-270502</t>
  </si>
  <si>
    <r>
      <rPr>
        <sz val="11"/>
        <rFont val="Calibri"/>
      </rPr>
      <t>Oracle Database must provide audit record generation capability for organization-defined auditable events within the database.</t>
    </r>
  </si>
  <si>
    <r>
      <rPr>
        <sz val="11"/>
        <color rgb="FF000000"/>
        <rFont val="Calibri"/>
      </rPr>
      <t>Configure the DBMS's auditing to audit organization-defined auditable events. If preferred, use a third-party tool. The tool must provide the minimum capability to audit the required events.</t>
    </r>
    <r>
      <rPr>
        <sz val="11"/>
        <color rgb="FF000000"/>
        <rFont val="Calibri"/>
      </rPr>
      <t xml:space="preserve">
</t>
    </r>
    <r>
      <rPr>
        <sz val="11"/>
        <color rgb="FF000000"/>
        <rFont val="Calibri"/>
      </rPr>
      <t>If using a third-party product, proceed in accordance with the product documentation. If using Oracle's capabilities, proceed as follows.</t>
    </r>
    <r>
      <rPr>
        <sz val="11"/>
        <color rgb="FF000000"/>
        <rFont val="Calibri"/>
      </rPr>
      <t xml:space="preserve">
</t>
    </r>
    <r>
      <rPr>
        <sz val="11"/>
        <color rgb="FF000000"/>
        <rFont val="Calibri"/>
      </rPr>
      <t>If Standard Auditing is used:</t>
    </r>
    <r>
      <rPr>
        <sz val="11"/>
        <color rgb="FF000000"/>
        <rFont val="Calibri"/>
      </rPr>
      <t xml:space="preserve">
</t>
    </r>
    <r>
      <rPr>
        <sz val="11"/>
        <color rgb="FF000000"/>
        <rFont val="Calibri"/>
      </rPr>
      <t>Use this process to ensure auditable events are captured:</t>
    </r>
    <r>
      <rPr>
        <sz val="11"/>
        <color rgb="FF000000"/>
        <rFont val="Calibri"/>
      </rPr>
      <t xml:space="preserve">
</t>
    </r>
    <r>
      <rPr>
        <sz val="11"/>
        <color rgb="FF000000"/>
        <rFont val="Calibri"/>
      </rPr>
      <t>ALTER SYSTEM SET AUDIT_TRAIL=&lt;audit trail type&gt; SID='*' SCOPE=SPFILE;</t>
    </r>
    <r>
      <rPr>
        <sz val="11"/>
        <color rgb="FF000000"/>
        <rFont val="Calibri"/>
      </rPr>
      <t xml:space="preserve">
</t>
    </r>
    <r>
      <rPr>
        <sz val="11"/>
        <color rgb="FF000000"/>
        <rFont val="Calibri"/>
      </rPr>
      <t>Audit trail type can be 'OS', 'DB', 'DB,EXTENDED', 'XML' or 'XML,EXTENDED'.</t>
    </r>
    <r>
      <rPr>
        <sz val="11"/>
        <color rgb="FF000000"/>
        <rFont val="Calibri"/>
      </rPr>
      <t xml:space="preserve">
</t>
    </r>
    <r>
      <rPr>
        <sz val="11"/>
        <color rgb="FF000000"/>
        <rFont val="Calibri"/>
      </rPr>
      <t>After executing this statement, it may be necessary to shut down and restart the Oracle database.</t>
    </r>
    <r>
      <rPr>
        <sz val="11"/>
        <color rgb="FF000000"/>
        <rFont val="Calibri"/>
      </rPr>
      <t xml:space="preserve">
</t>
    </r>
    <r>
      <rPr>
        <sz val="11"/>
        <color rgb="FF000000"/>
        <rFont val="Calibri"/>
      </rPr>
      <t>If the site-specific audit requirements are not covered by the default audit options, deploy and configure Fine-Grained Auditing. For details, refer to Oracle documentation at the locations below.</t>
    </r>
    <r>
      <rPr>
        <sz val="11"/>
        <color rgb="FF000000"/>
        <rFont val="Calibri"/>
      </rPr>
      <t xml:space="preserve">
</t>
    </r>
    <r>
      <rPr>
        <sz val="11"/>
        <color rgb="FF000000"/>
        <rFont val="Calibri"/>
      </rPr>
      <t>If Unified Auditing is used:</t>
    </r>
    <r>
      <rPr>
        <sz val="11"/>
        <color rgb="FF000000"/>
        <rFont val="Calibri"/>
      </rPr>
      <t xml:space="preserve">
</t>
    </r>
    <r>
      <rPr>
        <sz val="11"/>
        <color rgb="FF000000"/>
        <rFont val="Calibri"/>
      </rPr>
      <t>Use this process to ensure auditable events are captured:</t>
    </r>
    <r>
      <rPr>
        <sz val="11"/>
        <color rgb="FF000000"/>
        <rFont val="Calibri"/>
      </rPr>
      <t xml:space="preserve">
</t>
    </r>
    <r>
      <rPr>
        <sz val="11"/>
        <color rgb="FF000000"/>
        <rFont val="Calibri"/>
      </rPr>
      <t>Link the oracle binary with uniaud_on, and then restart the database. Oracle Database Upgrade Guide describes how to enable unified auditing.</t>
    </r>
    <r>
      <rPr>
        <sz val="11"/>
        <color rgb="FF000000"/>
        <rFont val="Calibri"/>
      </rPr>
      <t xml:space="preserve">
</t>
    </r>
    <r>
      <rPr>
        <sz val="11"/>
        <color rgb="FF000000"/>
        <rFont val="Calibri"/>
      </rPr>
      <t>For more information on the configuration of auditing, refer to the following documents:</t>
    </r>
    <r>
      <rPr>
        <sz val="11"/>
        <color rgb="FF000000"/>
        <rFont val="Calibri"/>
      </rPr>
      <t xml:space="preserve">
</t>
    </r>
    <r>
      <rPr>
        <sz val="11"/>
        <color rgb="FF000000"/>
        <rFont val="Calibri"/>
      </rPr>
      <t>"Auditing Database Activity" in the Oracle Database 2 Day + Security Guide:</t>
    </r>
    <r>
      <rPr>
        <sz val="11"/>
        <color rgb="FF000000"/>
        <rFont val="Calibri"/>
      </rPr>
      <t xml:space="preserve">
</t>
    </r>
    <r>
      <rPr>
        <sz val="11"/>
        <color rgb="FF000000"/>
        <rFont val="Calibri"/>
      </rPr>
      <t>https://docs.oracle.com/en/database/oracle/oracle-database/19/dbseg/index.html</t>
    </r>
    <r>
      <rPr>
        <sz val="11"/>
        <color rgb="FF000000"/>
        <rFont val="Calibri"/>
      </rPr>
      <t xml:space="preserve">
</t>
    </r>
    <r>
      <rPr>
        <sz val="11"/>
        <color rgb="FF000000"/>
        <rFont val="Calibri"/>
      </rPr>
      <t xml:space="preserve">"Monitoring Database Activity with Auditing" in the Oracle Database Security Guide: </t>
    </r>
    <r>
      <rPr>
        <sz val="11"/>
        <color rgb="FF000000"/>
        <rFont val="Calibri"/>
      </rPr>
      <t xml:space="preserve">
</t>
    </r>
    <r>
      <rPr>
        <sz val="11"/>
        <color rgb="FF000000"/>
        <rFont val="Calibri"/>
      </rPr>
      <t>https://docs.oracle.com/en/database/oracle/oracle-database/19/dbseg/index.html</t>
    </r>
    <r>
      <rPr>
        <sz val="11"/>
        <color rgb="FF000000"/>
        <rFont val="Calibri"/>
      </rPr>
      <t xml:space="preserve">
</t>
    </r>
    <r>
      <rPr>
        <sz val="11"/>
        <color rgb="FF000000"/>
        <rFont val="Calibri"/>
      </rPr>
      <t>"DBMS_AUDIT_MGMT" in the Oracle Database PL/SQL Packages and Types Reference:</t>
    </r>
    <r>
      <rPr>
        <sz val="11"/>
        <color rgb="FF000000"/>
        <rFont val="Calibri"/>
      </rPr>
      <t xml:space="preserve">
</t>
    </r>
    <r>
      <rPr>
        <sz val="11"/>
        <color rgb="FF000000"/>
        <rFont val="Calibri"/>
      </rPr>
      <t>https://docs.oracle.com/en/database/oracle/oracle-database/19/arpls/</t>
    </r>
    <r>
      <rPr>
        <sz val="11"/>
        <color rgb="FF000000"/>
        <rFont val="Calibri"/>
      </rPr>
      <t xml:space="preserve">
</t>
    </r>
    <r>
      <rPr>
        <sz val="11"/>
        <color rgb="FF000000"/>
        <rFont val="Calibri"/>
      </rPr>
      <t>Oracle Database Upgrade Guide:</t>
    </r>
    <r>
      <rPr>
        <sz val="11"/>
        <color rgb="FF000000"/>
        <rFont val="Calibri"/>
      </rPr>
      <t xml:space="preserve">
</t>
    </r>
    <r>
      <rPr>
        <sz val="11"/>
        <color rgb="FF000000"/>
        <rFont val="Calibri"/>
      </rPr>
      <t>https://docs.oracle.com/en/database/oracle/oracle-database/19/upgrd/index.html</t>
    </r>
    <r>
      <rPr>
        <sz val="11"/>
        <color rgb="FF000000"/>
        <rFont val="Calibri"/>
      </rPr>
      <t xml:space="preserve">
</t>
    </r>
    <r>
      <rPr>
        <sz val="11"/>
        <color rgb="FF000000"/>
        <rFont val="Calibri"/>
      </rPr>
      <t>If the site-specific audit requirements are not covered by the default audit options, deploy and configure Fine-Grained Auditing. For details, refer to Oracle documentation at the locations above.</t>
    </r>
  </si>
  <si>
    <r>
      <rPr>
        <sz val="11"/>
        <color rgb="FF000000"/>
        <rFont val="Calibri"/>
      </rPr>
      <t xml:space="preserve">Without the capability to generate audit records,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database management system (DBMS) (e.g., process, module). Certain specific application functionalities may be audited as well. 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 xml:space="preserve">DOD has defined the list of events for which the DBMS will provide an audit record generation capability as the following: </t>
    </r>
    <r>
      <rPr>
        <sz val="11"/>
        <color rgb="FF000000"/>
        <rFont val="Calibri"/>
      </rPr>
      <t xml:space="preserve">
</t>
    </r>
    <r>
      <rPr>
        <sz val="11"/>
        <color rgb="FF000000"/>
        <rFont val="Calibri"/>
      </rPr>
      <t>(i)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(ii) Access actions, such as successful and unsuccessful login attempts, privileged activities, or other system-level access, starting and ending time for user access to the system, concurrent logins from different workstations, successful and unsuccessful accesses to objects, all program initiations, and all direct access to the information system; and</t>
    </r>
    <r>
      <rPr>
        <sz val="11"/>
        <color rgb="FF000000"/>
        <rFont val="Calibri"/>
      </rPr>
      <t xml:space="preserve">
</t>
    </r>
    <r>
      <rPr>
        <sz val="11"/>
        <color rgb="FF000000"/>
        <rFont val="Calibri"/>
      </rPr>
      <t>(iii) All account creation, modification, disabling, and termination actions.</t>
    </r>
    <r>
      <rPr>
        <sz val="11"/>
        <color rgb="FF000000"/>
        <rFont val="Calibri"/>
      </rPr>
      <t xml:space="preserve">
</t>
    </r>
    <r>
      <rPr>
        <sz val="11"/>
        <color rgb="FF000000"/>
        <rFont val="Calibri"/>
      </rPr>
      <t>Organizations may define additional events requiring continuous or ad hoc auditing.</t>
    </r>
  </si>
  <si>
    <r>
      <rPr>
        <sz val="11"/>
        <color rgb="FF000000"/>
        <rFont val="Calibri"/>
      </rPr>
      <t>Using vendor and system documentation, if necessary, verify the DBMS is configured to use Oracle's auditing features, or that a third-party product or custom code is deployed and configured to satisfy this requirement.</t>
    </r>
    <r>
      <rPr>
        <sz val="11"/>
        <color rgb="FF000000"/>
        <rFont val="Calibri"/>
      </rPr>
      <t xml:space="preserve">
</t>
    </r>
    <r>
      <rPr>
        <sz val="11"/>
        <color rgb="FF000000"/>
        <rFont val="Calibri"/>
      </rPr>
      <t>If a third-party product or custom code is used, compare its current configuration with the audit requirements. If any of the requirements is not covered by the configuration, this is a finding.</t>
    </r>
    <r>
      <rPr>
        <sz val="11"/>
        <color rgb="FF000000"/>
        <rFont val="Calibri"/>
      </rPr>
      <t xml:space="preserve">
</t>
    </r>
    <r>
      <rPr>
        <sz val="11"/>
        <color rgb="FF000000"/>
        <rFont val="Calibri"/>
      </rPr>
      <t>The remainder of this Check is applicable specifically where Oracle auditing is in use.</t>
    </r>
    <r>
      <rPr>
        <sz val="11"/>
        <color rgb="FF000000"/>
        <rFont val="Calibri"/>
      </rPr>
      <t xml:space="preserve">
</t>
    </r>
    <r>
      <rPr>
        <sz val="11"/>
        <color rgb="FF000000"/>
        <rFont val="Calibri"/>
      </rPr>
      <t>If Standard Auditing is used:</t>
    </r>
    <r>
      <rPr>
        <sz val="11"/>
        <color rgb="FF000000"/>
        <rFont val="Calibri"/>
      </rPr>
      <t xml:space="preserve">
</t>
    </r>
    <r>
      <rPr>
        <sz val="11"/>
        <color rgb="FF000000"/>
        <rFont val="Calibri"/>
      </rPr>
      <t>To verify Oracle is configured to capture audit data, enter the following SQL*Plus command:</t>
    </r>
    <r>
      <rPr>
        <sz val="11"/>
        <color rgb="FF000000"/>
        <rFont val="Calibri"/>
      </rPr>
      <t xml:space="preserve">
</t>
    </r>
    <r>
      <rPr>
        <sz val="11"/>
        <color rgb="FF000000"/>
        <rFont val="Calibri"/>
      </rPr>
      <t>SHOW PARAMETER AUDIT_TRAIL</t>
    </r>
    <r>
      <rPr>
        <sz val="11"/>
        <color rgb="FF000000"/>
        <rFont val="Calibri"/>
      </rPr>
      <t xml:space="preserve">
</t>
    </r>
    <r>
      <rPr>
        <sz val="11"/>
        <color rgb="FF000000"/>
        <rFont val="Calibri"/>
      </rPr>
      <t>Or the following SQL query:</t>
    </r>
    <r>
      <rPr>
        <sz val="11"/>
        <color rgb="FF000000"/>
        <rFont val="Calibri"/>
      </rPr>
      <t xml:space="preserve">
</t>
    </r>
    <r>
      <rPr>
        <sz val="11"/>
        <color rgb="FF000000"/>
        <rFont val="Calibri"/>
      </rPr>
      <t>col display_value format a10</t>
    </r>
    <r>
      <rPr>
        <sz val="11"/>
        <color rgb="FF000000"/>
        <rFont val="Calibri"/>
      </rPr>
      <t xml:space="preserve">
</t>
    </r>
    <r>
      <rPr>
        <sz val="11"/>
        <color rgb="FF000000"/>
        <rFont val="Calibri"/>
      </rPr>
      <t>col default_value format a10</t>
    </r>
    <r>
      <rPr>
        <sz val="11"/>
        <color rgb="FF000000"/>
        <rFont val="Calibri"/>
      </rPr>
      <t xml:space="preserve">
</t>
    </r>
    <r>
      <rPr>
        <sz val="11"/>
        <color rgb="FF000000"/>
        <rFont val="Calibri"/>
      </rPr>
      <t>SELECT inst_id, con_id, display_value, default_value, isdefault</t>
    </r>
    <r>
      <rPr>
        <sz val="11"/>
        <color rgb="FF000000"/>
        <rFont val="Calibri"/>
      </rPr>
      <t xml:space="preserve">
</t>
    </r>
    <r>
      <rPr>
        <sz val="11"/>
        <color rgb="FF000000"/>
        <rFont val="Calibri"/>
      </rPr>
      <t>FROM sys.gv_$parameter WHERE name = 'audit_trail';</t>
    </r>
    <r>
      <rPr>
        <sz val="11"/>
        <color rgb="FF000000"/>
        <rFont val="Calibri"/>
      </rPr>
      <t xml:space="preserve">
</t>
    </r>
    <r>
      <rPr>
        <sz val="11"/>
        <color rgb="FF000000"/>
        <rFont val="Calibri"/>
      </rPr>
      <t>If Oracle returns the value "NONE", this is a finding.</t>
    </r>
    <r>
      <rPr>
        <sz val="11"/>
        <color rgb="FF000000"/>
        <rFont val="Calibri"/>
      </rPr>
      <t xml:space="preserve">
</t>
    </r>
    <r>
      <rPr>
        <sz val="11"/>
        <color rgb="FF000000"/>
        <rFont val="Calibri"/>
      </rPr>
      <t>To confirm Oracle audit is capturing information on the required events, review the contents of the SYS.AUD$ table or the audit file, whichever is in use. If auditable events are not listed, this is a finding.</t>
    </r>
    <r>
      <rPr>
        <sz val="11"/>
        <color rgb="FF000000"/>
        <rFont val="Calibri"/>
      </rPr>
      <t xml:space="preserve">
</t>
    </r>
    <r>
      <rPr>
        <sz val="11"/>
        <color rgb="FF000000"/>
        <rFont val="Calibri"/>
      </rPr>
      <t>If Unified Auditing is used:</t>
    </r>
    <r>
      <rPr>
        <sz val="11"/>
        <color rgb="FF000000"/>
        <rFont val="Calibri"/>
      </rPr>
      <t xml:space="preserve">
</t>
    </r>
    <r>
      <rPr>
        <sz val="11"/>
        <color rgb="FF000000"/>
        <rFont val="Calibri"/>
      </rPr>
      <t>To verify Oracle is configured to capture audit data, enter the following SQL*Plus command:</t>
    </r>
    <r>
      <rPr>
        <sz val="11"/>
        <color rgb="FF000000"/>
        <rFont val="Calibri"/>
      </rPr>
      <t xml:space="preserve">
</t>
    </r>
    <r>
      <rPr>
        <sz val="11"/>
        <color rgb="FF000000"/>
        <rFont val="Calibri"/>
      </rPr>
      <t>col value format a10</t>
    </r>
    <r>
      <rPr>
        <sz val="11"/>
        <color rgb="FF000000"/>
        <rFont val="Calibri"/>
      </rPr>
      <t xml:space="preserve">
</t>
    </r>
    <r>
      <rPr>
        <sz val="11"/>
        <color rgb="FF000000"/>
        <rFont val="Calibri"/>
      </rPr>
      <t>SELECT inst_id, con_id, value</t>
    </r>
    <r>
      <rPr>
        <sz val="11"/>
        <color rgb="FF000000"/>
        <rFont val="Calibri"/>
      </rPr>
      <t xml:space="preserve">
</t>
    </r>
    <r>
      <rPr>
        <sz val="11"/>
        <color rgb="FF000000"/>
        <rFont val="Calibri"/>
      </rPr>
      <t>FROM sys.gv_$option</t>
    </r>
    <r>
      <rPr>
        <sz val="11"/>
        <color rgb="FF000000"/>
        <rFont val="Calibri"/>
      </rPr>
      <t xml:space="preserve">
</t>
    </r>
    <r>
      <rPr>
        <sz val="11"/>
        <color rgb="FF000000"/>
        <rFont val="Calibri"/>
      </rPr>
      <t>WHERE parameter = 'Unified Auditing';</t>
    </r>
    <r>
      <rPr>
        <sz val="11"/>
        <color rgb="FF000000"/>
        <rFont val="Calibri"/>
      </rPr>
      <t xml:space="preserve">
</t>
    </r>
    <r>
      <rPr>
        <sz val="11"/>
        <color rgb="FF000000"/>
        <rFont val="Calibri"/>
      </rPr>
      <t>If the query returns something other than "TRUE", this is a finding.</t>
    </r>
    <r>
      <rPr>
        <sz val="11"/>
        <color rgb="FF000000"/>
        <rFont val="Calibri"/>
      </rPr>
      <t xml:space="preserve">
</t>
    </r>
    <r>
      <rPr>
        <sz val="11"/>
        <color rgb="FF000000"/>
        <rFont val="Calibri"/>
      </rPr>
      <t>To confirm Oracle audit is capturing information on the required events, review the contents of the SYS.UNIFIED_AUDIT_TRAIL view.</t>
    </r>
    <r>
      <rPr>
        <sz val="11"/>
        <color rgb="FF000000"/>
        <rFont val="Calibri"/>
      </rPr>
      <t xml:space="preserve">
</t>
    </r>
    <r>
      <rPr>
        <sz val="11"/>
        <color rgb="FF000000"/>
        <rFont val="Calibri"/>
      </rPr>
      <t>If auditable events are not listed, this is a finding.</t>
    </r>
  </si>
  <si>
    <t>V-270503</t>
  </si>
  <si>
    <r>
      <rPr>
        <sz val="11"/>
        <rFont val="Calibri"/>
      </rPr>
      <t>Oracle Database must allow designated organizational personnel to select which auditable events are to be audited by the database.</t>
    </r>
  </si>
  <si>
    <r>
      <rPr>
        <sz val="11"/>
        <color rgb="FF000000"/>
        <rFont val="Calibri"/>
      </rPr>
      <t>Configure the DBMS's settings to allow designated personnel to select which auditable events are audited.</t>
    </r>
    <r>
      <rPr>
        <sz val="11"/>
        <color rgb="FF000000"/>
        <rFont val="Calibri"/>
      </rPr>
      <t xml:space="preserve">
</t>
    </r>
    <r>
      <rPr>
        <sz val="11"/>
        <color rgb="FF000000"/>
        <rFont val="Calibri"/>
      </rPr>
      <t>Note: In Oracle, any user can configure auditing for the objects in their own schema by using the AUDIT statement. To undo the audit configuration for an object, the user can use the NOAUDIT statement. No additional privileges are needed to perform this task.</t>
    </r>
    <r>
      <rPr>
        <sz val="11"/>
        <color rgb="FF000000"/>
        <rFont val="Calibri"/>
      </rPr>
      <t xml:space="preserve">
</t>
    </r>
    <r>
      <rPr>
        <sz val="11"/>
        <color rgb="FF000000"/>
        <rFont val="Calibri"/>
      </rPr>
      <t>To audit objects in another schema, the user must have the AUDIT ANY system privilege.</t>
    </r>
    <r>
      <rPr>
        <sz val="11"/>
        <color rgb="FF000000"/>
        <rFont val="Calibri"/>
      </rPr>
      <t xml:space="preserve">
</t>
    </r>
    <r>
      <rPr>
        <sz val="11"/>
        <color rgb="FF000000"/>
        <rFont val="Calibri"/>
      </rPr>
      <t>To audit system privileges, the user must have the AUDIT SYSTEM privilege.</t>
    </r>
    <r>
      <rPr>
        <sz val="11"/>
        <color rgb="FF000000"/>
        <rFont val="Calibri"/>
      </rPr>
      <t xml:space="preserve">
</t>
    </r>
    <r>
      <rPr>
        <sz val="11"/>
        <color rgb="FF000000"/>
        <rFont val="Calibri"/>
      </rPr>
      <t>For more information on the configuration of auditing, refer to the following documents:</t>
    </r>
    <r>
      <rPr>
        <sz val="11"/>
        <color rgb="FF000000"/>
        <rFont val="Calibri"/>
      </rPr>
      <t xml:space="preserve">
</t>
    </r>
    <r>
      <rPr>
        <sz val="11"/>
        <color rgb="FF000000"/>
        <rFont val="Calibri"/>
      </rPr>
      <t>"Monitoring Database Activity with Auditing" in the Oracle Database Security Guide:</t>
    </r>
    <r>
      <rPr>
        <sz val="11"/>
        <color rgb="FF000000"/>
        <rFont val="Calibri"/>
      </rPr>
      <t xml:space="preserve">
</t>
    </r>
    <r>
      <rPr>
        <sz val="11"/>
        <color rgb="FF000000"/>
        <rFont val="Calibri"/>
      </rPr>
      <t>https://docs.oracle.com/en/database/oracle/oracle-database/19/dbseg/part_6.html</t>
    </r>
  </si>
  <si>
    <r>
      <rPr>
        <sz val="11"/>
        <color rgb="FF000000"/>
        <rFont val="Calibri"/>
      </rPr>
      <t>Without the capability to restrict which roles and individuals can select which events are audited, unauthorized personnel may be able to prevent or interfere with the auditing of critical events.</t>
    </r>
    <r>
      <rPr>
        <sz val="11"/>
        <color rgb="FF000000"/>
        <rFont val="Calibri"/>
      </rPr>
      <t xml:space="preserve">
</t>
    </r>
    <r>
      <rPr>
        <sz val="11"/>
        <color rgb="FF000000"/>
        <rFont val="Calibri"/>
      </rPr>
      <t>Suppression of auditing could permit an adversary to evade detection.</t>
    </r>
    <r>
      <rPr>
        <sz val="11"/>
        <color rgb="FF000000"/>
        <rFont val="Calibri"/>
      </rPr>
      <t xml:space="preserve">
</t>
    </r>
    <r>
      <rPr>
        <sz val="11"/>
        <color rgb="FF000000"/>
        <rFont val="Calibri"/>
      </rPr>
      <t>Misconfigured audits can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</si>
  <si>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 xml:space="preserve">Check database management system (DBMS) settings and documentation to determine whether designated personnel are able to select which auditable events are being audited. </t>
    </r>
    <r>
      <rPr>
        <sz val="11"/>
        <color rgb="FF000000"/>
        <rFont val="Calibri"/>
      </rPr>
      <t xml:space="preserve">
</t>
    </r>
    <r>
      <rPr>
        <sz val="11"/>
        <color rgb="FF000000"/>
        <rFont val="Calibri"/>
      </rPr>
      <t>If designated personnel are not able to configure auditable events, this is a finding.</t>
    </r>
  </si>
  <si>
    <t>V-270504</t>
  </si>
  <si>
    <r>
      <rPr>
        <sz val="11"/>
        <rFont val="Calibri"/>
      </rPr>
      <t>Oracle Database must generate audit records for the DOD-selected list of auditable events, when successfully accessed, added, modified, or deleted, to the extent such information is available.</t>
    </r>
  </si>
  <si>
    <r>
      <rPr>
        <sz val="11"/>
        <color rgb="FF000000"/>
        <rFont val="Calibri"/>
      </rPr>
      <t>Both Standard and Unified Auditing are allowed in Oracle Database 19c.</t>
    </r>
    <r>
      <rPr>
        <sz val="11"/>
        <color rgb="FF000000"/>
        <rFont val="Calibri"/>
      </rPr>
      <t xml:space="preserve">
</t>
    </r>
    <r>
      <rPr>
        <sz val="11"/>
        <color rgb="FF000000"/>
        <rFont val="Calibri"/>
      </rPr>
      <t>The default is mixed auditing mode.</t>
    </r>
    <r>
      <rPr>
        <sz val="11"/>
        <color rgb="FF000000"/>
        <rFont val="Calibri"/>
      </rPr>
      <t xml:space="preserve">
</t>
    </r>
    <r>
      <rPr>
        <sz val="11"/>
        <color rgb="FF000000"/>
        <rFont val="Calibri"/>
      </rPr>
      <t>The predefined policy ORA_SECURECONFIG is enabled by default in mixed mode.</t>
    </r>
    <r>
      <rPr>
        <sz val="11"/>
        <color rgb="FF000000"/>
        <rFont val="Calibri"/>
      </rPr>
      <t xml:space="preserve">
</t>
    </r>
    <r>
      <rPr>
        <sz val="11"/>
        <color rgb="FF000000"/>
        <rFont val="Calibri"/>
      </rPr>
      <t>Configure the DBMS's auditing settings to include auditing of events on the DOD-selected list of auditable events.</t>
    </r>
    <r>
      <rPr>
        <sz val="11"/>
        <color rgb="FF000000"/>
        <rFont val="Calibri"/>
      </rPr>
      <t xml:space="preserve">
</t>
    </r>
    <r>
      <rPr>
        <sz val="11"/>
        <color rgb="FF000000"/>
        <rFont val="Calibri"/>
      </rPr>
      <t>1. 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To audit granting and revocation of any privilege:</t>
    </r>
    <r>
      <rPr>
        <sz val="11"/>
        <color rgb="FF000000"/>
        <rFont val="Calibri"/>
      </rPr>
      <t xml:space="preserve">
</t>
    </r>
    <r>
      <rPr>
        <sz val="11"/>
        <color rgb="FF000000"/>
        <rFont val="Calibri"/>
      </rPr>
      <t>CREATE AUDIT POLICY &lt;policy_name&gt; ACTIONS GRANT;</t>
    </r>
    <r>
      <rPr>
        <sz val="11"/>
        <color rgb="FF000000"/>
        <rFont val="Calibri"/>
      </rPr>
      <t xml:space="preserve">
</t>
    </r>
    <r>
      <rPr>
        <sz val="11"/>
        <color rgb="FF000000"/>
        <rFont val="Calibri"/>
      </rPr>
      <t>CREATE AUDIT POLICY &lt;policy_name&gt; ACTIONS REVOKE;</t>
    </r>
    <r>
      <rPr>
        <sz val="11"/>
        <color rgb="FF000000"/>
        <rFont val="Calibri"/>
      </rPr>
      <t xml:space="preserve">
</t>
    </r>
    <r>
      <rPr>
        <sz val="11"/>
        <color rgb="FF000000"/>
        <rFont val="Calibri"/>
      </rPr>
      <t>To audit grants of object privileges on a specific object:</t>
    </r>
    <r>
      <rPr>
        <sz val="11"/>
        <color rgb="FF000000"/>
        <rFont val="Calibri"/>
      </rPr>
      <t xml:space="preserve">
</t>
    </r>
    <r>
      <rPr>
        <sz val="11"/>
        <color rgb="FF000000"/>
        <rFont val="Calibri"/>
      </rPr>
      <t>CREATE AUDIT POLICY &lt;policy_name&gt; ACTIONS GRANT ON &lt;schema&gt;.&lt;object&gt;;</t>
    </r>
    <r>
      <rPr>
        <sz val="11"/>
        <color rgb="FF000000"/>
        <rFont val="Calibri"/>
      </rPr>
      <t xml:space="preserve">
</t>
    </r>
    <r>
      <rPr>
        <sz val="11"/>
        <color rgb="FF000000"/>
        <rFont val="Calibri"/>
      </rPr>
      <t>If Oracle Label Security is enabled, this will audit all OLS administrative actions:</t>
    </r>
    <r>
      <rPr>
        <sz val="11"/>
        <color rgb="FF000000"/>
        <rFont val="Calibri"/>
      </rPr>
      <t xml:space="preserve">
</t>
    </r>
    <r>
      <rPr>
        <sz val="11"/>
        <color rgb="FF000000"/>
        <rFont val="Calibri"/>
      </rPr>
      <t>CREATE AUDIT POLICY &lt;policy_name&gt; ACTIONS COMPONENT = OLS ALL;</t>
    </r>
    <r>
      <rPr>
        <sz val="11"/>
        <color rgb="FF000000"/>
        <rFont val="Calibri"/>
      </rPr>
      <t xml:space="preserve">
</t>
    </r>
    <r>
      <rPr>
        <sz val="11"/>
        <color rgb="FF000000"/>
        <rFont val="Calibri"/>
      </rPr>
      <t>2. Successful and unsuccessful logon attempts, privileged activities or other system-level access.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audit all user logon attempts:</t>
    </r>
    <r>
      <rPr>
        <sz val="11"/>
        <color rgb="FF000000"/>
        <rFont val="Calibri"/>
      </rPr>
      <t xml:space="preserve">
</t>
    </r>
    <r>
      <rPr>
        <sz val="11"/>
        <color rgb="FF000000"/>
        <rFont val="Calibri"/>
      </rPr>
      <t>CREATE AUDIT POLICY &lt;policy_name&gt; ACTIONS LOGON;</t>
    </r>
    <r>
      <rPr>
        <sz val="11"/>
        <color rgb="FF000000"/>
        <rFont val="Calibri"/>
      </rPr>
      <t xml:space="preserve">
</t>
    </r>
    <r>
      <rPr>
        <sz val="11"/>
        <color rgb="FF000000"/>
        <rFont val="Calibri"/>
      </rPr>
      <t>To audit only logon attempts using administrative privileges (e.g., AS SYSDBA):</t>
    </r>
    <r>
      <rPr>
        <sz val="11"/>
        <color rgb="FF000000"/>
        <rFont val="Calibri"/>
      </rPr>
      <t xml:space="preserve">
</t>
    </r>
    <r>
      <rPr>
        <sz val="11"/>
        <color rgb="FF000000"/>
        <rFont val="Calibri"/>
      </rPr>
      <t>AUDIT POLICY &lt;policy_name&gt; BY sys, sysoper, sysbackup, sysdg, syskm;</t>
    </r>
    <r>
      <rPr>
        <sz val="11"/>
        <color rgb="FF000000"/>
        <rFont val="Calibri"/>
      </rPr>
      <t xml:space="preserve">
</t>
    </r>
    <r>
      <rPr>
        <sz val="11"/>
        <color rgb="FF000000"/>
        <rFont val="Calibri"/>
      </rPr>
      <t>3. Starting and ending time for user access to the system, concurrent logons from different workstations.</t>
    </r>
    <r>
      <rPr>
        <sz val="11"/>
        <color rgb="FF000000"/>
        <rFont val="Calibri"/>
      </rPr>
      <t xml:space="preserve">
</t>
    </r>
    <r>
      <rPr>
        <sz val="11"/>
        <color rgb="FF000000"/>
        <rFont val="Calibri"/>
      </rPr>
      <t>This policy will audit all logon and logoff events. An individual session is identified in the UNIFIED_AUDIT_TRAIL by the tuple (DBID, INSTANCE_ID, SESSIONID) and the start and end time will be indicated by the EVENT_TIMESTAMP of the logon and logoff events:</t>
    </r>
    <r>
      <rPr>
        <sz val="11"/>
        <color rgb="FF000000"/>
        <rFont val="Calibri"/>
      </rPr>
      <t xml:space="preserve">
</t>
    </r>
    <r>
      <rPr>
        <sz val="11"/>
        <color rgb="FF000000"/>
        <rFont val="Calibri"/>
      </rPr>
      <t>CREATE AUDIT POLICY &lt;policy_name&gt; ACTIONS logon, logoff;</t>
    </r>
    <r>
      <rPr>
        <sz val="11"/>
        <color rgb="FF000000"/>
        <rFont val="Calibri"/>
      </rPr>
      <t xml:space="preserve">
</t>
    </r>
    <r>
      <rPr>
        <sz val="11"/>
        <color rgb="FF000000"/>
        <rFont val="Calibri"/>
      </rPr>
      <t>4. Successful and unsuccessful accesses to objects.</t>
    </r>
    <r>
      <rPr>
        <sz val="11"/>
        <color rgb="FF000000"/>
        <rFont val="Calibri"/>
      </rPr>
      <t xml:space="preserve">
</t>
    </r>
    <r>
      <rPr>
        <sz val="11"/>
        <color rgb="FF000000"/>
        <rFont val="Calibri"/>
      </rPr>
      <t>To audit all accesses to a specific table:</t>
    </r>
    <r>
      <rPr>
        <sz val="11"/>
        <color rgb="FF000000"/>
        <rFont val="Calibri"/>
      </rPr>
      <t xml:space="preserve">
</t>
    </r>
    <r>
      <rPr>
        <sz val="11"/>
        <color rgb="FF000000"/>
        <rFont val="Calibri"/>
      </rPr>
      <t xml:space="preserve">CREATE AUDIT POLICY &lt;policy_name&gt; ACTIONS select, insert, delete, alter ON &lt;schema&gt;.&lt;object&gt;; </t>
    </r>
    <r>
      <rPr>
        <sz val="11"/>
        <color rgb="FF000000"/>
        <rFont val="Calibri"/>
      </rPr>
      <t xml:space="preserve">
</t>
    </r>
    <r>
      <rPr>
        <sz val="11"/>
        <color rgb="FF000000"/>
        <rFont val="Calibri"/>
      </rPr>
      <t>Different actions are defined for other object types. To audit all supported actions on a specific object:</t>
    </r>
    <r>
      <rPr>
        <sz val="11"/>
        <color rgb="FF000000"/>
        <rFont val="Calibri"/>
      </rPr>
      <t xml:space="preserve">
</t>
    </r>
    <r>
      <rPr>
        <sz val="11"/>
        <color rgb="FF000000"/>
        <rFont val="Calibri"/>
      </rPr>
      <t>CREATE AUDIT POLICY &lt;policy_name&gt; ACTIONS all ON &lt;schema&gt;.&lt;object&gt;;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5. All program initiations.</t>
    </r>
    <r>
      <rPr>
        <sz val="11"/>
        <color rgb="FF000000"/>
        <rFont val="Calibri"/>
      </rPr>
      <t xml:space="preserve">
</t>
    </r>
    <r>
      <rPr>
        <sz val="11"/>
        <color rgb="FF000000"/>
        <rFont val="Calibri"/>
      </rPr>
      <t>To audit execution of any PL/SQL program unit:</t>
    </r>
    <r>
      <rPr>
        <sz val="11"/>
        <color rgb="FF000000"/>
        <rFont val="Calibri"/>
      </rPr>
      <t xml:space="preserve">
</t>
    </r>
    <r>
      <rPr>
        <sz val="11"/>
        <color rgb="FF000000"/>
        <rFont val="Calibri"/>
      </rPr>
      <t>CREATE AUDIT POLICY &lt;policy_name&gt; ACTIONS execute;</t>
    </r>
    <r>
      <rPr>
        <sz val="11"/>
        <color rgb="FF000000"/>
        <rFont val="Calibri"/>
      </rPr>
      <t xml:space="preserve">
</t>
    </r>
    <r>
      <rPr>
        <sz val="11"/>
        <color rgb="FF000000"/>
        <rFont val="Calibri"/>
      </rPr>
      <t>To audit execution of a specific function, procedure, or package:</t>
    </r>
    <r>
      <rPr>
        <sz val="11"/>
        <color rgb="FF000000"/>
        <rFont val="Calibri"/>
      </rPr>
      <t xml:space="preserve">
</t>
    </r>
    <r>
      <rPr>
        <sz val="11"/>
        <color rgb="FF000000"/>
        <rFont val="Calibri"/>
      </rPr>
      <t>CREATE AUDIT POLICY &lt;policy_name&gt; ACTIONS execute ON &lt;schema&gt;.&lt;object&gt;;</t>
    </r>
    <r>
      <rPr>
        <sz val="11"/>
        <color rgb="FF000000"/>
        <rFont val="Calibri"/>
      </rPr>
      <t xml:space="preserve">
</t>
    </r>
    <r>
      <rPr>
        <sz val="11"/>
        <color rgb="FF000000"/>
        <rFont val="Calibri"/>
      </rPr>
      <t>6. All direct access to the information system.</t>
    </r>
    <r>
      <rPr>
        <sz val="11"/>
        <color rgb="FF000000"/>
        <rFont val="Calibri"/>
      </rPr>
      <t xml:space="preserve">
</t>
    </r>
    <r>
      <rPr>
        <sz val="11"/>
        <color rgb="FF000000"/>
        <rFont val="Calibri"/>
      </rPr>
      <t>[Not applicable to Database audit. Monitor using OS auditing.]</t>
    </r>
    <r>
      <rPr>
        <sz val="11"/>
        <color rgb="FF000000"/>
        <rFont val="Calibri"/>
      </rPr>
      <t xml:space="preserve">
</t>
    </r>
    <r>
      <rPr>
        <sz val="11"/>
        <color rgb="FF000000"/>
        <rFont val="Calibri"/>
      </rPr>
      <t>7. All account creations, modifications, disabling, and terminations.</t>
    </r>
    <r>
      <rPr>
        <sz val="11"/>
        <color rgb="FF000000"/>
        <rFont val="Calibri"/>
      </rPr>
      <t xml:space="preserve">
</t>
    </r>
    <r>
      <rPr>
        <sz val="11"/>
        <color rgb="FF000000"/>
        <rFont val="Calibri"/>
      </rPr>
      <t>To audit all user administration actions:</t>
    </r>
    <r>
      <rPr>
        <sz val="11"/>
        <color rgb="FF000000"/>
        <rFont val="Calibri"/>
      </rPr>
      <t xml:space="preserve">
</t>
    </r>
    <r>
      <rPr>
        <sz val="11"/>
        <color rgb="FF000000"/>
        <rFont val="Calibri"/>
      </rPr>
      <t>CREATE AUDIT POLICY &lt;policy_name&gt; actions create user, alter user, drop user, change password;</t>
    </r>
    <r>
      <rPr>
        <sz val="11"/>
        <color rgb="FF000000"/>
        <rFont val="Calibri"/>
      </rPr>
      <t xml:space="preserve">
</t>
    </r>
    <r>
      <rPr>
        <sz val="11"/>
        <color rgb="FF000000"/>
        <rFont val="Calibri"/>
      </rPr>
      <t>8. All kernel module loads, unloads, and restarts.</t>
    </r>
    <r>
      <rPr>
        <sz val="11"/>
        <color rgb="FF000000"/>
        <rFont val="Calibri"/>
      </rPr>
      <t xml:space="preserve">
</t>
    </r>
    <r>
      <rPr>
        <sz val="11"/>
        <color rgb="FF000000"/>
        <rFont val="Calibri"/>
      </rPr>
      <t>[Not applicable to Database audit. Monitor using OS auditing.]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9. All database parameter changes.</t>
    </r>
    <r>
      <rPr>
        <sz val="11"/>
        <color rgb="FF000000"/>
        <rFont val="Calibri"/>
      </rPr>
      <t xml:space="preserve">
</t>
    </r>
    <r>
      <rPr>
        <sz val="11"/>
        <color rgb="FF000000"/>
        <rFont val="Calibri"/>
      </rPr>
      <t>To audit any database parameter changes, dynamic or static:</t>
    </r>
    <r>
      <rPr>
        <sz val="11"/>
        <color rgb="FF000000"/>
        <rFont val="Calibri"/>
      </rPr>
      <t xml:space="preserve">
</t>
    </r>
    <r>
      <rPr>
        <sz val="11"/>
        <color rgb="FF000000"/>
        <rFont val="Calibri"/>
      </rPr>
      <t>CREATE AUDIT POLICY &lt;policy_name&gt; ACTIONS alter database, alter system, create spfile;</t>
    </r>
    <r>
      <rPr>
        <sz val="11"/>
        <color rgb="FF000000"/>
        <rFont val="Calibri"/>
      </rPr>
      <t xml:space="preserve">
</t>
    </r>
    <r>
      <rPr>
        <sz val="11"/>
        <color rgb="FF000000"/>
        <rFont val="Calibri"/>
      </rPr>
      <t>Applying the Policy:</t>
    </r>
    <r>
      <rPr>
        <sz val="11"/>
        <color rgb="FF000000"/>
        <rFont val="Calibri"/>
      </rPr>
      <t xml:space="preserve">
</t>
    </r>
    <r>
      <rPr>
        <sz val="11"/>
        <color rgb="FF000000"/>
        <rFont val="Calibri"/>
      </rPr>
      <t>The following command will enable the policy in all database sessions and audit both successful and unsuccessful actions:</t>
    </r>
    <r>
      <rPr>
        <sz val="11"/>
        <color rgb="FF000000"/>
        <rFont val="Calibri"/>
      </rPr>
      <t xml:space="preserve">
</t>
    </r>
    <r>
      <rPr>
        <sz val="11"/>
        <color rgb="FF000000"/>
        <rFont val="Calibri"/>
      </rPr>
      <t>AUDIT POLICY &lt;policy_name&gt;;</t>
    </r>
    <r>
      <rPr>
        <sz val="11"/>
        <color rgb="FF000000"/>
        <rFont val="Calibri"/>
      </rPr>
      <t xml:space="preserve">
</t>
    </r>
    <r>
      <rPr>
        <sz val="11"/>
        <color rgb="FF000000"/>
        <rFont val="Calibri"/>
      </rPr>
      <t>To audit only unsuccessful actions, add the WHENEVER NOT SUCCESSFUL modifier:</t>
    </r>
    <r>
      <rPr>
        <sz val="11"/>
        <color rgb="FF000000"/>
        <rFont val="Calibri"/>
      </rPr>
      <t xml:space="preserve">
</t>
    </r>
    <r>
      <rPr>
        <sz val="11"/>
        <color rgb="FF000000"/>
        <rFont val="Calibri"/>
      </rPr>
      <t>AUDIT POLICY &lt;policy_name&gt; WHENEVER NOT SUCCESSFUL;</t>
    </r>
    <r>
      <rPr>
        <sz val="11"/>
        <color rgb="FF000000"/>
        <rFont val="Calibri"/>
      </rPr>
      <t xml:space="preserve">
</t>
    </r>
    <r>
      <rPr>
        <sz val="11"/>
        <color rgb="FF000000"/>
        <rFont val="Calibri"/>
      </rPr>
      <t>Either command above can be limited to only database sessions started by a specific user as follows:</t>
    </r>
    <r>
      <rPr>
        <sz val="11"/>
        <color rgb="FF000000"/>
        <rFont val="Calibri"/>
      </rPr>
      <t xml:space="preserve">
</t>
    </r>
    <r>
      <rPr>
        <sz val="11"/>
        <color rgb="FF000000"/>
        <rFont val="Calibri"/>
      </rPr>
      <t>AUDIT POLICY &lt;policy_name&gt; BY &lt;user&gt;;</t>
    </r>
    <r>
      <rPr>
        <sz val="11"/>
        <color rgb="FF000000"/>
        <rFont val="Calibri"/>
      </rPr>
      <t xml:space="preserve">
</t>
    </r>
    <r>
      <rPr>
        <sz val="11"/>
        <color rgb="FF000000"/>
        <rFont val="Calibri"/>
      </rPr>
      <t>AUDIT POLICY &lt;policy_name&gt; BY &lt;user&gt; WHENEVER NOT SUCCESSFUL;</t>
    </r>
  </si>
  <si>
    <r>
      <rPr>
        <sz val="11"/>
        <color rgb="FF000000"/>
        <rFont val="Calibri"/>
      </rPr>
      <t>Audit records can be generated from various components within the information system, such as network interfaces, hard disks, modems, etc. From an application perspective, certain specific application functionalities may be audited, as well.</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system is capable of generating audit records (i.e., auditable events, timestamps, source and destination addresses, user/process identifiers, event descriptions, success/fail indications, file names involved, and access control or flow control rules invoked).</t>
    </r>
    <r>
      <rPr>
        <sz val="11"/>
        <color rgb="FF000000"/>
        <rFont val="Calibri"/>
      </rPr>
      <t xml:space="preserve">
</t>
    </r>
    <r>
      <rPr>
        <sz val="11"/>
        <color rgb="FF000000"/>
        <rFont val="Calibri"/>
      </rPr>
      <t>Organizations may define the organizational personnel accountable for determining which application components must provide auditable events.</t>
    </r>
    <r>
      <rPr>
        <sz val="11"/>
        <color rgb="FF000000"/>
        <rFont val="Calibri"/>
      </rPr>
      <t xml:space="preserve">
</t>
    </r>
    <r>
      <rPr>
        <sz val="11"/>
        <color rgb="FF000000"/>
        <rFont val="Calibri"/>
      </rPr>
      <t>Auditing provides accountability for changes made to the database management system (DBMS) configuration or its objects and data. It provides a means to discover suspicious activity and unauthorized changes. Without auditing, a compromise may go undetected and without a means to determine accountability.</t>
    </r>
    <r>
      <rPr>
        <sz val="11"/>
        <color rgb="FF000000"/>
        <rFont val="Calibri"/>
      </rPr>
      <t xml:space="preserve">
</t>
    </r>
    <r>
      <rPr>
        <sz val="11"/>
        <color rgb="FF000000"/>
        <rFont val="Calibri"/>
      </rPr>
      <t>The Department of Defense has established the following as the minimum set of auditable events:</t>
    </r>
    <r>
      <rPr>
        <sz val="11"/>
        <color rgb="FF000000"/>
        <rFont val="Calibri"/>
      </rPr>
      <t xml:space="preserve">
</t>
    </r>
    <r>
      <rPr>
        <sz val="11"/>
        <color rgb="FF000000"/>
        <rFont val="Calibri"/>
      </rPr>
      <t>- When privileges/permissions are retrieved, added, modified or deleted.</t>
    </r>
    <r>
      <rPr>
        <sz val="11"/>
        <color rgb="FF000000"/>
        <rFont val="Calibri"/>
      </rPr>
      <t xml:space="preserve">
</t>
    </r>
    <r>
      <rPr>
        <sz val="11"/>
        <color rgb="FF000000"/>
        <rFont val="Calibri"/>
      </rPr>
      <t>- When unsuccessful attempts to retrieve, add, modify, delete privileges/permissions occur.</t>
    </r>
    <r>
      <rPr>
        <sz val="11"/>
        <color rgb="FF000000"/>
        <rFont val="Calibri"/>
      </rPr>
      <t xml:space="preserve">
</t>
    </r>
    <r>
      <rPr>
        <sz val="11"/>
        <color rgb="FF000000"/>
        <rFont val="Calibri"/>
      </rPr>
      <t>- Enforcement of access restrictions associated with changes to the configuration of the database(s).</t>
    </r>
    <r>
      <rPr>
        <sz val="11"/>
        <color rgb="FF000000"/>
        <rFont val="Calibri"/>
      </rPr>
      <t xml:space="preserve">
</t>
    </r>
    <r>
      <rPr>
        <sz val="11"/>
        <color rgb="FF000000"/>
        <rFont val="Calibri"/>
      </rPr>
      <t>- When security objects are accessed, modified, or deleted.</t>
    </r>
    <r>
      <rPr>
        <sz val="11"/>
        <color rgb="FF000000"/>
        <rFont val="Calibri"/>
      </rPr>
      <t xml:space="preserve">
</t>
    </r>
    <r>
      <rPr>
        <sz val="11"/>
        <color rgb="FF000000"/>
        <rFont val="Calibri"/>
      </rPr>
      <t>- When unsuccessful attempts to access, modify, or delete security objects occur.</t>
    </r>
    <r>
      <rPr>
        <sz val="11"/>
        <color rgb="FF000000"/>
        <rFont val="Calibri"/>
      </rPr>
      <t xml:space="preserve">
</t>
    </r>
    <r>
      <rPr>
        <sz val="11"/>
        <color rgb="FF000000"/>
        <rFont val="Calibri"/>
      </rPr>
      <t>- When categories of information (e.g., classification levels/security levels) are accessed, created, modified, or deleted.</t>
    </r>
    <r>
      <rPr>
        <sz val="11"/>
        <color rgb="FF000000"/>
        <rFont val="Calibri"/>
      </rPr>
      <t xml:space="preserve">
</t>
    </r>
    <r>
      <rPr>
        <sz val="11"/>
        <color rgb="FF000000"/>
        <rFont val="Calibri"/>
      </rPr>
      <t>- When unsuccessful attempts to access, create, modify, or delete categorized information occur.</t>
    </r>
    <r>
      <rPr>
        <sz val="11"/>
        <color rgb="FF000000"/>
        <rFont val="Calibri"/>
      </rPr>
      <t xml:space="preserve">
</t>
    </r>
    <r>
      <rPr>
        <sz val="11"/>
        <color rgb="FF000000"/>
        <rFont val="Calibri"/>
      </rPr>
      <t>- All privileged activities or other system-level access.</t>
    </r>
    <r>
      <rPr>
        <sz val="11"/>
        <color rgb="FF000000"/>
        <rFont val="Calibri"/>
      </rPr>
      <t xml:space="preserve">
</t>
    </r>
    <r>
      <rPr>
        <sz val="11"/>
        <color rgb="FF000000"/>
        <rFont val="Calibri"/>
      </rPr>
      <t>- When unsuccessful attempts to execute privileged activities or other system-level access occurs.</t>
    </r>
    <r>
      <rPr>
        <sz val="11"/>
        <color rgb="FF000000"/>
        <rFont val="Calibri"/>
      </rPr>
      <t xml:space="preserve">
</t>
    </r>
    <r>
      <rPr>
        <sz val="11"/>
        <color rgb="FF000000"/>
        <rFont val="Calibri"/>
      </rPr>
      <t>- When successful or unsuccessful access to any other objects occur as specifically defined by the site.</t>
    </r>
    <r>
      <rPr>
        <sz val="11"/>
        <color rgb="FF000000"/>
        <rFont val="Calibri"/>
      </rPr>
      <t xml:space="preserve">
</t>
    </r>
    <r>
      <rPr>
        <sz val="11"/>
        <color rgb="FF000000"/>
        <rFont val="Calibri"/>
      </rPr>
      <t>Satisfies: SRG-APP-000091-DB-000066, SRG-APP-000091-DB-000325, SRG-APP-000492-DB-000333, SRG-APP-000494-DB-000344, SRG-APP-000494-DB-000345, SRG-APP-000495-DB-000326, SRG-APP-000495-DB-000327, SRG-APP-000495-DB-000328, SRG-APP-000495-DB-000329, SRG-APP-000496-DB-000334, SRG-APP-000496-DB-000335, SRG-APP-000498-DB-000346, SRG-APP-000498-DB-000347, SRG-APP-000499-DB-000330, SRG-APP-000499-DB-000331, SRG-APP-000501-DB-000336, SRG-APP-000501-DB-000337, SRG-APP-000502-DB-000348, SRG-APP-000502-DB-000349, SRG-APP-000503-DB-000350, SRG-APP-000503-DB-000351, SRG-APP-000504-DB-000354, SRG-APP-000504-DB-000355, SRG-APP-000505-DB-000352, SRG-APP-000506-DB-000353, SRG-APP-000507-DB-000357, SRG-APP-000508-DB-000358</t>
    </r>
  </si>
  <si>
    <r>
      <rPr>
        <sz val="11"/>
        <color rgb="FF000000"/>
        <rFont val="Calibri"/>
      </rPr>
      <t>Check Oracle Database settings to determine if auditing is being performed on the DOD-required list of auditable events supplied in the discussion.</t>
    </r>
    <r>
      <rPr>
        <sz val="11"/>
        <color rgb="FF000000"/>
        <rFont val="Calibri"/>
      </rPr>
      <t xml:space="preserve">
</t>
    </r>
    <r>
      <rPr>
        <sz val="11"/>
        <color rgb="FF000000"/>
        <rFont val="Calibri"/>
      </rPr>
      <t>If Standard Auditing is used:</t>
    </r>
    <r>
      <rPr>
        <sz val="11"/>
        <color rgb="FF000000"/>
        <rFont val="Calibri"/>
      </rPr>
      <t xml:space="preserve">
</t>
    </r>
    <r>
      <rPr>
        <sz val="11"/>
        <color rgb="FF000000"/>
        <rFont val="Calibri"/>
      </rPr>
      <t>To verify Oracle is configured to capture audit data, enter the following SQL*Plus command:</t>
    </r>
    <r>
      <rPr>
        <sz val="11"/>
        <color rgb="FF000000"/>
        <rFont val="Calibri"/>
      </rPr>
      <t xml:space="preserve">
</t>
    </r>
    <r>
      <rPr>
        <sz val="11"/>
        <color rgb="FF000000"/>
        <rFont val="Calibri"/>
      </rPr>
      <t>SHOW PARAMETER AUDIT_TRAIL</t>
    </r>
    <r>
      <rPr>
        <sz val="11"/>
        <color rgb="FF000000"/>
        <rFont val="Calibri"/>
      </rPr>
      <t xml:space="preserve">
</t>
    </r>
    <r>
      <rPr>
        <sz val="11"/>
        <color rgb="FF000000"/>
        <rFont val="Calibri"/>
      </rPr>
      <t>Or the following SQL query:</t>
    </r>
    <r>
      <rPr>
        <sz val="11"/>
        <color rgb="FF000000"/>
        <rFont val="Calibri"/>
      </rPr>
      <t xml:space="preserve">
</t>
    </r>
    <r>
      <rPr>
        <sz val="11"/>
        <color rgb="FF000000"/>
        <rFont val="Calibri"/>
      </rPr>
      <t>col display_value format a10</t>
    </r>
    <r>
      <rPr>
        <sz val="11"/>
        <color rgb="FF000000"/>
        <rFont val="Calibri"/>
      </rPr>
      <t xml:space="preserve">
</t>
    </r>
    <r>
      <rPr>
        <sz val="11"/>
        <color rgb="FF000000"/>
        <rFont val="Calibri"/>
      </rPr>
      <t>col default_value format a10</t>
    </r>
    <r>
      <rPr>
        <sz val="11"/>
        <color rgb="FF000000"/>
        <rFont val="Calibri"/>
      </rPr>
      <t xml:space="preserve">
</t>
    </r>
    <r>
      <rPr>
        <sz val="11"/>
        <color rgb="FF000000"/>
        <rFont val="Calibri"/>
      </rPr>
      <t>SELECT inst_id, con_id, display_value, default_value, isdefault</t>
    </r>
    <r>
      <rPr>
        <sz val="11"/>
        <color rgb="FF000000"/>
        <rFont val="Calibri"/>
      </rPr>
      <t xml:space="preserve">
</t>
    </r>
    <r>
      <rPr>
        <sz val="11"/>
        <color rgb="FF000000"/>
        <rFont val="Calibri"/>
      </rPr>
      <t>FROM sys.gv_$parameter WHERE name = 'audit_trail';</t>
    </r>
    <r>
      <rPr>
        <sz val="11"/>
        <color rgb="FF000000"/>
        <rFont val="Calibri"/>
      </rPr>
      <t xml:space="preserve">
</t>
    </r>
    <r>
      <rPr>
        <sz val="11"/>
        <color rgb="FF000000"/>
        <rFont val="Calibri"/>
      </rPr>
      <t>If Oracle returns the value "NONE", this is a finding.</t>
    </r>
    <r>
      <rPr>
        <sz val="11"/>
        <color rgb="FF000000"/>
        <rFont val="Calibri"/>
      </rPr>
      <t xml:space="preserve">
</t>
    </r>
    <r>
      <rPr>
        <sz val="11"/>
        <color rgb="FF000000"/>
        <rFont val="Calibri"/>
      </rPr>
      <t>To confirm Oracle audit is capturing information on the required events, review the contents of the SYS.AUD$ table or the audit file, whichever is in use. If auditable events are not listed, this is a finding.</t>
    </r>
    <r>
      <rPr>
        <sz val="11"/>
        <color rgb="FF000000"/>
        <rFont val="Calibri"/>
      </rPr>
      <t xml:space="preserve">
</t>
    </r>
    <r>
      <rPr>
        <sz val="11"/>
        <color rgb="FF000000"/>
        <rFont val="Calibri"/>
      </rPr>
      <t>If Unified Auditing is used:</t>
    </r>
    <r>
      <rPr>
        <sz val="11"/>
        <color rgb="FF000000"/>
        <rFont val="Calibri"/>
      </rPr>
      <t xml:space="preserve">
</t>
    </r>
    <r>
      <rPr>
        <sz val="11"/>
        <color rgb="FF000000"/>
        <rFont val="Calibri"/>
      </rPr>
      <t>To verify Oracle is configured to capture audit data, enter the following SQL*Plus command:</t>
    </r>
    <r>
      <rPr>
        <sz val="11"/>
        <color rgb="FF000000"/>
        <rFont val="Calibri"/>
      </rPr>
      <t xml:space="preserve">
</t>
    </r>
    <r>
      <rPr>
        <sz val="11"/>
        <color rgb="FF000000"/>
        <rFont val="Calibri"/>
      </rPr>
      <t>col value format a10</t>
    </r>
    <r>
      <rPr>
        <sz val="11"/>
        <color rgb="FF000000"/>
        <rFont val="Calibri"/>
      </rPr>
      <t xml:space="preserve">
</t>
    </r>
    <r>
      <rPr>
        <sz val="11"/>
        <color rgb="FF000000"/>
        <rFont val="Calibri"/>
      </rPr>
      <t>SELECT inst_id, con_id, value</t>
    </r>
    <r>
      <rPr>
        <sz val="11"/>
        <color rgb="FF000000"/>
        <rFont val="Calibri"/>
      </rPr>
      <t xml:space="preserve">
</t>
    </r>
    <r>
      <rPr>
        <sz val="11"/>
        <color rgb="FF000000"/>
        <rFont val="Calibri"/>
      </rPr>
      <t>FROM sys.gv_$option</t>
    </r>
    <r>
      <rPr>
        <sz val="11"/>
        <color rgb="FF000000"/>
        <rFont val="Calibri"/>
      </rPr>
      <t xml:space="preserve">
</t>
    </r>
    <r>
      <rPr>
        <sz val="11"/>
        <color rgb="FF000000"/>
        <rFont val="Calibri"/>
      </rPr>
      <t>WHERE parameter = 'Unified Auditing';</t>
    </r>
    <r>
      <rPr>
        <sz val="11"/>
        <color rgb="FF000000"/>
        <rFont val="Calibri"/>
      </rPr>
      <t xml:space="preserve">
</t>
    </r>
    <r>
      <rPr>
        <sz val="11"/>
        <color rgb="FF000000"/>
        <rFont val="Calibri"/>
      </rPr>
      <t>If Oracle returns a value something other than "TRUE", this is a finding.</t>
    </r>
    <r>
      <rPr>
        <sz val="11"/>
        <color rgb="FF000000"/>
        <rFont val="Calibri"/>
      </rPr>
      <t xml:space="preserve">
</t>
    </r>
    <r>
      <rPr>
        <sz val="11"/>
        <color rgb="FF000000"/>
        <rFont val="Calibri"/>
      </rPr>
      <t>Unified Audit supports named audit policies, which are defined using the CREATE AUDIT POLICY statement. A policy specifies the actions that should be audited and the objects to which it should apply. If no specific objects are included in the policy definition, it applies to all objects.</t>
    </r>
    <r>
      <rPr>
        <sz val="11"/>
        <color rgb="FF000000"/>
        <rFont val="Calibri"/>
      </rPr>
      <t xml:space="preserve">
</t>
    </r>
    <r>
      <rPr>
        <sz val="11"/>
        <color rgb="FF000000"/>
        <rFont val="Calibri"/>
      </rPr>
      <t>A named policy is enabled using the AUDIT POLICY statement. It can be enabled for all users, for specific users only, or for all except a specified list of users. The policy can audit successful actions, unsuccessful actions, or both.</t>
    </r>
    <r>
      <rPr>
        <sz val="11"/>
        <color rgb="FF000000"/>
        <rFont val="Calibri"/>
      </rPr>
      <t xml:space="preserve">
</t>
    </r>
    <r>
      <rPr>
        <sz val="11"/>
        <color rgb="FF000000"/>
        <rFont val="Calibri"/>
      </rPr>
      <t>Verifying existing audit policy: existing Unified Audit policies are listed in the view AUDIT_UNIFIED_POLICIES. The AUDIT_OPTION column contains one of the actions specified in a CREATE AUDIT POLICY statement. The AUDIT_OPTION_TYPE column contains "STANDARD ACTION" for a policy that applies to all objects or "OBJECT ACTION" for a policy that audits actions on a specific object.</t>
    </r>
    <r>
      <rPr>
        <sz val="11"/>
        <color rgb="FF000000"/>
        <rFont val="Calibri"/>
      </rPr>
      <t xml:space="preserve">
</t>
    </r>
    <r>
      <rPr>
        <sz val="11"/>
        <color rgb="FF000000"/>
        <rFont val="Calibri"/>
      </rPr>
      <t>SELECT policy_name</t>
    </r>
    <r>
      <rPr>
        <sz val="11"/>
        <color rgb="FF000000"/>
        <rFont val="Calibri"/>
      </rPr>
      <t xml:space="preserve">
</t>
    </r>
    <r>
      <rPr>
        <sz val="11"/>
        <color rgb="FF000000"/>
        <rFont val="Calibri"/>
      </rPr>
      <t>FROM sys.audit_unified_policies</t>
    </r>
    <r>
      <rPr>
        <sz val="11"/>
        <color rgb="FF000000"/>
        <rFont val="Calibri"/>
      </rPr>
      <t xml:space="preserve">
</t>
    </r>
    <r>
      <rPr>
        <sz val="11"/>
        <color rgb="FF000000"/>
        <rFont val="Calibri"/>
      </rPr>
      <t>WHERE audit_option = 'GRANT'</t>
    </r>
    <r>
      <rPr>
        <sz val="11"/>
        <color rgb="FF000000"/>
        <rFont val="Calibri"/>
      </rPr>
      <t xml:space="preserve">
</t>
    </r>
    <r>
      <rPr>
        <sz val="11"/>
        <color rgb="FF000000"/>
        <rFont val="Calibri"/>
      </rPr>
      <t>AND audit_option_type= 'STANDARD ACTION';</t>
    </r>
    <r>
      <rPr>
        <sz val="11"/>
        <color rgb="FF000000"/>
        <rFont val="Calibri"/>
      </rPr>
      <t xml:space="preserve">
</t>
    </r>
    <r>
      <rPr>
        <sz val="11"/>
        <color rgb="FF000000"/>
        <rFont val="Calibri"/>
      </rPr>
      <t>To find policies that audit privilege grants on specific objects:</t>
    </r>
    <r>
      <rPr>
        <sz val="11"/>
        <color rgb="FF000000"/>
        <rFont val="Calibri"/>
      </rPr>
      <t xml:space="preserve">
</t>
    </r>
    <r>
      <rPr>
        <sz val="11"/>
        <color rgb="FF000000"/>
        <rFont val="Calibri"/>
      </rPr>
      <t>col policy_name format a20</t>
    </r>
    <r>
      <rPr>
        <sz val="11"/>
        <color rgb="FF000000"/>
        <rFont val="Calibri"/>
      </rPr>
      <t xml:space="preserve">
</t>
    </r>
    <r>
      <rPr>
        <sz val="11"/>
        <color rgb="FF000000"/>
        <rFont val="Calibri"/>
      </rPr>
      <t>col object_schema format a20</t>
    </r>
    <r>
      <rPr>
        <sz val="11"/>
        <color rgb="FF000000"/>
        <rFont val="Calibri"/>
      </rPr>
      <t xml:space="preserve">
</t>
    </r>
    <r>
      <rPr>
        <sz val="11"/>
        <color rgb="FF000000"/>
        <rFont val="Calibri"/>
      </rPr>
      <t>col object_name format a30</t>
    </r>
    <r>
      <rPr>
        <sz val="11"/>
        <color rgb="FF000000"/>
        <rFont val="Calibri"/>
      </rPr>
      <t xml:space="preserve">
</t>
    </r>
    <r>
      <rPr>
        <sz val="11"/>
        <color rgb="FF000000"/>
        <rFont val="Calibri"/>
      </rPr>
      <t xml:space="preserve">SELECT policy_name, object_schema, object_name </t>
    </r>
    <r>
      <rPr>
        <sz val="11"/>
        <color rgb="FF000000"/>
        <rFont val="Calibri"/>
      </rPr>
      <t xml:space="preserve">
</t>
    </r>
    <r>
      <rPr>
        <sz val="11"/>
        <color rgb="FF000000"/>
        <rFont val="Calibri"/>
      </rPr>
      <t xml:space="preserve">FROM sys.audit_unified_policies </t>
    </r>
    <r>
      <rPr>
        <sz val="11"/>
        <color rgb="FF000000"/>
        <rFont val="Calibri"/>
      </rPr>
      <t xml:space="preserve">
</t>
    </r>
    <r>
      <rPr>
        <sz val="11"/>
        <color rgb="FF000000"/>
        <rFont val="Calibri"/>
      </rPr>
      <t>WHERE audit_option = 'GRANT'</t>
    </r>
    <r>
      <rPr>
        <sz val="11"/>
        <color rgb="FF000000"/>
        <rFont val="Calibri"/>
      </rPr>
      <t xml:space="preserve">
</t>
    </r>
    <r>
      <rPr>
        <sz val="11"/>
        <color rgb="FF000000"/>
        <rFont val="Calibri"/>
      </rPr>
      <t>AND audit_option_type = 'OBJECT ACTION';</t>
    </r>
    <r>
      <rPr>
        <sz val="11"/>
        <color rgb="FF000000"/>
        <rFont val="Calibri"/>
      </rPr>
      <t xml:space="preserve">
</t>
    </r>
    <r>
      <rPr>
        <sz val="11"/>
        <color rgb="FF000000"/>
        <rFont val="Calibri"/>
      </rPr>
      <t>The view AUDIT_UNIFIED_ENABLED_POLICIES shows which Unified Audit policies are enabled. The ENABLED_OPT and USER_NAME columns show the users for whom the policy is enabled or "ALL USERS". The SUCCESS and FAILURE columns indicate if the policy is enabled for successful or unsuccessful actions, respectively.</t>
    </r>
    <r>
      <rPr>
        <sz val="11"/>
        <color rgb="FF000000"/>
        <rFont val="Calibri"/>
      </rPr>
      <t xml:space="preserve">
</t>
    </r>
    <r>
      <rPr>
        <sz val="11"/>
        <color rgb="FF000000"/>
        <rFont val="Calibri"/>
      </rPr>
      <t>col entity_name format a30</t>
    </r>
    <r>
      <rPr>
        <sz val="11"/>
        <color rgb="FF000000"/>
        <rFont val="Calibri"/>
      </rPr>
      <t xml:space="preserve">
</t>
    </r>
    <r>
      <rPr>
        <sz val="11"/>
        <color rgb="FF000000"/>
        <rFont val="Calibri"/>
      </rPr>
      <t>SELECT policy_name, enabled_option, entity_name, success, failure</t>
    </r>
    <r>
      <rPr>
        <sz val="11"/>
        <color rgb="FF000000"/>
        <rFont val="Calibri"/>
      </rPr>
      <t xml:space="preserve">
</t>
    </r>
    <r>
      <rPr>
        <sz val="11"/>
        <color rgb="FF000000"/>
        <rFont val="Calibri"/>
      </rPr>
      <t>FROM sys.audit_unified_enabled_policies;</t>
    </r>
    <r>
      <rPr>
        <sz val="11"/>
        <color rgb="FF000000"/>
        <rFont val="Calibri"/>
      </rPr>
      <t xml:space="preserve">
</t>
    </r>
    <r>
      <rPr>
        <sz val="11"/>
        <color rgb="FF000000"/>
        <rFont val="Calibri"/>
      </rPr>
      <t>If auditing is not being performed for all the events listed above, this is a finding.</t>
    </r>
  </si>
  <si>
    <t>V-270505</t>
  </si>
  <si>
    <r>
      <rPr>
        <sz val="11"/>
        <rFont val="Calibri"/>
      </rPr>
      <t>Oracle Database must include organization-defined additional, more detailed information in the audit records for audit events identified by type, location, or subject.</t>
    </r>
  </si>
  <si>
    <r>
      <rPr>
        <sz val="11"/>
        <color rgb="FF000000"/>
        <rFont val="Calibri"/>
      </rPr>
      <t>If the site-specific audit requirements are not covered by the default audit options, deploy and configure FGA. For details, refer to Oracle documentation, at the location below.</t>
    </r>
    <r>
      <rPr>
        <sz val="11"/>
        <color rgb="FF000000"/>
        <rFont val="Calibri"/>
      </rPr>
      <t xml:space="preserve">
</t>
    </r>
    <r>
      <rPr>
        <sz val="11"/>
        <color rgb="FF000000"/>
        <rFont val="Calibri"/>
      </rPr>
      <t>For more information on the configuration of fine-grained auditing, refer to the following documents:</t>
    </r>
    <r>
      <rPr>
        <sz val="11"/>
        <color rgb="FF000000"/>
        <rFont val="Calibri"/>
      </rPr>
      <t xml:space="preserve">
</t>
    </r>
    <r>
      <rPr>
        <sz val="11"/>
        <color rgb="FF000000"/>
        <rFont val="Calibri"/>
      </rPr>
      <t>https://docs.oracle.com/en/database/oracle/oracle-database/19/dbseg/configuring-audit-policies.html#GUID-88DA3AF8-5F6A-4C6E-80EE-F65071E5BF46.</t>
    </r>
  </si>
  <si>
    <r>
      <rPr>
        <sz val="11"/>
        <color rgb="FF000000"/>
        <rFont val="Calibri"/>
      </rPr>
      <t>Information system auditing capability is critical for accurate forensic analysis. Audit record content that may be necessary to satisfy the requirement of this control includes timestamps, source and destination addresses, user/process identifiers, event descriptions, success/fail indications, file names involved, and access control or flow control rules invoked.</t>
    </r>
    <r>
      <rPr>
        <sz val="11"/>
        <color rgb="FF000000"/>
        <rFont val="Calibri"/>
      </rPr>
      <t xml:space="preserve">
</t>
    </r>
    <r>
      <rPr>
        <sz val="11"/>
        <color rgb="FF000000"/>
        <rFont val="Calibri"/>
      </rPr>
      <t>In addition, the application must have the capability to include organization-defined additional, more detailed information in the audit records for audit events. These events may be identified by type, location, or subject.</t>
    </r>
    <r>
      <rPr>
        <sz val="11"/>
        <color rgb="FF000000"/>
        <rFont val="Calibri"/>
      </rPr>
      <t xml:space="preserve">
</t>
    </r>
    <r>
      <rPr>
        <sz val="11"/>
        <color rgb="FF000000"/>
        <rFont val="Calibri"/>
      </rPr>
      <t>An example of detailed information the organization may require in audit records is full-text recording of privileged commands or the individual identities of shared account users.</t>
    </r>
    <r>
      <rPr>
        <sz val="11"/>
        <color rgb="FF000000"/>
        <rFont val="Calibri"/>
      </rPr>
      <t xml:space="preserve">
</t>
    </r>
    <r>
      <rPr>
        <sz val="11"/>
        <color rgb="FF000000"/>
        <rFont val="Calibri"/>
      </rPr>
      <t>Some organizations may determine that more detailed information is required for specific database event types. If this information is not available, it could negatively impact forensic investigations into user actions or other malicious events.</t>
    </r>
  </si>
  <si>
    <r>
      <rPr>
        <sz val="11"/>
        <color rgb="FF000000"/>
        <rFont val="Calibri"/>
      </rPr>
      <t>Review the system documentation to identify additional site-specific information not covered by the default audit options, the organization has determined to be necessary. If there are none, this is not a finding.</t>
    </r>
    <r>
      <rPr>
        <sz val="11"/>
        <color rgb="FF000000"/>
        <rFont val="Calibri"/>
      </rPr>
      <t xml:space="preserve">
</t>
    </r>
    <r>
      <rPr>
        <sz val="11"/>
        <color rgb="FF000000"/>
        <rFont val="Calibri"/>
      </rPr>
      <t>If any additional information is defined, compare those auditable events that are not covered by unified auditing with the existing Fine-Grained Auditing (FGA) specifications returned by the following query:</t>
    </r>
    <r>
      <rPr>
        <sz val="11"/>
        <color rgb="FF000000"/>
        <rFont val="Calibri"/>
      </rPr>
      <t xml:space="preserve">
</t>
    </r>
    <r>
      <rPr>
        <sz val="11"/>
        <color rgb="FF000000"/>
        <rFont val="Calibri"/>
      </rPr>
      <t>SELECT COUNT(*)</t>
    </r>
    <r>
      <rPr>
        <sz val="11"/>
        <color rgb="FF000000"/>
        <rFont val="Calibri"/>
      </rPr>
      <t xml:space="preserve">
</t>
    </r>
    <r>
      <rPr>
        <sz val="11"/>
        <color rgb="FF000000"/>
        <rFont val="Calibri"/>
      </rPr>
      <t>FROM audsys.unified_audit_trail</t>
    </r>
    <r>
      <rPr>
        <sz val="11"/>
        <color rgb="FF000000"/>
        <rFont val="Calibri"/>
      </rPr>
      <t xml:space="preserve">
</t>
    </r>
    <r>
      <rPr>
        <sz val="11"/>
        <color rgb="FF000000"/>
        <rFont val="Calibri"/>
      </rPr>
      <t>WHERE audit_type = 'FineGrainedAudit';</t>
    </r>
    <r>
      <rPr>
        <sz val="11"/>
        <color rgb="FF000000"/>
        <rFont val="Calibri"/>
      </rPr>
      <t xml:space="preserve">
</t>
    </r>
    <r>
      <rPr>
        <sz val="11"/>
        <color rgb="FF000000"/>
        <rFont val="Calibri"/>
      </rPr>
      <t>If any such auditable event is not covered by the existing FGA specifications, this is a finding.</t>
    </r>
  </si>
  <si>
    <t>V-270506</t>
  </si>
  <si>
    <r>
      <rPr>
        <sz val="11"/>
        <rFont val="Calibri"/>
      </rPr>
      <t>Oracle Database must allocate audit record storage capacity in accordance with organization-defined audit record storage requirements.</t>
    </r>
  </si>
  <si>
    <r>
      <rPr>
        <sz val="11"/>
        <color rgb="FF000000"/>
        <rFont val="Calibri"/>
      </rPr>
      <t>Allocate sufficient audit file/table space to support peak demand.</t>
    </r>
    <r>
      <rPr>
        <sz val="11"/>
        <color rgb="FF000000"/>
        <rFont val="Calibri"/>
      </rPr>
      <t xml:space="preserve">
</t>
    </r>
    <r>
      <rPr>
        <sz val="11"/>
        <color rgb="FF000000"/>
        <rFont val="Calibri"/>
      </rPr>
      <t>If audit records are being written to the table sys.aud$, create a new tablespace dedicated to the AUD$ table and move AUD$ using the statement below:</t>
    </r>
    <r>
      <rPr>
        <sz val="11"/>
        <color rgb="FF000000"/>
        <rFont val="Calibri"/>
      </rPr>
      <t xml:space="preserve">
</t>
    </r>
    <r>
      <rPr>
        <sz val="11"/>
        <color rgb="FF000000"/>
        <rFont val="Calibri"/>
      </rPr>
      <t>exec sys.dbms_audit_mgmt.move_dbaudit_tables('&lt;tablespace_name&gt;');</t>
    </r>
    <r>
      <rPr>
        <sz val="11"/>
        <color rgb="FF000000"/>
        <rFont val="Calibri"/>
      </rPr>
      <t xml:space="preserve">
</t>
    </r>
    <r>
      <rPr>
        <sz val="11"/>
        <color rgb="FF000000"/>
        <rFont val="Calibri"/>
      </rPr>
      <t>Ensure that audit tables are in their own tablespaces and that the tablespaces have enough room for the volume of log data that will be produced.</t>
    </r>
    <r>
      <rPr>
        <sz val="11"/>
        <color rgb="FF000000"/>
        <rFont val="Calibri"/>
      </rPr>
      <t xml:space="preserve">
</t>
    </r>
    <r>
      <rPr>
        <sz val="11"/>
        <color rgb="FF000000"/>
        <rFont val="Calibri"/>
      </rPr>
      <t>Detailed procedures for how to alter the tablespace for audit logs can be found here:</t>
    </r>
    <r>
      <rPr>
        <sz val="11"/>
        <color rgb="FF000000"/>
        <rFont val="Calibri"/>
      </rPr>
      <t xml:space="preserve">
</t>
    </r>
    <r>
      <rPr>
        <sz val="11"/>
        <color rgb="FF000000"/>
        <rFont val="Calibri"/>
      </rPr>
      <t>https://docs.oracle.com/en/database/oracle/oracle-database/19/sqlrf/ALTER-TABLESPACE.html.</t>
    </r>
  </si>
  <si>
    <r>
      <rPr>
        <sz val="11"/>
        <color rgb="FF000000"/>
        <rFont val="Calibri"/>
      </rPr>
      <t>To ensure sufficient storage capacity for the audit logs, Oracle Database must be able to allocate audit record storage capacity. Although another requirement (SRG-APP-000515-DB-000318) mandates audit data be off-loaded to a centralized log management system, it remains necessary to provide space on the database server to serve as a buffer against outages and capacity limits of the off-loading mechanism.</t>
    </r>
    <r>
      <rPr>
        <sz val="11"/>
        <color rgb="FF000000"/>
        <rFont val="Calibri"/>
      </rPr>
      <t xml:space="preserve">
</t>
    </r>
    <r>
      <rPr>
        <sz val="11"/>
        <color rgb="FF000000"/>
        <rFont val="Calibri"/>
      </rPr>
      <t>The task of allocating audit record storage capacity is usually performed during initial installation of the database management system (DBMS) and is closely associated with the database administrator (DBA) and system administrator roles. The DBA or system administrator will usually coordinate the allocation of physical drive space with the application owner/installer and the application will prompt the installer to provide the capacity information, the physical location of the disk, or both.</t>
    </r>
    <r>
      <rPr>
        <sz val="11"/>
        <color rgb="FF000000"/>
        <rFont val="Calibri"/>
      </rPr>
      <t xml:space="preserve">
</t>
    </r>
    <r>
      <rPr>
        <sz val="11"/>
        <color rgb="FF000000"/>
        <rFont val="Calibri"/>
      </rPr>
      <t>In determining the capacity requirements, consider such factors as: total number of users; expected number of concurrent users during busy periods; number and type of events being monitored; types and amounts of data being captured; the frequency/speed with which audit records are off-loaded to the central log management system; and any limitations that exist on the DBMS's ability to reuse the space formerly occupied by off-loaded records.</t>
    </r>
  </si>
  <si>
    <r>
      <rPr>
        <sz val="11"/>
        <color rgb="FF000000"/>
        <rFont val="Calibri"/>
      </rPr>
      <t>Review the DBMS settings to determine whether audit logging is configured to produce logs consistent with the amount of space allocated for logging. If auditing will generate excessive logs so that they may outgrow the space reserved for logging, this is a finding.</t>
    </r>
    <r>
      <rPr>
        <sz val="11"/>
        <color rgb="FF000000"/>
        <rFont val="Calibri"/>
      </rPr>
      <t xml:space="preserve">
</t>
    </r>
    <r>
      <rPr>
        <sz val="11"/>
        <color rgb="FF000000"/>
        <rFont val="Calibri"/>
      </rPr>
      <t>If file-based auditing is in use, check that sufficient space is available to support the file(s). If not, this is a finding.</t>
    </r>
    <r>
      <rPr>
        <sz val="11"/>
        <color rgb="FF000000"/>
        <rFont val="Calibri"/>
      </rPr>
      <t xml:space="preserve">
</t>
    </r>
    <r>
      <rPr>
        <sz val="11"/>
        <color rgb="FF000000"/>
        <rFont val="Calibri"/>
      </rPr>
      <t xml:space="preserve">If standard, table-based auditing is used, the audit logs are written to a table called AUD$; and if a Virtual Private Database is deployed, a table is created called FGA_LOG$. </t>
    </r>
    <r>
      <rPr>
        <sz val="11"/>
        <color rgb="FF000000"/>
        <rFont val="Calibri"/>
      </rPr>
      <t xml:space="preserve">
</t>
    </r>
    <r>
      <rPr>
        <sz val="11"/>
        <color rgb="FF000000"/>
        <rFont val="Calibri"/>
      </rPr>
      <t>sqlplus connect as sysdba</t>
    </r>
    <r>
      <rPr>
        <sz val="11"/>
        <color rgb="FF000000"/>
        <rFont val="Calibri"/>
      </rPr>
      <t xml:space="preserve">
</t>
    </r>
    <r>
      <rPr>
        <sz val="11"/>
        <color rgb="FF000000"/>
        <rFont val="Calibri"/>
      </rPr>
      <t>SELECT table_name, tablespace_name</t>
    </r>
    <r>
      <rPr>
        <sz val="11"/>
        <color rgb="FF000000"/>
        <rFont val="Calibri"/>
      </rPr>
      <t xml:space="preserve">
</t>
    </r>
    <r>
      <rPr>
        <sz val="11"/>
        <color rgb="FF000000"/>
        <rFont val="Calibri"/>
      </rPr>
      <t>FROM dba_tables</t>
    </r>
    <r>
      <rPr>
        <sz val="11"/>
        <color rgb="FF000000"/>
        <rFont val="Calibri"/>
      </rPr>
      <t xml:space="preserve">
</t>
    </r>
    <r>
      <rPr>
        <sz val="11"/>
        <color rgb="FF000000"/>
        <rFont val="Calibri"/>
      </rPr>
      <t>WHERE table_name IN ('AUD$')</t>
    </r>
    <r>
      <rPr>
        <sz val="11"/>
        <color rgb="FF000000"/>
        <rFont val="Calibri"/>
      </rPr>
      <t xml:space="preserve">
</t>
    </r>
    <r>
      <rPr>
        <sz val="11"/>
        <color rgb="FF000000"/>
        <rFont val="Calibri"/>
      </rPr>
      <t>ORDER BY table_name;</t>
    </r>
    <r>
      <rPr>
        <sz val="11"/>
        <color rgb="FF000000"/>
        <rFont val="Calibri"/>
      </rPr>
      <t xml:space="preserve">
</t>
    </r>
    <r>
      <rPr>
        <sz val="11"/>
        <color rgb="FF000000"/>
        <rFont val="Calibri"/>
      </rPr>
      <t>TABLE_NAME                     TABLESPACE_NAME</t>
    </r>
    <r>
      <rPr>
        <sz val="11"/>
        <color rgb="FF000000"/>
        <rFont val="Calibri"/>
      </rPr>
      <t xml:space="preserve">
</t>
    </r>
    <r>
      <rPr>
        <sz val="11"/>
        <color rgb="FF000000"/>
        <rFont val="Calibri"/>
      </rPr>
      <t>-----------------------------  ------------------------------</t>
    </r>
    <r>
      <rPr>
        <sz val="11"/>
        <color rgb="FF000000"/>
        <rFont val="Calibri"/>
      </rPr>
      <t xml:space="preserve">
</t>
    </r>
    <r>
      <rPr>
        <sz val="11"/>
        <color rgb="FF000000"/>
        <rFont val="Calibri"/>
      </rPr>
      <t>AUD$                           SYSTEM</t>
    </r>
    <r>
      <rPr>
        <sz val="11"/>
        <color rgb="FF000000"/>
        <rFont val="Calibri"/>
      </rPr>
      <t xml:space="preserve">
</t>
    </r>
    <r>
      <rPr>
        <sz val="11"/>
        <color rgb="FF000000"/>
        <rFont val="Calibri"/>
      </rPr>
      <t>The AUD$ table should be in its own tablespace. If the tablespace name is SYSTEM, this is a finding.</t>
    </r>
    <r>
      <rPr>
        <sz val="11"/>
        <color rgb="FF000000"/>
        <rFont val="Calibri"/>
      </rPr>
      <t xml:space="preserve">
</t>
    </r>
    <r>
      <rPr>
        <sz val="11"/>
        <color rgb="FF000000"/>
        <rFont val="Calibri"/>
      </rPr>
      <t>Check the current location of the audit trail tables:</t>
    </r>
    <r>
      <rPr>
        <sz val="11"/>
        <color rgb="FF000000"/>
        <rFont val="Calibri"/>
      </rPr>
      <t xml:space="preserve">
</t>
    </r>
    <r>
      <rPr>
        <sz val="11"/>
        <color rgb="FF000000"/>
        <rFont val="Calibri"/>
      </rPr>
      <t>SELECT inst_id, con_id, name, value</t>
    </r>
    <r>
      <rPr>
        <sz val="11"/>
        <color rgb="FF000000"/>
        <rFont val="Calibri"/>
      </rPr>
      <t xml:space="preserve">
</t>
    </r>
    <r>
      <rPr>
        <sz val="11"/>
        <color rgb="FF000000"/>
        <rFont val="Calibri"/>
      </rPr>
      <t>FROM sys.gv_$parameter</t>
    </r>
    <r>
      <rPr>
        <sz val="11"/>
        <color rgb="FF000000"/>
        <rFont val="Calibri"/>
      </rPr>
      <t xml:space="preserve">
</t>
    </r>
    <r>
      <rPr>
        <sz val="11"/>
        <color rgb="FF000000"/>
        <rFont val="Calibri"/>
      </rPr>
      <t>WHERE name IN ('audit_file_dest', 'unified_audit_systemlog');</t>
    </r>
    <r>
      <rPr>
        <sz val="11"/>
        <color rgb="FF000000"/>
        <rFont val="Calibri"/>
      </rPr>
      <t xml:space="preserve">
</t>
    </r>
    <r>
      <rPr>
        <sz val="11"/>
        <color rgb="FF000000"/>
        <rFont val="Calibri"/>
      </rPr>
      <t>Verify adequate space is allocated for the audit trail location.</t>
    </r>
    <r>
      <rPr>
        <sz val="11"/>
        <color rgb="FF000000"/>
        <rFont val="Calibri"/>
      </rPr>
      <t xml:space="preserve">
</t>
    </r>
    <r>
      <rPr>
        <sz val="11"/>
        <color rgb="FF000000"/>
        <rFont val="Calibri"/>
      </rPr>
      <t>If Unified Auditing is used:</t>
    </r>
    <r>
      <rPr>
        <sz val="11"/>
        <color rgb="FF000000"/>
        <rFont val="Calibri"/>
      </rPr>
      <t xml:space="preserve">
</t>
    </r>
    <r>
      <rPr>
        <sz val="11"/>
        <color rgb="FF000000"/>
        <rFont val="Calibri"/>
      </rPr>
      <t>Audit logs are written to tables in the AUDSYS schema. The default tablespace for AUDSYS is USERS, and it should be in its own tablespace.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tablespace name is USERS, this is a finding. </t>
    </r>
    <r>
      <rPr>
        <sz val="11"/>
        <color rgb="FF000000"/>
        <rFont val="Calibri"/>
      </rPr>
      <t xml:space="preserve">
</t>
    </r>
    <r>
      <rPr>
        <sz val="11"/>
        <color rgb="FF000000"/>
        <rFont val="Calibri"/>
      </rPr>
      <t>Investigate whether there have been any incidents where the DBMS ran out of audit log space since the last time the space was allocated or other corrective measures were taken. If there have been, this is a finding.</t>
    </r>
  </si>
  <si>
    <t>V-270507</t>
  </si>
  <si>
    <r>
      <rPr>
        <sz val="11"/>
        <rFont val="Calibri"/>
      </rPr>
      <t>Oracle Database must off-load audit data to a separate log management facility; this must be continuous and in near-real-time for systems with a network connection to the storage facility, and weekly or more often for stand-alone systems.</t>
    </r>
  </si>
  <si>
    <r>
      <rPr>
        <sz val="11"/>
        <color rgb="FF000000"/>
        <rFont val="Calibri"/>
      </rPr>
      <t>Configure the DBMS or deploy and configure software tools to transfer audit records to a centralized log management system, continuously and in near-real-time where a continuous network connection to the log management system exists, or at least weekly in the absence of such a connection.</t>
    </r>
    <r>
      <rPr>
        <sz val="11"/>
        <color rgb="FF000000"/>
        <rFont val="Calibri"/>
      </rPr>
      <t xml:space="preserve">
</t>
    </r>
    <r>
      <rPr>
        <sz val="11"/>
        <color rgb="FF000000"/>
        <rFont val="Calibri"/>
      </rPr>
      <t>Consider deploying the Oracle Audit Vault, which is Oracle's centralized audit log management system. Oracle Audit Vault is a powerful enterprise-wide audit solution that provides centralized location and configuration of audit information that is captured in audit records which are generated by all databases including Oracle, or other databases (SQL Server, MySQL, etc.), and various components of the DBMS, as well as, operating systems, file systems, directory services, or custom audit data in either database tables or XML files.</t>
    </r>
    <r>
      <rPr>
        <sz val="11"/>
        <color rgb="FF000000"/>
        <rFont val="Calibri"/>
      </rPr>
      <t xml:space="preserve">
</t>
    </r>
    <r>
      <rPr>
        <sz val="11"/>
        <color rgb="FF000000"/>
        <rFont val="Calibri"/>
      </rPr>
      <t>Oracle Audit Vault consumes audit data from databases, which may be automatically purged from the target database after it has been moved to the Oracle Audit Vault Server, freeing up valuable space for business data. Oracle Audit Vault Server supports data retention policies on a per source basis, making it possible to meet internal or external compliance requirements. To prevent unauthorized access or tampering, Oracle Audit Vault encrypts audit and event data at every stage, in transmission and at rest. For Oracle Databases, Oracle Audit Vault can track changes to data, user entitlements, and stored procedures. Historical tracking of important data attributes allows users to quickly report on the lifecycle of a data attribute. User entitlements tracking enables easy reporting on which users have what privileges, along with differential reporting on what has changed since the last report. Maliciously modified stored procedures are a frequent vector for data theft-stored procedure tracking helps users quickly spot changes. With support for Oracle's unified audit, it is easy to implement best practices for auditing using preseeded audit policies.</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</si>
  <si>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 xml:space="preserve">Off-loading is a common process in information systems with limited audit storage capacity. </t>
    </r>
    <r>
      <rPr>
        <sz val="11"/>
        <color rgb="FF000000"/>
        <rFont val="Calibri"/>
      </rPr>
      <t xml:space="preserve">
</t>
    </r>
    <r>
      <rPr>
        <sz val="11"/>
        <color rgb="FF000000"/>
        <rFont val="Calibri"/>
      </rPr>
      <t>The database management system (DBMS) may write audit records to database tables, files in the file system, other kinds of local repositories, or a centralized log management system. Whatever the method used, it must be compatible with off-loading the records to the centralized system.</t>
    </r>
  </si>
  <si>
    <r>
      <rPr>
        <sz val="11"/>
        <color rgb="FF000000"/>
        <rFont val="Calibri"/>
      </rPr>
      <t>Review the system documentation for a description of how audit records are off-loaded.</t>
    </r>
    <r>
      <rPr>
        <sz val="11"/>
        <color rgb="FF000000"/>
        <rFont val="Calibri"/>
      </rPr>
      <t xml:space="preserve">
</t>
    </r>
    <r>
      <rPr>
        <sz val="11"/>
        <color rgb="FF000000"/>
        <rFont val="Calibri"/>
      </rPr>
      <t>If there is no centralized audit log management system, for the audit data to be written to, this is a finding.</t>
    </r>
    <r>
      <rPr>
        <sz val="11"/>
        <color rgb="FF000000"/>
        <rFont val="Calibri"/>
      </rPr>
      <t xml:space="preserve">
</t>
    </r>
    <r>
      <rPr>
        <sz val="11"/>
        <color rgb="FF000000"/>
        <rFont val="Calibri"/>
      </rPr>
      <t>If the DBMS has a continuous network connection to the centralized log management system, but the DBMS audit records are not written directly to the centralized log management system or transferred in near-real-time, this is a finding.</t>
    </r>
    <r>
      <rPr>
        <sz val="11"/>
        <color rgb="FF000000"/>
        <rFont val="Calibri"/>
      </rPr>
      <t xml:space="preserve">
</t>
    </r>
    <r>
      <rPr>
        <sz val="11"/>
        <color rgb="FF000000"/>
        <rFont val="Calibri"/>
      </rPr>
      <t>If the DBMS does not have a continuous network connection to the centralized log management system, and the DBMS audit records are not transferred to the centralized log management system weekly or more often, this is a finding.</t>
    </r>
  </si>
  <si>
    <t>V-270508</t>
  </si>
  <si>
    <r>
      <rPr>
        <sz val="11"/>
        <rFont val="Calibri"/>
      </rPr>
      <t>The Oracle Database, or the logging or alerting mechanism the application uses, must provide a warning when allocated audit record storage volume record storage volume reaches 75 percent of maximum audit record storage capacity.</t>
    </r>
  </si>
  <si>
    <r>
      <rPr>
        <sz val="11"/>
        <color rgb="FF000000"/>
        <rFont val="Calibri"/>
      </rPr>
      <t>Modify DBMS, OS, or third-party logging application settings to alert appropriate personnel when 75 percent of log storage capacity is reached.</t>
    </r>
    <r>
      <rPr>
        <sz val="11"/>
        <color rgb="FF000000"/>
        <rFont val="Calibri"/>
      </rPr>
      <t xml:space="preserve">
</t>
    </r>
    <r>
      <rPr>
        <sz val="11"/>
        <color rgb="FF000000"/>
        <rFont val="Calibri"/>
      </rPr>
      <t>For ease of management, it is recommended that the audit tables be kept in a dedicated tablespace.</t>
    </r>
    <r>
      <rPr>
        <sz val="11"/>
        <color rgb="FF000000"/>
        <rFont val="Calibri"/>
      </rPr>
      <t xml:space="preserve">
</t>
    </r>
    <r>
      <rPr>
        <sz val="11"/>
        <color rgb="FF000000"/>
        <rFont val="Calibri"/>
      </rPr>
      <t>If Oracle Enterprise Manager is in use, the capability to issue such an alert is built in and configurable via the console so an email can be sent to a designated administrator.</t>
    </r>
    <r>
      <rPr>
        <sz val="11"/>
        <color rgb="FF000000"/>
        <rFont val="Calibri"/>
      </rPr>
      <t xml:space="preserve">
</t>
    </r>
    <r>
      <rPr>
        <sz val="11"/>
        <color rgb="FF000000"/>
        <rFont val="Calibri"/>
      </rPr>
      <t>If Enterprise Manager is unavailable, the following script can be used to monitor storage space; this can be combined with additional code to email the appropriate administrator so they can take action.</t>
    </r>
    <r>
      <rPr>
        <sz val="11"/>
        <color rgb="FF000000"/>
        <rFont val="Calibri"/>
      </rPr>
      <t xml:space="preserve">
</t>
    </r>
    <r>
      <rPr>
        <sz val="11"/>
        <color rgb="FF000000"/>
        <rFont val="Calibri"/>
      </rPr>
      <t>sqlplus connect as sysdba</t>
    </r>
    <r>
      <rPr>
        <sz val="11"/>
        <color rgb="FF000000"/>
        <rFont val="Calibri"/>
      </rPr>
      <t xml:space="preserve">
</t>
    </r>
    <r>
      <rPr>
        <sz val="11"/>
        <color rgb="FF000000"/>
        <rFont val="Calibri"/>
      </rPr>
      <t>set pagesize 300</t>
    </r>
    <r>
      <rPr>
        <sz val="11"/>
        <color rgb="FF000000"/>
        <rFont val="Calibri"/>
      </rPr>
      <t xml:space="preserve">
</t>
    </r>
    <r>
      <rPr>
        <sz val="11"/>
        <color rgb="FF000000"/>
        <rFont val="Calibri"/>
      </rPr>
      <t>set linesize 120</t>
    </r>
    <r>
      <rPr>
        <sz val="11"/>
        <color rgb="FF000000"/>
        <rFont val="Calibri"/>
      </rPr>
      <t xml:space="preserve">
</t>
    </r>
    <r>
      <rPr>
        <sz val="11"/>
        <color rgb="FF000000"/>
        <rFont val="Calibri"/>
      </rPr>
      <t>column sumb format 9,999,999,999,999</t>
    </r>
    <r>
      <rPr>
        <sz val="11"/>
        <color rgb="FF000000"/>
        <rFont val="Calibri"/>
      </rPr>
      <t xml:space="preserve">
</t>
    </r>
    <r>
      <rPr>
        <sz val="11"/>
        <color rgb="FF000000"/>
        <rFont val="Calibri"/>
      </rPr>
      <t>column extents format 999999</t>
    </r>
    <r>
      <rPr>
        <sz val="11"/>
        <color rgb="FF000000"/>
        <rFont val="Calibri"/>
      </rPr>
      <t xml:space="preserve">
</t>
    </r>
    <r>
      <rPr>
        <sz val="11"/>
        <color rgb="FF000000"/>
        <rFont val="Calibri"/>
      </rPr>
      <t>column bytes format 9,999,999,999,999</t>
    </r>
    <r>
      <rPr>
        <sz val="11"/>
        <color rgb="FF000000"/>
        <rFont val="Calibri"/>
      </rPr>
      <t xml:space="preserve">
</t>
    </r>
    <r>
      <rPr>
        <sz val="11"/>
        <color rgb="FF000000"/>
        <rFont val="Calibri"/>
      </rPr>
      <t>column largest format 9,999,999,999,999</t>
    </r>
    <r>
      <rPr>
        <sz val="11"/>
        <color rgb="FF000000"/>
        <rFont val="Calibri"/>
      </rPr>
      <t xml:space="preserve">
</t>
    </r>
    <r>
      <rPr>
        <sz val="11"/>
        <color rgb="FF000000"/>
        <rFont val="Calibri"/>
      </rPr>
      <t>column Tot_Size format 9,999,999,999,999</t>
    </r>
    <r>
      <rPr>
        <sz val="11"/>
        <color rgb="FF000000"/>
        <rFont val="Calibri"/>
      </rPr>
      <t xml:space="preserve">
</t>
    </r>
    <r>
      <rPr>
        <sz val="11"/>
        <color rgb="FF000000"/>
        <rFont val="Calibri"/>
      </rPr>
      <t>column Tot_Free format 9,999,999,999,999</t>
    </r>
    <r>
      <rPr>
        <sz val="11"/>
        <color rgb="FF000000"/>
        <rFont val="Calibri"/>
      </rPr>
      <t xml:space="preserve">
</t>
    </r>
    <r>
      <rPr>
        <sz val="11"/>
        <color rgb="FF000000"/>
        <rFont val="Calibri"/>
      </rPr>
      <t>column Pct_Free format 9,999,999,999,999</t>
    </r>
    <r>
      <rPr>
        <sz val="11"/>
        <color rgb="FF000000"/>
        <rFont val="Calibri"/>
      </rPr>
      <t xml:space="preserve">
</t>
    </r>
    <r>
      <rPr>
        <sz val="11"/>
        <color rgb="FF000000"/>
        <rFont val="Calibri"/>
      </rPr>
      <t>column Chunks_Free format 9,999,999,999,999</t>
    </r>
    <r>
      <rPr>
        <sz val="11"/>
        <color rgb="FF000000"/>
        <rFont val="Calibri"/>
      </rPr>
      <t xml:space="preserve">
</t>
    </r>
    <r>
      <rPr>
        <sz val="11"/>
        <color rgb="FF000000"/>
        <rFont val="Calibri"/>
      </rPr>
      <t>column Max_Free format 9,999,999,999,999</t>
    </r>
    <r>
      <rPr>
        <sz val="11"/>
        <color rgb="FF000000"/>
        <rFont val="Calibri"/>
      </rPr>
      <t xml:space="preserve">
</t>
    </r>
    <r>
      <rPr>
        <sz val="11"/>
        <color rgb="FF000000"/>
        <rFont val="Calibri"/>
      </rPr>
      <t>set echo off</t>
    </r>
    <r>
      <rPr>
        <sz val="11"/>
        <color rgb="FF000000"/>
        <rFont val="Calibri"/>
      </rPr>
      <t xml:space="preserve">
</t>
    </r>
    <r>
      <rPr>
        <sz val="11"/>
        <color rgb="FF000000"/>
        <rFont val="Calibri"/>
      </rPr>
      <t>spool TSINFO.txt</t>
    </r>
    <r>
      <rPr>
        <sz val="11"/>
        <color rgb="FF000000"/>
        <rFont val="Calibri"/>
      </rPr>
      <t xml:space="preserve">
</t>
    </r>
    <r>
      <rPr>
        <sz val="11"/>
        <color rgb="FF000000"/>
        <rFont val="Calibri"/>
      </rPr>
      <t>PROMPT SPACE AVAILABLE IN TABLESPACES</t>
    </r>
    <r>
      <rPr>
        <sz val="11"/>
        <color rgb="FF000000"/>
        <rFont val="Calibri"/>
      </rPr>
      <t xml:space="preserve">
</t>
    </r>
    <r>
      <rPr>
        <sz val="11"/>
        <color rgb="FF000000"/>
        <rFont val="Calibri"/>
      </rPr>
      <t>select a.tablespace_name,sum(a.tots) Tot_Size,</t>
    </r>
    <r>
      <rPr>
        <sz val="11"/>
        <color rgb="FF000000"/>
        <rFont val="Calibri"/>
      </rPr>
      <t xml:space="preserve">
</t>
    </r>
    <r>
      <rPr>
        <sz val="11"/>
        <color rgb="FF000000"/>
        <rFont val="Calibri"/>
      </rPr>
      <t>sum(a.sumb) Tot_Free,</t>
    </r>
    <r>
      <rPr>
        <sz val="11"/>
        <color rgb="FF000000"/>
        <rFont val="Calibri"/>
      </rPr>
      <t xml:space="preserve">
</t>
    </r>
    <r>
      <rPr>
        <sz val="11"/>
        <color rgb="FF000000"/>
        <rFont val="Calibri"/>
      </rPr>
      <t xml:space="preserve">sum(a.sumb)*100/sum(a.tots) Pct_Free, </t>
    </r>
    <r>
      <rPr>
        <sz val="11"/>
        <color rgb="FF000000"/>
        <rFont val="Calibri"/>
      </rPr>
      <t xml:space="preserve">
</t>
    </r>
    <r>
      <rPr>
        <sz val="11"/>
        <color rgb="FF000000"/>
        <rFont val="Calibri"/>
      </rPr>
      <t>sum(a.largest) Max_Free,sum(a.chunks) Chunks_Free</t>
    </r>
    <r>
      <rPr>
        <sz val="11"/>
        <color rgb="FF000000"/>
        <rFont val="Calibri"/>
      </rPr>
      <t xml:space="preserve">
</t>
    </r>
    <r>
      <rPr>
        <sz val="11"/>
        <color rgb="FF000000"/>
        <rFont val="Calibri"/>
      </rPr>
      <t>from</t>
    </r>
    <r>
      <rPr>
        <sz val="11"/>
        <color rgb="FF000000"/>
        <rFont val="Calibri"/>
      </rPr>
      <t xml:space="preserve">
</t>
    </r>
    <r>
      <rPr>
        <sz val="11"/>
        <color rgb="FF000000"/>
        <rFont val="Calibri"/>
      </rPr>
      <t>(</t>
    </r>
    <r>
      <rPr>
        <sz val="11"/>
        <color rgb="FF000000"/>
        <rFont val="Calibri"/>
      </rPr>
      <t xml:space="preserve">
</t>
    </r>
    <r>
      <rPr>
        <sz val="11"/>
        <color rgb="FF000000"/>
        <rFont val="Calibri"/>
      </rPr>
      <t>select tablespace_name,0 tots,sum(bytes) sumb,</t>
    </r>
    <r>
      <rPr>
        <sz val="11"/>
        <color rgb="FF000000"/>
        <rFont val="Calibri"/>
      </rPr>
      <t xml:space="preserve">
</t>
    </r>
    <r>
      <rPr>
        <sz val="11"/>
        <color rgb="FF000000"/>
        <rFont val="Calibri"/>
      </rPr>
      <t>max(bytes) largest,count(*) chunks</t>
    </r>
    <r>
      <rPr>
        <sz val="11"/>
        <color rgb="FF000000"/>
        <rFont val="Calibri"/>
      </rPr>
      <t xml:space="preserve">
</t>
    </r>
    <r>
      <rPr>
        <sz val="11"/>
        <color rgb="FF000000"/>
        <rFont val="Calibri"/>
      </rPr>
      <t>from dba_free_space a</t>
    </r>
    <r>
      <rPr>
        <sz val="11"/>
        <color rgb="FF000000"/>
        <rFont val="Calibri"/>
      </rPr>
      <t xml:space="preserve">
</t>
    </r>
    <r>
      <rPr>
        <sz val="11"/>
        <color rgb="FF000000"/>
        <rFont val="Calibri"/>
      </rPr>
      <t>group by tablespace_name</t>
    </r>
    <r>
      <rPr>
        <sz val="11"/>
        <color rgb="FF000000"/>
        <rFont val="Calibri"/>
      </rPr>
      <t xml:space="preserve">
</t>
    </r>
    <r>
      <rPr>
        <sz val="11"/>
        <color rgb="FF000000"/>
        <rFont val="Calibri"/>
      </rPr>
      <t>union</t>
    </r>
    <r>
      <rPr>
        <sz val="11"/>
        <color rgb="FF000000"/>
        <rFont val="Calibri"/>
      </rPr>
      <t xml:space="preserve">
</t>
    </r>
    <r>
      <rPr>
        <sz val="11"/>
        <color rgb="FF000000"/>
        <rFont val="Calibri"/>
      </rPr>
      <t>select tablespace_name,sum(bytes) tots,0,0,0 from</t>
    </r>
    <r>
      <rPr>
        <sz val="11"/>
        <color rgb="FF000000"/>
        <rFont val="Calibri"/>
      </rPr>
      <t xml:space="preserve">
</t>
    </r>
    <r>
      <rPr>
        <sz val="11"/>
        <color rgb="FF000000"/>
        <rFont val="Calibri"/>
      </rPr>
      <t>dba_data_files</t>
    </r>
    <r>
      <rPr>
        <sz val="11"/>
        <color rgb="FF000000"/>
        <rFont val="Calibri"/>
      </rPr>
      <t xml:space="preserve">
</t>
    </r>
    <r>
      <rPr>
        <sz val="11"/>
        <color rgb="FF000000"/>
        <rFont val="Calibri"/>
      </rPr>
      <t>group by tablespace_name) a</t>
    </r>
    <r>
      <rPr>
        <sz val="11"/>
        <color rgb="FF000000"/>
        <rFont val="Calibri"/>
      </rPr>
      <t xml:space="preserve">
</t>
    </r>
    <r>
      <rPr>
        <sz val="11"/>
        <color rgb="FF000000"/>
        <rFont val="Calibri"/>
      </rPr>
      <t>group by a.tablespace_name;</t>
    </r>
    <r>
      <rPr>
        <sz val="11"/>
        <color rgb="FF000000"/>
        <rFont val="Calibri"/>
      </rPr>
      <t xml:space="preserve">
</t>
    </r>
    <r>
      <rPr>
        <sz val="11"/>
        <color rgb="FF000000"/>
        <rFont val="Calibri"/>
      </rPr>
      <t>Sample Output</t>
    </r>
    <r>
      <rPr>
        <sz val="11"/>
        <color rgb="FF000000"/>
        <rFont val="Calibri"/>
      </rPr>
      <t xml:space="preserve">
</t>
    </r>
    <r>
      <rPr>
        <sz val="11"/>
        <color rgb="FF000000"/>
        <rFont val="Calibri"/>
      </rPr>
      <t>SPACE AVAILABLE IN TABLESPACES</t>
    </r>
    <r>
      <rPr>
        <sz val="11"/>
        <color rgb="FF000000"/>
        <rFont val="Calibri"/>
      </rPr>
      <t xml:space="preserve">
</t>
    </r>
    <r>
      <rPr>
        <sz val="11"/>
        <color rgb="FF000000"/>
        <rFont val="Calibri"/>
      </rPr>
      <t>TABLESPACE_NAME     TOT_SIZE     TOT_FREE     PCT_FREE     MAX_FREE    CHUNKS_FREE</t>
    </r>
    <r>
      <rPr>
        <sz val="11"/>
        <color rgb="FF000000"/>
        <rFont val="Calibri"/>
      </rPr>
      <t xml:space="preserve">
</t>
    </r>
    <r>
      <rPr>
        <sz val="11"/>
        <color rgb="FF000000"/>
        <rFont val="Calibri"/>
      </rPr>
      <t xml:space="preserve">-----------------------------      --------------     --------------     ---------------    ----------------    --------------------- </t>
    </r>
    <r>
      <rPr>
        <sz val="11"/>
        <color rgb="FF000000"/>
        <rFont val="Calibri"/>
      </rPr>
      <t xml:space="preserve">
</t>
    </r>
    <r>
      <rPr>
        <sz val="11"/>
        <color rgb="FF000000"/>
        <rFont val="Calibri"/>
      </rPr>
      <t xml:space="preserve">DES2                                   41,943,040      30,935,040             74             30,935,040                   1 </t>
    </r>
    <r>
      <rPr>
        <sz val="11"/>
        <color rgb="FF000000"/>
        <rFont val="Calibri"/>
      </rPr>
      <t xml:space="preserve">
</t>
    </r>
    <r>
      <rPr>
        <sz val="11"/>
        <color rgb="FF000000"/>
        <rFont val="Calibri"/>
      </rPr>
      <t xml:space="preserve">DES2_I                               31,457,280       23,396,352             74             23,396,352                   1 </t>
    </r>
    <r>
      <rPr>
        <sz val="11"/>
        <color rgb="FF000000"/>
        <rFont val="Calibri"/>
      </rPr>
      <t xml:space="preserve">
</t>
    </r>
    <r>
      <rPr>
        <sz val="11"/>
        <color rgb="FF000000"/>
        <rFont val="Calibri"/>
      </rPr>
      <t xml:space="preserve">RBS                                     60,817,408       57,085,952             94             52,426,752                16 </t>
    </r>
    <r>
      <rPr>
        <sz val="11"/>
        <color rgb="FF000000"/>
        <rFont val="Calibri"/>
      </rPr>
      <t xml:space="preserve">
</t>
    </r>
    <r>
      <rPr>
        <sz val="11"/>
        <color rgb="FF000000"/>
        <rFont val="Calibri"/>
      </rPr>
      <t xml:space="preserve">SYSTEM                             94,371,840        5,386,240                6               5,013,504                  3 </t>
    </r>
    <r>
      <rPr>
        <sz val="11"/>
        <color rgb="FF000000"/>
        <rFont val="Calibri"/>
      </rPr>
      <t xml:space="preserve">
</t>
    </r>
    <r>
      <rPr>
        <sz val="11"/>
        <color rgb="FF000000"/>
        <rFont val="Calibri"/>
      </rPr>
      <t xml:space="preserve">TEMP                                       563,200           561,152            100                  133,120                  5 </t>
    </r>
    <r>
      <rPr>
        <sz val="11"/>
        <color rgb="FF000000"/>
        <rFont val="Calibri"/>
      </rPr>
      <t xml:space="preserve">
</t>
    </r>
    <r>
      <rPr>
        <sz val="11"/>
        <color rgb="FF000000"/>
        <rFont val="Calibri"/>
      </rPr>
      <t xml:space="preserve">TOOLS                              120,586,240      89,407,488              74             78,190,592                12 </t>
    </r>
    <r>
      <rPr>
        <sz val="11"/>
        <color rgb="FF000000"/>
        <rFont val="Calibri"/>
      </rPr>
      <t xml:space="preserve">
</t>
    </r>
    <r>
      <rPr>
        <sz val="11"/>
        <color rgb="FF000000"/>
        <rFont val="Calibri"/>
      </rPr>
      <t>USERS                                  1,048,576             26,624                 3                   26,624                   1</t>
    </r>
  </si>
  <si>
    <r>
      <rPr>
        <sz val="11"/>
        <color rgb="FF000000"/>
        <rFont val="Calibri"/>
      </rPr>
      <t>Organizations are required to use a central log management system, so, under normal conditions, the audit space allocated to the database management system (DBMS) on its own server will not be an issue. However, space will still be required on the DBMS server for audit records in transit, and, under abnormal conditions, this could fill up. Since a requirement exists to halt processing upon audit failure, a service outage would result.</t>
    </r>
    <r>
      <rPr>
        <sz val="11"/>
        <color rgb="FF000000"/>
        <rFont val="Calibri"/>
      </rPr>
      <t xml:space="preserve">
</t>
    </r>
    <r>
      <rPr>
        <sz val="11"/>
        <color rgb="FF000000"/>
        <rFont val="Calibri"/>
      </rPr>
      <t xml:space="preserve">If support personnel are not notified immediately upon storage volume usage reaching 75 percent, they are unable to plan for storage capacity expansion. </t>
    </r>
    <r>
      <rPr>
        <sz val="11"/>
        <color rgb="FF000000"/>
        <rFont val="Calibri"/>
      </rPr>
      <t xml:space="preserve">
</t>
    </r>
    <r>
      <rPr>
        <sz val="11"/>
        <color rgb="FF000000"/>
        <rFont val="Calibri"/>
      </rPr>
      <t>The appropriate support staff include, at a minimum, the information system security officer (ISSO) and the database administrator (DBA)/system administrator (SA).</t>
    </r>
  </si>
  <si>
    <r>
      <rPr>
        <sz val="11"/>
        <color rgb="FF000000"/>
        <rFont val="Calibri"/>
      </rPr>
      <t>Review OS or third-party logging application settings to determine whether a warning will be provided when 75 percent of DBMS audit log storage capacity is reached.</t>
    </r>
    <r>
      <rPr>
        <sz val="11"/>
        <color rgb="FF000000"/>
        <rFont val="Calibri"/>
      </rPr>
      <t xml:space="preserve">
</t>
    </r>
    <r>
      <rPr>
        <sz val="11"/>
        <color rgb="FF000000"/>
        <rFont val="Calibri"/>
      </rPr>
      <t>If no warning will be provided, this is a finding.</t>
    </r>
  </si>
  <si>
    <t>V-270509</t>
  </si>
  <si>
    <r>
      <rPr>
        <sz val="11"/>
        <rFont val="Calibri"/>
      </rPr>
      <t>Oracle Database must provide an immediate real-time alert to appropriate support staff of all audit log failures.</t>
    </r>
  </si>
  <si>
    <r>
      <rPr>
        <sz val="11"/>
        <color rgb="FF000000"/>
        <rFont val="Calibri"/>
      </rPr>
      <t>Configure logging software to send a real-time alert to appropriate personnel when auditing fails for any reason.</t>
    </r>
    <r>
      <rPr>
        <sz val="11"/>
        <color rgb="FF000000"/>
        <rFont val="Calibri"/>
      </rPr>
      <t xml:space="preserve">
</t>
    </r>
    <r>
      <rPr>
        <sz val="11"/>
        <color rgb="FF000000"/>
        <rFont val="Calibri"/>
      </rPr>
      <t>Oracle recommends the use of Oracle Enterprise Manager.</t>
    </r>
  </si>
  <si>
    <r>
      <rPr>
        <sz val="11"/>
        <color rgb="FF000000"/>
        <rFont val="Calibri"/>
      </rPr>
      <t xml:space="preserve">It is critical for the appropriate personnel to be aware if a system is at risk of failing to process audit logs as required. Without a real-time alert, security personnel may be unaware of an impending failure of the audit capability, and system operation may be adversely affected. </t>
    </r>
    <r>
      <rPr>
        <sz val="11"/>
        <color rgb="FF000000"/>
        <rFont val="Calibri"/>
      </rPr>
      <t xml:space="preserve">
</t>
    </r>
    <r>
      <rPr>
        <sz val="11"/>
        <color rgb="FF000000"/>
        <rFont val="Calibri"/>
      </rPr>
      <t>The appropriate support staff include, at a minimum, the information system security officer (ISSO) and the database administrator (DBA)/system administrator (SA).</t>
    </r>
    <r>
      <rPr>
        <sz val="11"/>
        <color rgb="FF000000"/>
        <rFont val="Calibri"/>
      </rPr>
      <t xml:space="preserve">
</t>
    </r>
    <r>
      <rPr>
        <sz val="11"/>
        <color rgb="FF000000"/>
        <rFont val="Calibri"/>
      </rPr>
      <t>A failure of database auditing will result in either the database continuing to function without auditing or in a complete halt to database operations. When audit processing fails, appropriate personnel must be alerted immediately to avoid further downtime or unaudited transactions.</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r>
      <rPr>
        <sz val="11"/>
        <color rgb="FF000000"/>
        <rFont val="Calibri"/>
      </rPr>
      <t xml:space="preserve">
</t>
    </r>
    <r>
      <rPr>
        <sz val="11"/>
        <color rgb="FF000000"/>
        <rFont val="Calibri"/>
      </rPr>
      <t>If Oracle Enterprise Manager is in use, the capability to issue such an alert is built in and configurable via the console so an alert can be sent to a designated administrator.</t>
    </r>
  </si>
  <si>
    <r>
      <rPr>
        <sz val="11"/>
        <color rgb="FF000000"/>
        <rFont val="Calibri"/>
      </rPr>
      <t>Review Oracle Database, OS, or third-party logging software settings to determine whether a real-time alert will be sent to the appropriate personnel when auditing fails for any reason.</t>
    </r>
    <r>
      <rPr>
        <sz val="11"/>
        <color rgb="FF000000"/>
        <rFont val="Calibri"/>
      </rPr>
      <t xml:space="preserve">
</t>
    </r>
    <r>
      <rPr>
        <sz val="11"/>
        <color rgb="FF000000"/>
        <rFont val="Calibri"/>
      </rPr>
      <t>If real-time alerts are not sent upon auditing failure, this is a finding.</t>
    </r>
  </si>
  <si>
    <t>V-270510</t>
  </si>
  <si>
    <r>
      <rPr>
        <sz val="11"/>
        <rFont val="Calibri"/>
      </rPr>
      <t>The audit information produced by the Oracle Database must be protected from unauthorized access, modification, or deletion.</t>
    </r>
  </si>
  <si>
    <r>
      <rPr>
        <sz val="11"/>
        <color rgb="FF000000"/>
        <rFont val="Calibri"/>
      </rPr>
      <t>Add controls and modify permissions to protect database audit log data from unauthorized modification, whether stored in the database itself or at the OS level.</t>
    </r>
    <r>
      <rPr>
        <sz val="11"/>
        <color rgb="FF000000"/>
        <rFont val="Calibri"/>
      </rPr>
      <t xml:space="preserve">
</t>
    </r>
    <r>
      <rPr>
        <sz val="11"/>
        <color rgb="FF000000"/>
        <rFont val="Calibri"/>
      </rPr>
      <t>Logs are stored in the database:</t>
    </r>
    <r>
      <rPr>
        <sz val="11"/>
        <color rgb="FF000000"/>
        <rFont val="Calibri"/>
      </rPr>
      <t xml:space="preserve">
</t>
    </r>
    <r>
      <rPr>
        <sz val="11"/>
        <color rgb="FF000000"/>
        <rFont val="Calibri"/>
      </rPr>
      <t>For Standard Auditing, Revoke access to the AUD$ table to anyone who should not have access to it.</t>
    </r>
    <r>
      <rPr>
        <sz val="11"/>
        <color rgb="FF000000"/>
        <rFont val="Calibri"/>
      </rPr>
      <t xml:space="preserve">
</t>
    </r>
    <r>
      <rPr>
        <sz val="11"/>
        <color rgb="FF000000"/>
        <rFont val="Calibri"/>
      </rPr>
      <t>For Unified Auditing, Revoke access to the tables with AUDSYS as the owner.</t>
    </r>
    <r>
      <rPr>
        <sz val="11"/>
        <color rgb="FF000000"/>
        <rFont val="Calibri"/>
      </rPr>
      <t xml:space="preserve">
</t>
    </r>
    <r>
      <rPr>
        <sz val="11"/>
        <color rgb="FF000000"/>
        <rFont val="Calibri"/>
      </rPr>
      <t>Use the REVOKE statement to remove permissions from a specific user or from all users to perform actions on database objects.</t>
    </r>
    <r>
      <rPr>
        <sz val="11"/>
        <color rgb="FF000000"/>
        <rFont val="Calibri"/>
      </rPr>
      <t xml:space="preserve">
</t>
    </r>
    <r>
      <rPr>
        <sz val="11"/>
        <color rgb="FF000000"/>
        <rFont val="Calibri"/>
      </rPr>
      <t>REVOKE privilege-type ON [ TABLE ] { table-Name | view-Name } FROM grantees</t>
    </r>
    <r>
      <rPr>
        <sz val="11"/>
        <color rgb="FF000000"/>
        <rFont val="Calibri"/>
      </rPr>
      <t xml:space="preserve">
</t>
    </r>
    <r>
      <rPr>
        <sz val="11"/>
        <color rgb="FF000000"/>
        <rFont val="Calibri"/>
      </rPr>
      <t>Use the ALL PRIVILEGES privilege type to revoke all of the permissions from the user for the specified table. Can also revoke one or more table privileges by specifying a privilege-list.</t>
    </r>
    <r>
      <rPr>
        <sz val="11"/>
        <color rgb="FF000000"/>
        <rFont val="Calibri"/>
      </rPr>
      <t xml:space="preserve">
</t>
    </r>
    <r>
      <rPr>
        <sz val="11"/>
        <color rgb="FF000000"/>
        <rFont val="Calibri"/>
      </rPr>
      <t>Use the DELETE privilege type to revoke permission to delete rows from the specified table.</t>
    </r>
    <r>
      <rPr>
        <sz val="11"/>
        <color rgb="FF000000"/>
        <rFont val="Calibri"/>
      </rPr>
      <t xml:space="preserve">
</t>
    </r>
    <r>
      <rPr>
        <sz val="11"/>
        <color rgb="FF000000"/>
        <rFont val="Calibri"/>
      </rPr>
      <t>Use the INSERT privilege type to revoke permission to insert rows into the specified table.</t>
    </r>
    <r>
      <rPr>
        <sz val="11"/>
        <color rgb="FF000000"/>
        <rFont val="Calibri"/>
      </rPr>
      <t xml:space="preserve">
</t>
    </r>
    <r>
      <rPr>
        <sz val="11"/>
        <color rgb="FF000000"/>
        <rFont val="Calibri"/>
      </rPr>
      <t>Use the REFERENCES privilege type to revoke permission to create a foreign key reference to the specified table. If a column list is specified with the REFERENCES privilege, the permission is revoked on only the foreign key reference to the specified columns.</t>
    </r>
    <r>
      <rPr>
        <sz val="11"/>
        <color rgb="FF000000"/>
        <rFont val="Calibri"/>
      </rPr>
      <t xml:space="preserve">
</t>
    </r>
    <r>
      <rPr>
        <sz val="11"/>
        <color rgb="FF000000"/>
        <rFont val="Calibri"/>
      </rPr>
      <t>Use the SELECT privilege type to revoke permission to perform SELECT statements on a table or view. If a column list is specified with the SELECT privilege, the permission is revoked on only those columns. If no column list is specified, then the privilege is valid on all of the columns in the table.</t>
    </r>
    <r>
      <rPr>
        <sz val="11"/>
        <color rgb="FF000000"/>
        <rFont val="Calibri"/>
      </rPr>
      <t xml:space="preserve">
</t>
    </r>
    <r>
      <rPr>
        <sz val="11"/>
        <color rgb="FF000000"/>
        <rFont val="Calibri"/>
      </rPr>
      <t>Use the TRIGGER privilege type to revoke permission to create a trigger on the specified table.</t>
    </r>
    <r>
      <rPr>
        <sz val="11"/>
        <color rgb="FF000000"/>
        <rFont val="Calibri"/>
      </rPr>
      <t xml:space="preserve">
</t>
    </r>
    <r>
      <rPr>
        <sz val="11"/>
        <color rgb="FF000000"/>
        <rFont val="Calibri"/>
      </rPr>
      <t>Use the UPDATE privilege type to revoke permission to use the UPDATE statement on the specified table. If a column list is specified, the permission is revoked only on the specified columns.</t>
    </r>
    <r>
      <rPr>
        <sz val="11"/>
        <color rgb="FF000000"/>
        <rFont val="Calibri"/>
      </rPr>
      <t xml:space="preserve">
</t>
    </r>
    <r>
      <rPr>
        <sz val="11"/>
        <color rgb="FF000000"/>
        <rFont val="Calibri"/>
      </rPr>
      <t>For file-based/OS level auditing, establish an audit file directory separate from the Oracle Home.</t>
    </r>
    <r>
      <rPr>
        <sz val="11"/>
        <color rgb="FF000000"/>
        <rFont val="Calibri"/>
      </rPr>
      <t xml:space="preserve">
</t>
    </r>
    <r>
      <rPr>
        <sz val="11"/>
        <color rgb="FF000000"/>
        <rFont val="Calibri"/>
      </rPr>
      <t>Alter host system permissions to the AUDIT_FILE_DEST directory to the Oracle process and software owner accounts, DBAs, backup accounts, SAs (if required), and auditors.</t>
    </r>
    <r>
      <rPr>
        <sz val="11"/>
        <color rgb="FF000000"/>
        <rFont val="Calibri"/>
      </rPr>
      <t xml:space="preserve">
</t>
    </r>
    <r>
      <rPr>
        <sz val="11"/>
        <color rgb="FF000000"/>
        <rFont val="Calibri"/>
      </rPr>
      <t>Authorize and document user access requirements to the directory outside of the Oracle, DBA, and SA account list in the system documentation.</t>
    </r>
  </si>
  <si>
    <r>
      <rPr>
        <sz val="11"/>
        <color rgb="FF000000"/>
        <rFont val="Calibri"/>
      </rPr>
      <t>If audit data were to become compromised, then competent forensic analysis and discovery of the true source of potentially malicious system activity is difficult, if not impossible, to achieve. In addition, access to audit records provides information an attacker could potentially use to his or her advantage.</t>
    </r>
    <r>
      <rPr>
        <sz val="11"/>
        <color rgb="FF000000"/>
        <rFont val="Calibri"/>
      </rPr>
      <t xml:space="preserve">
</t>
    </r>
    <r>
      <rPr>
        <sz val="11"/>
        <color rgb="FF000000"/>
        <rFont val="Calibri"/>
      </rPr>
      <t>To ensure the veracity of audit data, the information system and/or the application must protect audit information from any and all unauthorized access. This includes read, write, copy, etc.</t>
    </r>
    <r>
      <rPr>
        <sz val="11"/>
        <color rgb="FF000000"/>
        <rFont val="Calibri"/>
      </rPr>
      <t xml:space="preserve">
</t>
    </r>
    <r>
      <rPr>
        <sz val="11"/>
        <color rgb="FF000000"/>
        <rFont val="Calibri"/>
      </rPr>
      <t>This requirement can be achieved through multiple methods which will depend upon system architecture and design. Some commonly employed methods include ensuring log files enjoy the proper file system permissions using file system protections and limiting log data location.</t>
    </r>
    <r>
      <rPr>
        <sz val="11"/>
        <color rgb="FF000000"/>
        <rFont val="Calibri"/>
      </rPr>
      <t xml:space="preserve">
</t>
    </r>
    <r>
      <rPr>
        <sz val="11"/>
        <color rgb="FF000000"/>
        <rFont val="Calibri"/>
      </rPr>
      <t>Additionally, applications with user interfaces to audit records must not allow for the unfettered manipulation of or access to those records via the application. If the application provides access to the audit data, the application becomes accountable for ensuring that audit information is protected from unauthorized access.</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Modification or deletion of database audit data could mask the theft of, or the unauthorized modification of, sensitive data stored in the database.</t>
    </r>
    <r>
      <rPr>
        <sz val="11"/>
        <color rgb="FF000000"/>
        <rFont val="Calibri"/>
      </rPr>
      <t xml:space="preserve">
</t>
    </r>
    <r>
      <rPr>
        <sz val="11"/>
        <color rgb="FF000000"/>
        <rFont val="Calibri"/>
      </rPr>
      <t>Satisfies: SRG-APP-000118-DB-000059, SRG-APP-000119-DB-000060, SRG-APP-000120-DB-000061</t>
    </r>
  </si>
  <si>
    <r>
      <rPr>
        <sz val="11"/>
        <color rgb="FF000000"/>
        <rFont val="Calibri"/>
      </rPr>
      <t>Review locations of audit logs, both internal to the database and database audit logs located at the operating system level. Verify there are appropriate controls and permissions to protect the audit information from unauthorized access.</t>
    </r>
    <r>
      <rPr>
        <sz val="11"/>
        <color rgb="FF000000"/>
        <rFont val="Calibri"/>
      </rPr>
      <t xml:space="preserve">
</t>
    </r>
    <r>
      <rPr>
        <sz val="11"/>
        <color rgb="FF000000"/>
        <rFont val="Calibri"/>
      </rPr>
      <t>If appropriate controls and permissions do not exist, this is a finding.</t>
    </r>
    <r>
      <rPr>
        <sz val="11"/>
        <color rgb="FF000000"/>
        <rFont val="Calibri"/>
      </rPr>
      <t xml:space="preserve">
</t>
    </r>
    <r>
      <rPr>
        <sz val="11"/>
        <color rgb="FF000000"/>
        <rFont val="Calibri"/>
      </rPr>
      <t>- - - - -</t>
    </r>
    <r>
      <rPr>
        <sz val="11"/>
        <color rgb="FF000000"/>
        <rFont val="Calibri"/>
      </rPr>
      <t xml:space="preserve">
</t>
    </r>
    <r>
      <rPr>
        <sz val="11"/>
        <color rgb="FF000000"/>
        <rFont val="Calibri"/>
      </rPr>
      <t>From SQL*Plus or SQL Developer:</t>
    </r>
    <r>
      <rPr>
        <sz val="11"/>
        <color rgb="FF000000"/>
        <rFont val="Calibri"/>
      </rPr>
      <t xml:space="preserve">
</t>
    </r>
    <r>
      <rPr>
        <sz val="11"/>
        <color rgb="FF000000"/>
        <rFont val="Calibri"/>
      </rPr>
      <t>select value from v$parameter where name = 'audit_trail';</t>
    </r>
    <r>
      <rPr>
        <sz val="11"/>
        <color rgb="FF000000"/>
        <rFont val="Calibri"/>
      </rPr>
      <t xml:space="preserve">
</t>
    </r>
    <r>
      <rPr>
        <sz val="11"/>
        <color rgb="FF000000"/>
        <rFont val="Calibri"/>
      </rPr>
      <t>select value from v$parameter where name = 'audit_file_dest';</t>
    </r>
    <r>
      <rPr>
        <sz val="11"/>
        <color rgb="FF000000"/>
        <rFont val="Calibri"/>
      </rPr>
      <t xml:space="preserve">
</t>
    </r>
    <r>
      <rPr>
        <sz val="11"/>
        <color rgb="FF000000"/>
        <rFont val="Calibri"/>
      </rPr>
      <t>If audit_trail is set to OS, XML or XML EXTENDED, this means logs are stored at the operating system level.</t>
    </r>
    <r>
      <rPr>
        <sz val="11"/>
        <color rgb="FF000000"/>
        <rFont val="Calibri"/>
      </rPr>
      <t xml:space="preserve">
</t>
    </r>
    <r>
      <rPr>
        <sz val="11"/>
        <color rgb="FF000000"/>
        <rFont val="Calibri"/>
      </rPr>
      <t>If audit_trail is set to OS, but the audit records are routed directly to a separate log server without writing to the local file system, this is not a finding.</t>
    </r>
    <r>
      <rPr>
        <sz val="11"/>
        <color rgb="FF000000"/>
        <rFont val="Calibri"/>
      </rPr>
      <t xml:space="preserve">
</t>
    </r>
    <r>
      <rPr>
        <sz val="11"/>
        <color rgb="FF000000"/>
        <rFont val="Calibri"/>
      </rPr>
      <t>If audit_trail is set to DB or "DB, EXTENDED" this means logs are stored in the database.</t>
    </r>
    <r>
      <rPr>
        <sz val="11"/>
        <color rgb="FF000000"/>
        <rFont val="Calibri"/>
      </rPr>
      <t xml:space="preserve">
</t>
    </r>
    <r>
      <rPr>
        <sz val="11"/>
        <color rgb="FF000000"/>
        <rFont val="Calibri"/>
      </rPr>
      <t xml:space="preserve">If any logs are written to the database, DBA_TAB_PRIVS describes all object grants in the database. </t>
    </r>
    <r>
      <rPr>
        <sz val="11"/>
        <color rgb="FF000000"/>
        <rFont val="Calibri"/>
      </rPr>
      <t xml:space="preserve">
</t>
    </r>
    <r>
      <rPr>
        <sz val="11"/>
        <color rgb="FF000000"/>
        <rFont val="Calibri"/>
      </rPr>
      <t xml:space="preserve">If standard auditing is in use, follow the below, check permissions on the AUD$ table. </t>
    </r>
    <r>
      <rPr>
        <sz val="11"/>
        <color rgb="FF000000"/>
        <rFont val="Calibri"/>
      </rPr>
      <t xml:space="preserve">
</t>
    </r>
    <r>
      <rPr>
        <sz val="11"/>
        <color rgb="FF000000"/>
        <rFont val="Calibri"/>
      </rPr>
      <t>sqlplus connect as sysdba;</t>
    </r>
    <r>
      <rPr>
        <sz val="11"/>
        <color rgb="FF000000"/>
        <rFont val="Calibri"/>
      </rPr>
      <t xml:space="preserve">
</t>
    </r>
    <r>
      <rPr>
        <sz val="11"/>
        <color rgb="FF000000"/>
        <rFont val="Calibri"/>
      </rPr>
      <t>SQL&gt; SELECT GRANTEE, TABLE_NAME, PRIVILEGE</t>
    </r>
    <r>
      <rPr>
        <sz val="11"/>
        <color rgb="FF000000"/>
        <rFont val="Calibri"/>
      </rPr>
      <t xml:space="preserve">
</t>
    </r>
    <r>
      <rPr>
        <sz val="11"/>
        <color rgb="FF000000"/>
        <rFont val="Calibri"/>
      </rPr>
      <t>FROM DBA_TAB_PRIVS where table_name = 'AUD$';</t>
    </r>
    <r>
      <rPr>
        <sz val="11"/>
        <color rgb="FF000000"/>
        <rFont val="Calibri"/>
      </rPr>
      <t xml:space="preserve">
</t>
    </r>
    <r>
      <rPr>
        <sz val="11"/>
        <color rgb="FF000000"/>
        <rFont val="Calibri"/>
      </rPr>
      <t>If Unified Auditing is used, check permissions on the AUDSYS tables.</t>
    </r>
    <r>
      <rPr>
        <sz val="11"/>
        <color rgb="FF000000"/>
        <rFont val="Calibri"/>
      </rPr>
      <t xml:space="preserve">
</t>
    </r>
    <r>
      <rPr>
        <sz val="11"/>
        <color rgb="FF000000"/>
        <rFont val="Calibri"/>
      </rPr>
      <t>sqlplus connect as sysdba;</t>
    </r>
    <r>
      <rPr>
        <sz val="11"/>
        <color rgb="FF000000"/>
        <rFont val="Calibri"/>
      </rPr>
      <t xml:space="preserve">
</t>
    </r>
    <r>
      <rPr>
        <sz val="11"/>
        <color rgb="FF000000"/>
        <rFont val="Calibri"/>
      </rPr>
      <t>SQL&gt; SELECT GRANTEE, TABLE_NAME, PRIVILEGE</t>
    </r>
    <r>
      <rPr>
        <sz val="11"/>
        <color rgb="FF000000"/>
        <rFont val="Calibri"/>
      </rPr>
      <t xml:space="preserve">
</t>
    </r>
    <r>
      <rPr>
        <sz val="11"/>
        <color rgb="FF000000"/>
        <rFont val="Calibri"/>
      </rPr>
      <t>FROM DBA_TAB_PRIVS where owner='AUDSYS';</t>
    </r>
    <r>
      <rPr>
        <sz val="11"/>
        <color rgb="FF000000"/>
        <rFont val="Calibri"/>
      </rPr>
      <t xml:space="preserve">
</t>
    </r>
    <r>
      <rPr>
        <sz val="11"/>
        <color rgb="FF000000"/>
        <rFont val="Calibri"/>
      </rPr>
      <t>If appropriate controls and permissions are not implemented, this is a finding.</t>
    </r>
    <r>
      <rPr>
        <sz val="11"/>
        <color rgb="FF000000"/>
        <rFont val="Calibri"/>
      </rPr>
      <t xml:space="preserve">
</t>
    </r>
    <r>
      <rPr>
        <sz val="11"/>
        <color rgb="FF000000"/>
        <rFont val="Calibri"/>
      </rPr>
      <t>If audit logs located at the operating system level:</t>
    </r>
    <r>
      <rPr>
        <sz val="11"/>
        <color rgb="FF000000"/>
        <rFont val="Calibri"/>
      </rPr>
      <t xml:space="preserve">
</t>
    </r>
    <r>
      <rPr>
        <sz val="11"/>
        <color rgb="FF000000"/>
        <rFont val="Calibri"/>
      </rPr>
      <t>On Unix Systems:</t>
    </r>
    <r>
      <rPr>
        <sz val="11"/>
        <color rgb="FF000000"/>
        <rFont val="Calibri"/>
      </rPr>
      <t xml:space="preserve">
</t>
    </r>
    <r>
      <rPr>
        <sz val="11"/>
        <color rgb="FF000000"/>
        <rFont val="Calibri"/>
      </rPr>
      <t xml:space="preserve">  ls -ld [pathname]</t>
    </r>
    <r>
      <rPr>
        <sz val="11"/>
        <color rgb="FF000000"/>
        <rFont val="Calibri"/>
      </rPr>
      <t xml:space="preserve">
</t>
    </r>
    <r>
      <rPr>
        <sz val="11"/>
        <color rgb="FF000000"/>
        <rFont val="Calibri"/>
      </rPr>
      <t>Substitute [pathname] with the directory paths listed from the above SQL statements for audit_file_dest.</t>
    </r>
    <r>
      <rPr>
        <sz val="11"/>
        <color rgb="FF000000"/>
        <rFont val="Calibri"/>
      </rPr>
      <t xml:space="preserve">
</t>
    </r>
    <r>
      <rPr>
        <sz val="11"/>
        <color rgb="FF000000"/>
        <rFont val="Calibri"/>
      </rPr>
      <t>If permissions are granted for world access, this is a finding.</t>
    </r>
    <r>
      <rPr>
        <sz val="11"/>
        <color rgb="FF000000"/>
        <rFont val="Calibri"/>
      </rPr>
      <t xml:space="preserve">
</t>
    </r>
    <r>
      <rPr>
        <sz val="11"/>
        <color rgb="FF000000"/>
        <rFont val="Calibri"/>
      </rPr>
      <t>If any groups that include members other than software owner accounts, DBAs, auditors, oracle processes, or any account not listed as authorized, this is a finding.</t>
    </r>
    <r>
      <rPr>
        <sz val="11"/>
        <color rgb="FF000000"/>
        <rFont val="Calibri"/>
      </rPr>
      <t xml:space="preserve">
</t>
    </r>
    <r>
      <rPr>
        <sz val="11"/>
        <color rgb="FF000000"/>
        <rFont val="Calibri"/>
      </rPr>
      <t>On Windows Systems (from Windows Explorer):</t>
    </r>
    <r>
      <rPr>
        <sz val="11"/>
        <color rgb="FF000000"/>
        <rFont val="Calibri"/>
      </rPr>
      <t xml:space="preserve">
</t>
    </r>
    <r>
      <rPr>
        <sz val="11"/>
        <color rgb="FF000000"/>
        <rFont val="Calibri"/>
      </rPr>
      <t>Browse to the directory specified. Select and right-click on the directory &gt;&gt; Properties &gt;&gt; Security tab. On Windows hosts, records are also written to the Windows application event log. The location of the application event log is listed under Properties for the log under the Windows console. The default location is C:\WINDOWS\system32\config\EventLogs\AppEvent.Evt.</t>
    </r>
    <r>
      <rPr>
        <sz val="11"/>
        <color rgb="FF000000"/>
        <rFont val="Calibri"/>
      </rPr>
      <t xml:space="preserve">
</t>
    </r>
    <r>
      <rPr>
        <sz val="11"/>
        <color rgb="FF000000"/>
        <rFont val="Calibri"/>
      </rPr>
      <t>Select and right-click on the directory &gt;&gt; Properties &gt;&gt; Security tab.</t>
    </r>
    <r>
      <rPr>
        <sz val="11"/>
        <color rgb="FF000000"/>
        <rFont val="Calibri"/>
      </rPr>
      <t xml:space="preserve">
</t>
    </r>
    <r>
      <rPr>
        <sz val="11"/>
        <color rgb="FF000000"/>
        <rFont val="Calibri"/>
      </rPr>
      <t>If permissions are granted to everyone, this is a finding.</t>
    </r>
    <r>
      <rPr>
        <sz val="11"/>
        <color rgb="FF000000"/>
        <rFont val="Calibri"/>
      </rPr>
      <t xml:space="preserve">
</t>
    </r>
    <r>
      <rPr>
        <sz val="11"/>
        <color rgb="FF000000"/>
        <rFont val="Calibri"/>
      </rPr>
      <t>If any accounts other than the administrators, software owner accounts, DBAs, auditors, Oracle processes, or any account not listed as authorized, this is a finding.</t>
    </r>
    <r>
      <rPr>
        <sz val="11"/>
        <color rgb="FF000000"/>
        <rFont val="Calibri"/>
      </rPr>
      <t xml:space="preserve">
</t>
    </r>
    <r>
      <rPr>
        <sz val="11"/>
        <color rgb="FF000000"/>
        <rFont val="Calibri"/>
      </rPr>
      <t>Compare path to %ORACLE_HOME%. If audit_file_dest is a subdirectory of %ORACLE_HOME%, this is a finding.</t>
    </r>
  </si>
  <si>
    <t>V-270511</t>
  </si>
  <si>
    <r>
      <rPr>
        <sz val="11"/>
        <rFont val="Calibri"/>
      </rPr>
      <t>The system must protect audit tools from unauthorized access, modification, or deletion.</t>
    </r>
  </si>
  <si>
    <r>
      <rPr>
        <sz val="11"/>
        <color rgb="FF000000"/>
        <rFont val="Calibri"/>
      </rPr>
      <t>Add or modify access controls and permissions to tools used to view or modify audit log data. Tools must be accessible by authorized personnel only.</t>
    </r>
  </si>
  <si>
    <r>
      <rPr>
        <sz val="11"/>
        <color rgb="FF000000"/>
        <rFont val="Calibri"/>
      </rPr>
      <t>Protecting audit data also includes identifying and protecting the tools used to view and manipulate log data.</t>
    </r>
    <r>
      <rPr>
        <sz val="11"/>
        <color rgb="FF000000"/>
        <rFont val="Calibri"/>
      </rPr>
      <t xml:space="preserve">
</t>
    </r>
    <r>
      <rPr>
        <sz val="11"/>
        <color rgb="FF000000"/>
        <rFont val="Calibri"/>
      </rPr>
      <t>Depending upon the log format and application, system and application log tools may provide the only means to manipulate and manage application and system log data. It is, therefore, imperative that access to audit tools be controlled and protected from unauthorized access.</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access to audit tools.</t>
    </r>
    <r>
      <rPr>
        <sz val="11"/>
        <color rgb="FF000000"/>
        <rFont val="Calibri"/>
      </rPr>
      <t xml:space="preserve">
</t>
    </r>
    <r>
      <rPr>
        <sz val="11"/>
        <color rgb="FF000000"/>
        <rFont val="Calibri"/>
      </rPr>
      <t>Audit tools include, but are not limited to, OS-provided audit tools, vendor-provided audit tools, and open source audit tools needed to successfully view and manipulate audit information system activity and records.</t>
    </r>
    <r>
      <rPr>
        <sz val="11"/>
        <color rgb="FF000000"/>
        <rFont val="Calibri"/>
      </rPr>
      <t xml:space="preserve">
</t>
    </r>
    <r>
      <rPr>
        <sz val="11"/>
        <color rgb="FF000000"/>
        <rFont val="Calibri"/>
      </rPr>
      <t>If an attacker were to gain access to audit tools, he could analyze audit logs for system weaknesses or weaknesses in the auditing itself. An attacker could also manipulate logs to hide evidence of malicious activity.</t>
    </r>
    <r>
      <rPr>
        <sz val="11"/>
        <color rgb="FF000000"/>
        <rFont val="Calibri"/>
      </rPr>
      <t xml:space="preserve">
</t>
    </r>
    <r>
      <rPr>
        <sz val="11"/>
        <color rgb="FF000000"/>
        <rFont val="Calibri"/>
      </rPr>
      <t>Satisfies: SRG-APP-000121-DB-000202, SRG-APP-000122-DB-000203, SRG-APP-000123-DB-000204</t>
    </r>
  </si>
  <si>
    <r>
      <rPr>
        <sz val="11"/>
        <color rgb="FF000000"/>
        <rFont val="Calibri"/>
      </rPr>
      <t>Review access permissions to tools used to view or modify audit log data. These tools may include the database management system (DBMS) itself or tools external to the database.</t>
    </r>
    <r>
      <rPr>
        <sz val="11"/>
        <color rgb="FF000000"/>
        <rFont val="Calibri"/>
      </rPr>
      <t xml:space="preserve">
</t>
    </r>
    <r>
      <rPr>
        <sz val="11"/>
        <color rgb="FF000000"/>
        <rFont val="Calibri"/>
      </rPr>
      <t>If appropriate permissions and access controls are not applied to prevent unauthorized access, modification, or deletion of these tools, this is a finding.</t>
    </r>
  </si>
  <si>
    <t>V-270512</t>
  </si>
  <si>
    <r>
      <rPr>
        <sz val="11"/>
        <rFont val="Calibri"/>
      </rPr>
      <t>Oracle Database must support enforcement of logical access restrictions associated with changes to the database management system (DBMS) configuration and to the database itself.</t>
    </r>
  </si>
  <si>
    <r>
      <rPr>
        <sz val="11"/>
        <color rgb="FF000000"/>
        <rFont val="Calibri"/>
      </rPr>
      <t>For Unix Systems:</t>
    </r>
    <r>
      <rPr>
        <sz val="11"/>
        <color rgb="FF000000"/>
        <rFont val="Calibri"/>
      </rPr>
      <t xml:space="preserve">
</t>
    </r>
    <r>
      <rPr>
        <sz val="11"/>
        <color rgb="FF000000"/>
        <rFont val="Calibri"/>
      </rPr>
      <t>Set the umask of the Oracle software owner account to 022. Determine the shell being used for the Oracle software owner account:</t>
    </r>
    <r>
      <rPr>
        <sz val="11"/>
        <color rgb="FF000000"/>
        <rFont val="Calibri"/>
      </rPr>
      <t xml:space="preserve">
</t>
    </r>
    <r>
      <rPr>
        <sz val="11"/>
        <color rgb="FF000000"/>
        <rFont val="Calibri"/>
      </rPr>
      <t xml:space="preserve">  env | grep -i shell</t>
    </r>
    <r>
      <rPr>
        <sz val="11"/>
        <color rgb="FF000000"/>
        <rFont val="Calibri"/>
      </rPr>
      <t xml:space="preserve">
</t>
    </r>
    <r>
      <rPr>
        <sz val="11"/>
        <color rgb="FF000000"/>
        <rFont val="Calibri"/>
      </rPr>
      <t>Startup files for each shell are as follows (located in users $HOME directory):</t>
    </r>
    <r>
      <rPr>
        <sz val="11"/>
        <color rgb="FF000000"/>
        <rFont val="Calibri"/>
      </rPr>
      <t xml:space="preserve">
</t>
    </r>
    <r>
      <rPr>
        <sz val="11"/>
        <color rgb="FF000000"/>
        <rFont val="Calibri"/>
      </rPr>
      <t xml:space="preserve">  C-Shell (CSH) = .cshrc</t>
    </r>
    <r>
      <rPr>
        <sz val="11"/>
        <color rgb="FF000000"/>
        <rFont val="Calibri"/>
      </rPr>
      <t xml:space="preserve">
</t>
    </r>
    <r>
      <rPr>
        <sz val="11"/>
        <color rgb="FF000000"/>
        <rFont val="Calibri"/>
      </rPr>
      <t xml:space="preserve">  Bourne Shell (SH) = .profile</t>
    </r>
    <r>
      <rPr>
        <sz val="11"/>
        <color rgb="FF000000"/>
        <rFont val="Calibri"/>
      </rPr>
      <t xml:space="preserve">
</t>
    </r>
    <r>
      <rPr>
        <sz val="11"/>
        <color rgb="FF000000"/>
        <rFont val="Calibri"/>
      </rPr>
      <t xml:space="preserve">  Korn Shell (KSH) = .kshrc</t>
    </r>
    <r>
      <rPr>
        <sz val="11"/>
        <color rgb="FF000000"/>
        <rFont val="Calibri"/>
      </rPr>
      <t xml:space="preserve">
</t>
    </r>
    <r>
      <rPr>
        <sz val="11"/>
        <color rgb="FF000000"/>
        <rFont val="Calibri"/>
      </rPr>
      <t xml:space="preserve">  TC Shell (TCS) = .tcshrc</t>
    </r>
    <r>
      <rPr>
        <sz val="11"/>
        <color rgb="FF000000"/>
        <rFont val="Calibri"/>
      </rPr>
      <t xml:space="preserve">
</t>
    </r>
    <r>
      <rPr>
        <sz val="11"/>
        <color rgb="FF000000"/>
        <rFont val="Calibri"/>
      </rPr>
      <t xml:space="preserve">  BASH Shell = .bash_profile or .bashrc</t>
    </r>
    <r>
      <rPr>
        <sz val="11"/>
        <color rgb="FF000000"/>
        <rFont val="Calibri"/>
      </rPr>
      <t xml:space="preserve">
</t>
    </r>
    <r>
      <rPr>
        <sz val="11"/>
        <color rgb="FF000000"/>
        <rFont val="Calibri"/>
      </rPr>
      <t>Edit the shell startup file for the account and add or modify the line:</t>
    </r>
    <r>
      <rPr>
        <sz val="11"/>
        <color rgb="FF000000"/>
        <rFont val="Calibri"/>
      </rPr>
      <t xml:space="preserve">
</t>
    </r>
    <r>
      <rPr>
        <sz val="11"/>
        <color rgb="FF000000"/>
        <rFont val="Calibri"/>
      </rPr>
      <t xml:space="preserve">  umask 022</t>
    </r>
    <r>
      <rPr>
        <sz val="11"/>
        <color rgb="FF000000"/>
        <rFont val="Calibri"/>
      </rPr>
      <t xml:space="preserve">
</t>
    </r>
    <r>
      <rPr>
        <sz val="11"/>
        <color rgb="FF000000"/>
        <rFont val="Calibri"/>
      </rPr>
      <t>Log off and log on, then enter the umask command to confirm the setting.</t>
    </r>
    <r>
      <rPr>
        <sz val="11"/>
        <color rgb="FF000000"/>
        <rFont val="Calibri"/>
      </rPr>
      <t xml:space="preserve">
</t>
    </r>
    <r>
      <rPr>
        <sz val="11"/>
        <color rgb="FF000000"/>
        <rFont val="Calibri"/>
      </rPr>
      <t>Note: To effect this change for all Oracle processes, a reboot of the DBMS server may be required.</t>
    </r>
    <r>
      <rPr>
        <sz val="11"/>
        <color rgb="FF000000"/>
        <rFont val="Calibri"/>
      </rPr>
      <t xml:space="preserve">
</t>
    </r>
    <r>
      <rPr>
        <sz val="11"/>
        <color rgb="FF000000"/>
        <rFont val="Calibri"/>
      </rPr>
      <t>For Windows Systems:</t>
    </r>
    <r>
      <rPr>
        <sz val="11"/>
        <color rgb="FF000000"/>
        <rFont val="Calibri"/>
      </rPr>
      <t xml:space="preserve">
</t>
    </r>
    <r>
      <rPr>
        <sz val="11"/>
        <color rgb="FF000000"/>
        <rFont val="Calibri"/>
      </rPr>
      <t>Restrict access to the DBMS software libraries to the fewest accounts that clearly require access based on job function.</t>
    </r>
    <r>
      <rPr>
        <sz val="11"/>
        <color rgb="FF000000"/>
        <rFont val="Calibri"/>
      </rPr>
      <t xml:space="preserve">
</t>
    </r>
    <r>
      <rPr>
        <sz val="11"/>
        <color rgb="FF000000"/>
        <rFont val="Calibri"/>
      </rPr>
      <t>Document authorized access controls and justify any access grants that do not fall under DBA, DBMS process, ownership, or system administrator (SA) accounts.</t>
    </r>
  </si>
  <si>
    <r>
      <rPr>
        <sz val="11"/>
        <color rgb="FF000000"/>
        <rFont val="Calibri"/>
      </rPr>
      <t xml:space="preserve">Failure to provide logical access restrictions associated with changes to configuration may have significant effects on the overall security of the system. </t>
    </r>
    <r>
      <rPr>
        <sz val="11"/>
        <color rgb="FF000000"/>
        <rFont val="Calibri"/>
      </rPr>
      <t xml:space="preserve">
</t>
    </r>
    <r>
      <rPr>
        <sz val="11"/>
        <color rgb="FF000000"/>
        <rFont val="Calibri"/>
      </rPr>
      <t xml:space="preserve">When dealing with access restrictions pertaining to change control, it should be noted that any changes to the hardware, software, and/or firmware components of the information system can potentially have significant effects on the overall security of the system. </t>
    </r>
    <r>
      <rPr>
        <sz val="11"/>
        <color rgb="FF000000"/>
        <rFont val="Calibri"/>
      </rPr>
      <t xml:space="preserve">
</t>
    </r>
    <r>
      <rPr>
        <sz val="11"/>
        <color rgb="FF000000"/>
        <rFont val="Calibri"/>
      </rPr>
      <t>Accordingly, only qualified and authorized individuals should be allowed to obtain access to system components for the purposes of initiating changes, including upgrades and modifications.</t>
    </r>
  </si>
  <si>
    <r>
      <rPr>
        <sz val="11"/>
        <color rgb="FF000000"/>
        <rFont val="Calibri"/>
      </rPr>
      <t>Review access restrictions associated with changes to the configuration of the DBMS or database(s).</t>
    </r>
    <r>
      <rPr>
        <sz val="11"/>
        <color rgb="FF000000"/>
        <rFont val="Calibri"/>
      </rPr>
      <t xml:space="preserve">
</t>
    </r>
    <r>
      <rPr>
        <sz val="11"/>
        <color rgb="FF000000"/>
        <rFont val="Calibri"/>
      </rPr>
      <t>On Unix Systems:</t>
    </r>
    <r>
      <rPr>
        <sz val="11"/>
        <color rgb="FF000000"/>
        <rFont val="Calibri"/>
      </rPr>
      <t xml:space="preserve">
</t>
    </r>
    <r>
      <rPr>
        <sz val="11"/>
        <color rgb="FF000000"/>
        <rFont val="Calibri"/>
      </rPr>
      <t>ls -ld [pathname]</t>
    </r>
    <r>
      <rPr>
        <sz val="11"/>
        <color rgb="FF000000"/>
        <rFont val="Calibri"/>
      </rPr>
      <t xml:space="preserve">
</t>
    </r>
    <r>
      <rPr>
        <sz val="11"/>
        <color rgb="FF000000"/>
        <rFont val="Calibri"/>
      </rPr>
      <t>Replace [pathname] with the directory path where the Oracle Database software is installed (e.g., /u01/app/oracle/product/19.0.0/dbhome_1).</t>
    </r>
    <r>
      <rPr>
        <sz val="11"/>
        <color rgb="FF000000"/>
        <rFont val="Calibri"/>
      </rPr>
      <t xml:space="preserve">
</t>
    </r>
    <r>
      <rPr>
        <sz val="11"/>
        <color rgb="FF000000"/>
        <rFont val="Calibri"/>
      </rPr>
      <t>If permissions are granted for world access, this is a finding.</t>
    </r>
    <r>
      <rPr>
        <sz val="11"/>
        <color rgb="FF000000"/>
        <rFont val="Calibri"/>
      </rPr>
      <t xml:space="preserve">
</t>
    </r>
    <r>
      <rPr>
        <sz val="11"/>
        <color rgb="FF000000"/>
        <rFont val="Calibri"/>
      </rPr>
      <t>If any groups that include members other than the software owner account, database administrators (DBAs), or any accounts not listed as authorized, this is a finding.</t>
    </r>
    <r>
      <rPr>
        <sz val="11"/>
        <color rgb="FF000000"/>
        <rFont val="Calibri"/>
      </rPr>
      <t xml:space="preserve">
</t>
    </r>
    <r>
      <rPr>
        <sz val="11"/>
        <color rgb="FF000000"/>
        <rFont val="Calibri"/>
      </rPr>
      <t>For Windows Systems:</t>
    </r>
    <r>
      <rPr>
        <sz val="11"/>
        <color rgb="FF000000"/>
        <rFont val="Calibri"/>
      </rPr>
      <t xml:space="preserve">
</t>
    </r>
    <r>
      <rPr>
        <sz val="11"/>
        <color rgb="FF000000"/>
        <rFont val="Calibri"/>
      </rPr>
      <t>Review the permissions that control access to the Oracle installation software directories (e.g., \Program Files\Oracle\).</t>
    </r>
    <r>
      <rPr>
        <sz val="11"/>
        <color rgb="FF000000"/>
        <rFont val="Calibri"/>
      </rPr>
      <t xml:space="preserve">
</t>
    </r>
    <r>
      <rPr>
        <sz val="11"/>
        <color rgb="FF000000"/>
        <rFont val="Calibri"/>
      </rPr>
      <t>If access is given to members other than the software owner account, DBAs, or any accounts not listed as authorized, this is a finding.</t>
    </r>
    <r>
      <rPr>
        <sz val="11"/>
        <color rgb="FF000000"/>
        <rFont val="Calibri"/>
      </rPr>
      <t xml:space="preserve">
</t>
    </r>
    <r>
      <rPr>
        <sz val="11"/>
        <color rgb="FF000000"/>
        <rFont val="Calibri"/>
      </rPr>
      <t>Compare the access control employed with that documented in the system documentation.</t>
    </r>
    <r>
      <rPr>
        <sz val="11"/>
        <color rgb="FF000000"/>
        <rFont val="Calibri"/>
      </rPr>
      <t xml:space="preserve">
</t>
    </r>
    <r>
      <rPr>
        <sz val="11"/>
        <color rgb="FF000000"/>
        <rFont val="Calibri"/>
      </rPr>
      <t>If access does not match the documented requirement, this is a finding.</t>
    </r>
  </si>
  <si>
    <t>V-270513</t>
  </si>
  <si>
    <r>
      <rPr>
        <sz val="11"/>
        <rFont val="Calibri"/>
      </rPr>
      <t>Oracle Database products must be a version supported by the vendor.</t>
    </r>
  </si>
  <si>
    <r>
      <rPr>
        <sz val="11"/>
        <color rgb="FF000000"/>
        <rFont val="Calibri"/>
      </rPr>
      <t>Remove or decommission all unsupported software products.</t>
    </r>
    <r>
      <rPr>
        <sz val="11"/>
        <color rgb="FF000000"/>
        <rFont val="Calibri"/>
      </rPr>
      <t xml:space="preserve">
</t>
    </r>
    <r>
      <rPr>
        <sz val="11"/>
        <color rgb="FF000000"/>
        <rFont val="Calibri"/>
      </rPr>
      <t>Upgrade unsupported DBMS or unsupported components to a supported version of the product.</t>
    </r>
  </si>
  <si>
    <r>
      <rPr>
        <sz val="11"/>
        <color rgb="FF000000"/>
        <rFont val="Calibri"/>
      </rPr>
      <t>Unsupported commercial and database systems should not be used because fixes to newly identified bugs will not be implemented by the vendor. The lack of support can result in potential vulnerabilities. Systems at unsupported servicing levels or releases will not receive security updates for new vulnerabilities, which leaves them subject to exploitation.</t>
    </r>
    <r>
      <rPr>
        <sz val="11"/>
        <color rgb="FF000000"/>
        <rFont val="Calibri"/>
      </rPr>
      <t xml:space="preserve">
</t>
    </r>
    <r>
      <rPr>
        <sz val="11"/>
        <color rgb="FF000000"/>
        <rFont val="Calibri"/>
      </rPr>
      <t>When maintenance updates and patches are no longer available, the database software is no longer considered supported and should be upgraded or decommissioned.</t>
    </r>
  </si>
  <si>
    <r>
      <rPr>
        <sz val="11"/>
        <color rgb="FF000000"/>
        <rFont val="Calibri"/>
      </rPr>
      <t>Review the system documentation and interview the database administrator.</t>
    </r>
    <r>
      <rPr>
        <sz val="11"/>
        <color rgb="FF000000"/>
        <rFont val="Calibri"/>
      </rPr>
      <t xml:space="preserve">
</t>
    </r>
    <r>
      <rPr>
        <sz val="11"/>
        <color rgb="FF000000"/>
        <rFont val="Calibri"/>
      </rPr>
      <t>Identify all database software components.</t>
    </r>
    <r>
      <rPr>
        <sz val="11"/>
        <color rgb="FF000000"/>
        <rFont val="Calibri"/>
      </rPr>
      <t xml:space="preserve">
</t>
    </r>
    <r>
      <rPr>
        <sz val="11"/>
        <color rgb="FF000000"/>
        <rFont val="Calibri"/>
      </rPr>
      <t>Review the version and release information.</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Select version from v$instance;</t>
    </r>
    <r>
      <rPr>
        <sz val="11"/>
        <color rgb="FF000000"/>
        <rFont val="Calibri"/>
      </rPr>
      <t xml:space="preserve">
</t>
    </r>
    <r>
      <rPr>
        <sz val="11"/>
        <color rgb="FF000000"/>
        <rFont val="Calibri"/>
      </rPr>
      <t>Access the vendor website or use other means to verify the version is still supported.</t>
    </r>
    <r>
      <rPr>
        <sz val="11"/>
        <color rgb="FF000000"/>
        <rFont val="Calibri"/>
      </rPr>
      <t xml:space="preserve">
</t>
    </r>
    <r>
      <rPr>
        <sz val="11"/>
        <color rgb="FF000000"/>
        <rFont val="Calibri"/>
      </rPr>
      <t>Oracle Release schedule:</t>
    </r>
    <r>
      <rPr>
        <sz val="11"/>
        <color rgb="FF000000"/>
        <rFont val="Calibri"/>
      </rPr>
      <t xml:space="preserve">
</t>
    </r>
    <r>
      <rPr>
        <sz val="11"/>
        <color rgb="FF000000"/>
        <rFont val="Calibri"/>
      </rPr>
      <t>https://support.oracle.com/knowledge/Oracle%20Database%20Products/742060_1.html</t>
    </r>
    <r>
      <rPr>
        <sz val="11"/>
        <color rgb="FF000000"/>
        <rFont val="Calibri"/>
      </rPr>
      <t xml:space="preserve">
</t>
    </r>
    <r>
      <rPr>
        <sz val="11"/>
        <color rgb="FF000000"/>
        <rFont val="Calibri"/>
      </rPr>
      <t>If the Oracle version or any of the software components are not supported by the vendor, this is a finding.</t>
    </r>
  </si>
  <si>
    <t>V-270514</t>
  </si>
  <si>
    <r>
      <rPr>
        <sz val="11"/>
        <rFont val="Calibri"/>
      </rPr>
      <t>Database software, applications, and configuration files must be monitored to discover unauthorized changes.</t>
    </r>
  </si>
  <si>
    <r>
      <rPr>
        <sz val="11"/>
        <color rgb="FF000000"/>
        <rFont val="Calibri"/>
      </rPr>
      <t>Implement procedures to monitor for unauthorized changes to database management system (DBMS) software libraries, related software application libraries, and configuration files. If a third-party automated tool is not employed, an automated job that reports file information on the directories and files of interest and compares them to the baseline report for the same will meet the requirement.</t>
    </r>
    <r>
      <rPr>
        <sz val="11"/>
        <color rgb="FF000000"/>
        <rFont val="Calibri"/>
      </rPr>
      <t xml:space="preserve">
</t>
    </r>
    <r>
      <rPr>
        <sz val="11"/>
        <color rgb="FF000000"/>
        <rFont val="Calibri"/>
      </rPr>
      <t>File hashes or checksums should be used for comparisons since file dates may be manipulated by malicious users.</t>
    </r>
  </si>
  <si>
    <r>
      <rPr>
        <sz val="11"/>
        <color rgb="FF000000"/>
        <rFont val="Calibri"/>
      </rPr>
      <t>If the system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must be allowed to obtain access to information system components for purposes of initiating changes, including upgrades and modifications.</t>
    </r>
    <r>
      <rPr>
        <sz val="11"/>
        <color rgb="FF000000"/>
        <rFont val="Calibri"/>
      </rPr>
      <t xml:space="preserve">
</t>
    </r>
    <r>
      <rPr>
        <sz val="11"/>
        <color rgb="FF000000"/>
        <rFont val="Calibri"/>
      </rPr>
      <t>Unmanaged changes that occur to the database software libraries or configuration can lead to unauthorized or compromised installations.</t>
    </r>
  </si>
  <si>
    <r>
      <rPr>
        <sz val="11"/>
        <color rgb="FF000000"/>
        <rFont val="Calibri"/>
      </rPr>
      <t>Review monitoring procedures and implementation evidence to verify that monitoring of changes to database software libraries, related applications, and configuration files is done.</t>
    </r>
    <r>
      <rPr>
        <sz val="11"/>
        <color rgb="FF000000"/>
        <rFont val="Calibri"/>
      </rPr>
      <t xml:space="preserve">
</t>
    </r>
    <r>
      <rPr>
        <sz val="11"/>
        <color rgb="FF000000"/>
        <rFont val="Calibri"/>
      </rPr>
      <t>Verify that the list of files and directories being monitored is complete. If monitoring does not occur or is not complete, this is a finding.</t>
    </r>
  </si>
  <si>
    <t>V-270515</t>
  </si>
  <si>
    <r>
      <rPr>
        <sz val="11"/>
        <rFont val="Calibri"/>
      </rPr>
      <t>The OS must limit privileges to change the database management system (DBMS) software resident within software libraries (including privileged programs).</t>
    </r>
  </si>
  <si>
    <r>
      <rPr>
        <sz val="11"/>
        <color rgb="FF000000"/>
        <rFont val="Calibri"/>
      </rPr>
      <t>Restrict access to the DBMS software libraries to accounts that require access based on job function.</t>
    </r>
  </si>
  <si>
    <r>
      <rPr>
        <sz val="11"/>
        <color rgb="FF000000"/>
        <rFont val="Calibri"/>
      </rPr>
      <t>Review permissions that control access to the DBMS software libraries. The software library location may be determined from vendor documentation or service/process executable paths.</t>
    </r>
    <r>
      <rPr>
        <sz val="11"/>
        <color rgb="FF000000"/>
        <rFont val="Calibri"/>
      </rPr>
      <t xml:space="preserve">
</t>
    </r>
    <r>
      <rPr>
        <sz val="11"/>
        <color rgb="FF000000"/>
        <rFont val="Calibri"/>
      </rPr>
      <t>Typically, only the DBMS software installation/maintenance account or system administrator (SA) account requires access to the software library for operational support such as backups. Any other accounts should be scrutinized and the reason for access documented. Accounts should have the least amount of privilege required to accomplish the job.</t>
    </r>
    <r>
      <rPr>
        <sz val="11"/>
        <color rgb="FF000000"/>
        <rFont val="Calibri"/>
      </rPr>
      <t xml:space="preserve">
</t>
    </r>
    <r>
      <rPr>
        <sz val="11"/>
        <color rgb="FF000000"/>
        <rFont val="Calibri"/>
      </rPr>
      <t>Below is one example for how to review accounts with access to software libraries for a Linux-based system:</t>
    </r>
    <r>
      <rPr>
        <sz val="11"/>
        <color rgb="FF000000"/>
        <rFont val="Calibri"/>
      </rPr>
      <t xml:space="preserve">
</t>
    </r>
    <r>
      <rPr>
        <sz val="11"/>
        <color rgb="FF000000"/>
        <rFont val="Calibri"/>
      </rPr>
      <t>cat /etc/group |grep -i dba</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 xml:space="preserve">dba:x:102: </t>
    </r>
    <r>
      <rPr>
        <sz val="11"/>
        <color rgb="FF000000"/>
        <rFont val="Calibri"/>
      </rPr>
      <t xml:space="preserve">
</t>
    </r>
    <r>
      <rPr>
        <sz val="11"/>
        <color rgb="FF000000"/>
        <rFont val="Calibri"/>
      </rPr>
      <t>--take above number and input in below grep command</t>
    </r>
    <r>
      <rPr>
        <sz val="11"/>
        <color rgb="FF000000"/>
        <rFont val="Calibri"/>
      </rPr>
      <t xml:space="preserve">
</t>
    </r>
    <r>
      <rPr>
        <sz val="11"/>
        <color rgb="FF000000"/>
        <rFont val="Calibri"/>
      </rPr>
      <t>cat /etc/passwd |grep 102</t>
    </r>
    <r>
      <rPr>
        <sz val="11"/>
        <color rgb="FF000000"/>
        <rFont val="Calibri"/>
      </rPr>
      <t xml:space="preserve">
</t>
    </r>
    <r>
      <rPr>
        <sz val="11"/>
        <color rgb="FF000000"/>
        <rFont val="Calibri"/>
      </rPr>
      <t>If any accounts are returned that are not required and authorized to have access to the software library location do have access, this is a finding.</t>
    </r>
  </si>
  <si>
    <t>V-270516</t>
  </si>
  <si>
    <r>
      <rPr>
        <sz val="11"/>
        <rFont val="Calibri"/>
      </rPr>
      <t>The Oracle Database software installation account must be restricted to authorized users.</t>
    </r>
  </si>
  <si>
    <r>
      <rPr>
        <sz val="11"/>
        <color rgb="FF000000"/>
        <rFont val="Calibri"/>
      </rPr>
      <t>Develop, document, and implement procedures to restrict use of the DBMS software installation account.</t>
    </r>
  </si>
  <si>
    <r>
      <rPr>
        <sz val="11"/>
        <color rgb="FF000000"/>
        <rFont val="Calibri"/>
      </rPr>
      <t xml:space="preserve">When dealing with change control issues, it should be noted any changes to the hardware, software, and/or firmware components of the information system and/or application can have significant effects on the overall security of the system. </t>
    </r>
    <r>
      <rPr>
        <sz val="11"/>
        <color rgb="FF000000"/>
        <rFont val="Calibri"/>
      </rPr>
      <t xml:space="preserve">
</t>
    </r>
    <r>
      <rPr>
        <sz val="11"/>
        <color rgb="FF000000"/>
        <rFont val="Calibri"/>
      </rPr>
      <t>If the system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must be allowed access to information system components for purposes of initiating changes, including upgrades and modifications.</t>
    </r>
    <r>
      <rPr>
        <sz val="11"/>
        <color rgb="FF000000"/>
        <rFont val="Calibri"/>
      </rPr>
      <t xml:space="preserve">
</t>
    </r>
    <r>
      <rPr>
        <sz val="11"/>
        <color rgb="FF000000"/>
        <rFont val="Calibri"/>
      </rPr>
      <t>Database administrator (DBA) and other privileged administrative or application owner accounts are granted privileges that allow actions that can have a great impact on database security and operation. It is especially important to grant privileged access to only those persons who are qualified and authorized to use them.</t>
    </r>
    <r>
      <rPr>
        <sz val="11"/>
        <color rgb="FF000000"/>
        <rFont val="Calibri"/>
      </rPr>
      <t xml:space="preserve">
</t>
    </r>
    <r>
      <rPr>
        <sz val="11"/>
        <color rgb="FF000000"/>
        <rFont val="Calibri"/>
      </rPr>
      <t>This requirement is particularly important because Oracle equates the installation account with the SYS account - the super-DBA. Once logged on to the operating system, this account can connect to the database AS SYSDBA without further authentication. It is very powerful and, by virtue of not being linked to any one person, cannot be audited to the level of the individual.</t>
    </r>
  </si>
  <si>
    <r>
      <rPr>
        <sz val="11"/>
        <color rgb="FF000000"/>
        <rFont val="Calibri"/>
      </rPr>
      <t>Review procedures for controlling and granting access to use of the database management system (DBMS) software installation account.</t>
    </r>
    <r>
      <rPr>
        <sz val="11"/>
        <color rgb="FF000000"/>
        <rFont val="Calibri"/>
      </rPr>
      <t xml:space="preserve">
</t>
    </r>
    <r>
      <rPr>
        <sz val="11"/>
        <color rgb="FF000000"/>
        <rFont val="Calibri"/>
      </rPr>
      <t>If access or use of this account is not restricted to the minimum number of personnel required, or if unauthorized access to the account has been granted, this is a finding.</t>
    </r>
  </si>
  <si>
    <t>V-270517</t>
  </si>
  <si>
    <r>
      <rPr>
        <sz val="11"/>
        <rFont val="Calibri"/>
      </rPr>
      <t>Database software directories, including database management system (DBMS) configuration files, must be stored in dedicated directories, or DASD pools, separate from the host OS and other applications.</t>
    </r>
  </si>
  <si>
    <r>
      <rPr>
        <sz val="11"/>
        <color rgb="FF000000"/>
        <rFont val="Calibri"/>
      </rPr>
      <t>Install all applications on directories, or pools, separate from the DBMS software library directory. Relocate any directories or reinstall other application software that currently shares the DBMS software library directory to separate directories.</t>
    </r>
    <r>
      <rPr>
        <sz val="11"/>
        <color rgb="FF000000"/>
        <rFont val="Calibri"/>
      </rPr>
      <t xml:space="preserve">
</t>
    </r>
    <r>
      <rPr>
        <sz val="11"/>
        <color rgb="FF000000"/>
        <rFont val="Calibri"/>
      </rPr>
      <t>For mainframe-based databases, locate database software and configuration files in separate DASD pools from other mainframe applications.</t>
    </r>
  </si>
  <si>
    <r>
      <rPr>
        <sz val="11"/>
        <color rgb="FF000000"/>
        <rFont val="Calibri"/>
      </rPr>
      <t>When dealing with change control issues, it should be noted, any changes to the hardware, software, and/or firmware components of the information system and/or application can potentially have significant effects on the overall security of the system.</t>
    </r>
    <r>
      <rPr>
        <sz val="11"/>
        <color rgb="FF000000"/>
        <rFont val="Calibri"/>
      </rPr>
      <t xml:space="preserve">
</t>
    </r>
    <r>
      <rPr>
        <sz val="11"/>
        <color rgb="FF000000"/>
        <rFont val="Calibri"/>
      </rPr>
      <t>Multiple applications can provide a cumulative negative effect. A vulnerability and subsequent exploit to one application can lead to an exploit of other applications sharing the same security context. For example, an exploit to a web server process that leads to unauthorized administrative access to host system directories can most likely lead to a compromise of all applications hosted by the same system. Database software not installed using dedicated directories both threatens and is threatened by other hosted applications. Access controls defined for one application may by default provide access to the other application's database objects or directories. Any method that provides any level of separation of security context assists in the protection between applications.</t>
    </r>
  </si>
  <si>
    <r>
      <rPr>
        <sz val="11"/>
        <color rgb="FF000000"/>
        <rFont val="Calibri"/>
      </rPr>
      <t>Review the DBMS software library directory and note other root directories located on the same disk directory or any subdirectories. If any non-DBMS software directories exist on the disk directory, examine or investigate their use.</t>
    </r>
    <r>
      <rPr>
        <sz val="11"/>
        <color rgb="FF000000"/>
        <rFont val="Calibri"/>
      </rPr>
      <t xml:space="preserve">
</t>
    </r>
    <r>
      <rPr>
        <sz val="11"/>
        <color rgb="FF000000"/>
        <rFont val="Calibri"/>
      </rPr>
      <t>If any of the directories are used by other applications, including third-party applications that use the DBMS, this is a finding.</t>
    </r>
    <r>
      <rPr>
        <sz val="11"/>
        <color rgb="FF000000"/>
        <rFont val="Calibri"/>
      </rPr>
      <t xml:space="preserve">
</t>
    </r>
    <r>
      <rPr>
        <sz val="11"/>
        <color rgb="FF000000"/>
        <rFont val="Calibri"/>
      </rPr>
      <t>Only applications that are required for the functioning and administration, not use, of the DBMS should be located on the same disk directory as the DBMS software libraries.</t>
    </r>
    <r>
      <rPr>
        <sz val="11"/>
        <color rgb="FF000000"/>
        <rFont val="Calibri"/>
      </rPr>
      <t xml:space="preserve">
</t>
    </r>
    <r>
      <rPr>
        <sz val="11"/>
        <color rgb="FF000000"/>
        <rFont val="Calibri"/>
      </rPr>
      <t>For databases located on mainframes, confirm that the database and its configuration files are isolated in their own DASD pools.</t>
    </r>
    <r>
      <rPr>
        <sz val="11"/>
        <color rgb="FF000000"/>
        <rFont val="Calibri"/>
      </rPr>
      <t xml:space="preserve">
</t>
    </r>
    <r>
      <rPr>
        <sz val="11"/>
        <color rgb="FF000000"/>
        <rFont val="Calibri"/>
      </rPr>
      <t>If database software and database configuration files share DASD with other applications, this is a finding.</t>
    </r>
  </si>
  <si>
    <t>V-270518</t>
  </si>
  <si>
    <r>
      <rPr>
        <sz val="11"/>
        <rFont val="Calibri"/>
      </rPr>
      <t>Database objects must be owned by accounts authorized for ownership.</t>
    </r>
  </si>
  <si>
    <r>
      <rPr>
        <sz val="11"/>
        <color rgb="FF000000"/>
        <rFont val="Calibri"/>
      </rPr>
      <t>Update system documentation to include list of accounts authorized for object ownership.</t>
    </r>
    <r>
      <rPr>
        <sz val="11"/>
        <color rgb="FF000000"/>
        <rFont val="Calibri"/>
      </rPr>
      <t xml:space="preserve">
</t>
    </r>
    <r>
      <rPr>
        <sz val="11"/>
        <color rgb="FF000000"/>
        <rFont val="Calibri"/>
      </rPr>
      <t>Reassign ownership of authorized objects to authorized object owner accounts.</t>
    </r>
  </si>
  <si>
    <r>
      <rPr>
        <sz val="11"/>
        <color rgb="FF000000"/>
        <rFont val="Calibri"/>
      </rPr>
      <t xml:space="preserve">Within the database, object ownership implies full privileges to the owned object including the privilege to assign access to the owned objects to other subjects. Unmanaged or uncontrolled ownership of objects can lead to unauthorized object grants and alterations, and unauthorized modifications to data. </t>
    </r>
    <r>
      <rPr>
        <sz val="11"/>
        <color rgb="FF000000"/>
        <rFont val="Calibri"/>
      </rPr>
      <t xml:space="preserve">
</t>
    </r>
    <r>
      <rPr>
        <sz val="11"/>
        <color rgb="FF000000"/>
        <rFont val="Calibri"/>
      </rPr>
      <t>If critical tables or other objects rely on unauthorized owner accounts, these objects can be lost when an account is removed.</t>
    </r>
    <r>
      <rPr>
        <sz val="11"/>
        <color rgb="FF000000"/>
        <rFont val="Calibri"/>
      </rPr>
      <t xml:space="preserve">
</t>
    </r>
    <r>
      <rPr>
        <sz val="11"/>
        <color rgb="FF000000"/>
        <rFont val="Calibri"/>
      </rPr>
      <t>It may be the case that there are accounts that are authorized to own synonyms, but no other objects. If this is so, it should be documented.</t>
    </r>
  </si>
  <si>
    <r>
      <rPr>
        <sz val="11"/>
        <color rgb="FF000000"/>
        <rFont val="Calibri"/>
      </rPr>
      <t>Review system documentation to identify accounts authorized to own database objects. Review accounts in the database management systems (DBMSs) that own objects.</t>
    </r>
    <r>
      <rPr>
        <sz val="11"/>
        <color rgb="FF000000"/>
        <rFont val="Calibri"/>
      </rPr>
      <t xml:space="preserve">
</t>
    </r>
    <r>
      <rPr>
        <sz val="11"/>
        <color rgb="FF000000"/>
        <rFont val="Calibri"/>
      </rPr>
      <t>If any database objects are found to be owned by users not authorized to own database objects, this is a finding.</t>
    </r>
    <r>
      <rPr>
        <sz val="11"/>
        <color rgb="FF000000"/>
        <rFont val="Calibri"/>
      </rPr>
      <t xml:space="preserve">
</t>
    </r>
    <r>
      <rPr>
        <sz val="11"/>
        <color rgb="FF000000"/>
        <rFont val="Calibri"/>
      </rPr>
      <t>- - - - -</t>
    </r>
    <r>
      <rPr>
        <sz val="11"/>
        <color rgb="FF000000"/>
        <rFont val="Calibri"/>
      </rPr>
      <t xml:space="preserve">
</t>
    </r>
    <r>
      <rPr>
        <sz val="11"/>
        <color rgb="FF000000"/>
        <rFont val="Calibri"/>
      </rPr>
      <t>Query the object DBA_OBJECTS to show the users who own objects in the database. The query below will return all of the users who own objects.</t>
    </r>
    <r>
      <rPr>
        <sz val="11"/>
        <color rgb="FF000000"/>
        <rFont val="Calibri"/>
      </rPr>
      <t xml:space="preserve">
</t>
    </r>
    <r>
      <rPr>
        <sz val="11"/>
        <color rgb="FF000000"/>
        <rFont val="Calibri"/>
      </rPr>
      <t>sqlplus connect as sysdba</t>
    </r>
    <r>
      <rPr>
        <sz val="11"/>
        <color rgb="FF000000"/>
        <rFont val="Calibri"/>
      </rPr>
      <t xml:space="preserve">
</t>
    </r>
    <r>
      <rPr>
        <sz val="11"/>
        <color rgb="FF000000"/>
        <rFont val="Calibri"/>
      </rPr>
      <t>SQL&gt;select owner, object_type, count(*) from dba_objects</t>
    </r>
    <r>
      <rPr>
        <sz val="11"/>
        <color rgb="FF000000"/>
        <rFont val="Calibri"/>
      </rPr>
      <t xml:space="preserve">
</t>
    </r>
    <r>
      <rPr>
        <sz val="11"/>
        <color rgb="FF000000"/>
        <rFont val="Calibri"/>
      </rPr>
      <t>group by owner, object_type</t>
    </r>
    <r>
      <rPr>
        <sz val="11"/>
        <color rgb="FF000000"/>
        <rFont val="Calibri"/>
      </rPr>
      <t xml:space="preserve">
</t>
    </r>
    <r>
      <rPr>
        <sz val="11"/>
        <color rgb="FF000000"/>
        <rFont val="Calibri"/>
      </rPr>
      <t>order by owner, object_type;</t>
    </r>
    <r>
      <rPr>
        <sz val="11"/>
        <color rgb="FF000000"/>
        <rFont val="Calibri"/>
      </rPr>
      <t xml:space="preserve">
</t>
    </r>
    <r>
      <rPr>
        <sz val="11"/>
        <color rgb="FF000000"/>
        <rFont val="Calibri"/>
      </rPr>
      <t>If these owners are not authorized owners, select all of the objects these owners have generated and decide who they should belong to. To make a list of all of the objects, the unauthorized owner has to perform the following query.</t>
    </r>
    <r>
      <rPr>
        <sz val="11"/>
        <color rgb="FF000000"/>
        <rFont val="Calibri"/>
      </rPr>
      <t xml:space="preserve">
</t>
    </r>
    <r>
      <rPr>
        <sz val="11"/>
        <color rgb="FF000000"/>
        <rFont val="Calibri"/>
      </rPr>
      <t>SQL&gt;select * from dba_objects where owner =&amp;unauthorized_owner;</t>
    </r>
  </si>
  <si>
    <t>V-270519</t>
  </si>
  <si>
    <r>
      <rPr>
        <sz val="11"/>
        <rFont val="Calibri"/>
      </rPr>
      <t>The role(s)/group(s) used to modify database structure (including but not necessarily limited to tables, indexes, storage, etc.) and logic modules (stored procedures, functions, triggers, links to software external to the DBMS, etc.) must be restricted to authorized users.</t>
    </r>
  </si>
  <si>
    <r>
      <rPr>
        <sz val="11"/>
        <color rgb="FF000000"/>
        <rFont val="Calibri"/>
      </rPr>
      <t>Create roles for administrative function assignments. Assign the necessary privileges for the administrative functions to a role. Do not assign administrative privileges directly to users, except for those that Oracle does not permit to be assigned via roles.</t>
    </r>
  </si>
  <si>
    <r>
      <rPr>
        <sz val="11"/>
        <color rgb="FF000000"/>
        <rFont val="Calibri"/>
      </rPr>
      <t>If the database management system (DBMS) were to allow any user to make changes to database structure or logic,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must be allowed to obtain access to information system components for purposes of initiating changes, including upgrades and modifications.</t>
    </r>
    <r>
      <rPr>
        <sz val="11"/>
        <color rgb="FF000000"/>
        <rFont val="Calibri"/>
      </rPr>
      <t xml:space="preserve">
</t>
    </r>
    <r>
      <rPr>
        <sz val="11"/>
        <color rgb="FF000000"/>
        <rFont val="Calibri"/>
      </rPr>
      <t>Unmanaged changes that occur to the database software libraries or configuration can lead to unauthorized or compromised installations.</t>
    </r>
  </si>
  <si>
    <r>
      <rPr>
        <sz val="11"/>
        <color rgb="FF000000"/>
        <rFont val="Calibri"/>
      </rPr>
      <t>Review accounts for direct assignment of administrative privileges. Connected as SYSDBA, run the query:</t>
    </r>
    <r>
      <rPr>
        <sz val="11"/>
        <color rgb="FF000000"/>
        <rFont val="Calibri"/>
      </rPr>
      <t xml:space="preserve">
</t>
    </r>
    <r>
      <rPr>
        <sz val="11"/>
        <color rgb="FF000000"/>
        <rFont val="Calibri"/>
      </rPr>
      <t>SELECT grantee, privilege</t>
    </r>
    <r>
      <rPr>
        <sz val="11"/>
        <color rgb="FF000000"/>
        <rFont val="Calibri"/>
      </rPr>
      <t xml:space="preserve">
</t>
    </r>
    <r>
      <rPr>
        <sz val="11"/>
        <color rgb="FF000000"/>
        <rFont val="Calibri"/>
      </rPr>
      <t>FROM dba_sys_privs</t>
    </r>
    <r>
      <rPr>
        <sz val="11"/>
        <color rgb="FF000000"/>
        <rFont val="Calibri"/>
      </rPr>
      <t xml:space="preserve">
</t>
    </r>
    <r>
      <rPr>
        <sz val="11"/>
        <color rgb="FF000000"/>
        <rFont val="Calibri"/>
      </rPr>
      <t xml:space="preserve">WHERE grantee IN </t>
    </r>
    <r>
      <rPr>
        <sz val="11"/>
        <color rgb="FF000000"/>
        <rFont val="Calibri"/>
      </rPr>
      <t xml:space="preserve">
</t>
    </r>
    <r>
      <rPr>
        <sz val="11"/>
        <color rgb="FF000000"/>
        <rFont val="Calibri"/>
      </rPr>
      <t>(</t>
    </r>
    <r>
      <rPr>
        <sz val="11"/>
        <color rgb="FF000000"/>
        <rFont val="Calibri"/>
      </rPr>
      <t xml:space="preserve">
</t>
    </r>
    <r>
      <rPr>
        <sz val="11"/>
        <color rgb="FF000000"/>
        <rFont val="Calibri"/>
      </rPr>
      <t>SELECT username</t>
    </r>
    <r>
      <rPr>
        <sz val="11"/>
        <color rgb="FF000000"/>
        <rFont val="Calibri"/>
      </rPr>
      <t xml:space="preserve">
</t>
    </r>
    <r>
      <rPr>
        <sz val="11"/>
        <color rgb="FF000000"/>
        <rFont val="Calibri"/>
      </rPr>
      <t>FROM dba_users</t>
    </r>
    <r>
      <rPr>
        <sz val="11"/>
        <color rgb="FF000000"/>
        <rFont val="Calibri"/>
      </rPr>
      <t xml:space="preserve">
</t>
    </r>
    <r>
      <rPr>
        <sz val="11"/>
        <color rgb="FF000000"/>
        <rFont val="Calibri"/>
      </rPr>
      <t xml:space="preserve">WHERE username NOT IN </t>
    </r>
    <r>
      <rPr>
        <sz val="11"/>
        <color rgb="FF000000"/>
        <rFont val="Calibri"/>
      </rPr>
      <t xml:space="preserve">
</t>
    </r>
    <r>
      <rPr>
        <sz val="11"/>
        <color rgb="FF000000"/>
        <rFont val="Calibri"/>
      </rPr>
      <t>(</t>
    </r>
    <r>
      <rPr>
        <sz val="11"/>
        <color rgb="FF000000"/>
        <rFont val="Calibri"/>
      </rPr>
      <t xml:space="preserve">
</t>
    </r>
    <r>
      <rPr>
        <sz val="11"/>
        <color rgb="FF000000"/>
        <rFont val="Calibri"/>
      </rPr>
      <t>'XDB', 'SYSTEM', 'SYS', 'LBACSYS',</t>
    </r>
    <r>
      <rPr>
        <sz val="11"/>
        <color rgb="FF000000"/>
        <rFont val="Calibri"/>
      </rPr>
      <t xml:space="preserve">
</t>
    </r>
    <r>
      <rPr>
        <sz val="11"/>
        <color rgb="FF000000"/>
        <rFont val="Calibri"/>
      </rPr>
      <t>'DVSYS', 'DVF', 'SYSMAN_RO',</t>
    </r>
    <r>
      <rPr>
        <sz val="11"/>
        <color rgb="FF000000"/>
        <rFont val="Calibri"/>
      </rPr>
      <t xml:space="preserve">
</t>
    </r>
    <r>
      <rPr>
        <sz val="11"/>
        <color rgb="FF000000"/>
        <rFont val="Calibri"/>
      </rPr>
      <t>'SYSMAN_BIPLATFORM', 'SYSMAN_MDS',</t>
    </r>
    <r>
      <rPr>
        <sz val="11"/>
        <color rgb="FF000000"/>
        <rFont val="Calibri"/>
      </rPr>
      <t xml:space="preserve">
</t>
    </r>
    <r>
      <rPr>
        <sz val="11"/>
        <color rgb="FF000000"/>
        <rFont val="Calibri"/>
      </rPr>
      <t>'SYSMAN_OPSS', 'SYSMAN_STB', 'DBSNMP',</t>
    </r>
    <r>
      <rPr>
        <sz val="11"/>
        <color rgb="FF000000"/>
        <rFont val="Calibri"/>
      </rPr>
      <t xml:space="preserve">
</t>
    </r>
    <r>
      <rPr>
        <sz val="11"/>
        <color rgb="FF000000"/>
        <rFont val="Calibri"/>
      </rPr>
      <t>'SYSMAN', 'APEX_040200', 'WMSYS',</t>
    </r>
    <r>
      <rPr>
        <sz val="11"/>
        <color rgb="FF000000"/>
        <rFont val="Calibri"/>
      </rPr>
      <t xml:space="preserve">
</t>
    </r>
    <r>
      <rPr>
        <sz val="11"/>
        <color rgb="FF000000"/>
        <rFont val="Calibri"/>
      </rPr>
      <t>'SYSDG', 'SYSBACKUP', 'SPATIAL_WFS_ADMIN_USR',</t>
    </r>
    <r>
      <rPr>
        <sz val="11"/>
        <color rgb="FF000000"/>
        <rFont val="Calibri"/>
      </rPr>
      <t xml:space="preserve">
</t>
    </r>
    <r>
      <rPr>
        <sz val="11"/>
        <color rgb="FF000000"/>
        <rFont val="Calibri"/>
      </rPr>
      <t>'SPATIAL_CSW_ADMIN_US', 'GSMCATUSER',</t>
    </r>
    <r>
      <rPr>
        <sz val="11"/>
        <color rgb="FF000000"/>
        <rFont val="Calibri"/>
      </rPr>
      <t xml:space="preserve">
</t>
    </r>
    <r>
      <rPr>
        <sz val="11"/>
        <color rgb="FF000000"/>
        <rFont val="Calibri"/>
      </rPr>
      <t>'OLAPSYS', 'SI_INFORMTN_SCHEMA',</t>
    </r>
    <r>
      <rPr>
        <sz val="11"/>
        <color rgb="FF000000"/>
        <rFont val="Calibri"/>
      </rPr>
      <t xml:space="preserve">
</t>
    </r>
    <r>
      <rPr>
        <sz val="11"/>
        <color rgb="FF000000"/>
        <rFont val="Calibri"/>
      </rPr>
      <t>'OUTLN', 'ORDSYS', 'ORDDATA', 'OJVMSYS',</t>
    </r>
    <r>
      <rPr>
        <sz val="11"/>
        <color rgb="FF000000"/>
        <rFont val="Calibri"/>
      </rPr>
      <t xml:space="preserve">
</t>
    </r>
    <r>
      <rPr>
        <sz val="11"/>
        <color rgb="FF000000"/>
        <rFont val="Calibri"/>
      </rPr>
      <t>'ORACLE_OCM', 'MDSYS', 'ORDPLUGINS',</t>
    </r>
    <r>
      <rPr>
        <sz val="11"/>
        <color rgb="FF000000"/>
        <rFont val="Calibri"/>
      </rPr>
      <t xml:space="preserve">
</t>
    </r>
    <r>
      <rPr>
        <sz val="11"/>
        <color rgb="FF000000"/>
        <rFont val="Calibri"/>
      </rPr>
      <t>'GSMADMIN_INTERNAL', 'MDDATA', 'FLOWS_FILES',</t>
    </r>
    <r>
      <rPr>
        <sz val="11"/>
        <color rgb="FF000000"/>
        <rFont val="Calibri"/>
      </rPr>
      <t xml:space="preserve">
</t>
    </r>
    <r>
      <rPr>
        <sz val="11"/>
        <color rgb="FF000000"/>
        <rFont val="Calibri"/>
      </rPr>
      <t>'DIP', 'CTXSYS', 'AUDSYS',</t>
    </r>
    <r>
      <rPr>
        <sz val="11"/>
        <color rgb="FF000000"/>
        <rFont val="Calibri"/>
      </rPr>
      <t xml:space="preserve">
</t>
    </r>
    <r>
      <rPr>
        <sz val="11"/>
        <color rgb="FF000000"/>
        <rFont val="Calibri"/>
      </rPr>
      <t>'APPQOSSYS', 'APEX_PUBLIC_USER', 'ANONYMOUS',</t>
    </r>
    <r>
      <rPr>
        <sz val="11"/>
        <color rgb="FF000000"/>
        <rFont val="Calibri"/>
      </rPr>
      <t xml:space="preserve">
</t>
    </r>
    <r>
      <rPr>
        <sz val="11"/>
        <color rgb="FF000000"/>
        <rFont val="Calibri"/>
      </rPr>
      <t>'SPATIAL_CSW_ADMIN_USR', 'SYSKM',</t>
    </r>
    <r>
      <rPr>
        <sz val="11"/>
        <color rgb="FF000000"/>
        <rFont val="Calibri"/>
      </rPr>
      <t xml:space="preserve">
</t>
    </r>
    <r>
      <rPr>
        <sz val="11"/>
        <color rgb="FF000000"/>
        <rFont val="Calibri"/>
      </rPr>
      <t>'SYSMAN_TYPES', 'MGMT_VIEW',</t>
    </r>
    <r>
      <rPr>
        <sz val="11"/>
        <color rgb="FF000000"/>
        <rFont val="Calibri"/>
      </rPr>
      <t xml:space="preserve">
</t>
    </r>
    <r>
      <rPr>
        <sz val="11"/>
        <color rgb="FF000000"/>
        <rFont val="Calibri"/>
      </rPr>
      <t>'EUS_ENGINE_USER', 'EXFSYS', 'SYSMAN_APM'</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AND privilege NOT IN ('UNLIMITED TABLESPACE'</t>
    </r>
    <r>
      <rPr>
        <sz val="11"/>
        <color rgb="FF000000"/>
        <rFont val="Calibri"/>
      </rPr>
      <t xml:space="preserve">
</t>
    </r>
    <r>
      <rPr>
        <sz val="11"/>
        <color rgb="FF000000"/>
        <rFont val="Calibri"/>
      </rPr>
      <t>, 'REFERENCES', 'INDEX', 'SYSDBA', 'SYSOPER', 'CREATE SESSION'</t>
    </r>
    <r>
      <rPr>
        <sz val="11"/>
        <color rgb="FF000000"/>
        <rFont val="Calibri"/>
      </rPr>
      <t xml:space="preserve">
</t>
    </r>
    <r>
      <rPr>
        <sz val="11"/>
        <color rgb="FF000000"/>
        <rFont val="Calibri"/>
      </rPr>
      <t>)</t>
    </r>
    <r>
      <rPr>
        <sz val="11"/>
        <color rgb="FF000000"/>
        <rFont val="Calibri"/>
      </rPr>
      <t xml:space="preserve">
</t>
    </r>
    <r>
      <rPr>
        <sz val="11"/>
        <color rgb="FF000000"/>
        <rFont val="Calibri"/>
      </rPr>
      <t>ORDER BY 1, 2;</t>
    </r>
    <r>
      <rPr>
        <sz val="11"/>
        <color rgb="FF000000"/>
        <rFont val="Calibri"/>
      </rPr>
      <t xml:space="preserve">
</t>
    </r>
    <r>
      <rPr>
        <sz val="11"/>
        <color rgb="FF000000"/>
        <rFont val="Calibri"/>
      </rPr>
      <t>If any administrative privileges have been assigned directly to a database account, this is a finding.</t>
    </r>
    <r>
      <rPr>
        <sz val="11"/>
        <color rgb="FF000000"/>
        <rFont val="Calibri"/>
      </rPr>
      <t xml:space="preserve">
</t>
    </r>
    <r>
      <rPr>
        <sz val="11"/>
        <color rgb="FF000000"/>
        <rFont val="Calibri"/>
      </rPr>
      <t>The list of special accounts that are excluded from this requirement may not be complete. It is expected that the database administrator (DBA) will edit the list to suit local circumstances, adding other special accounts as necessary, and removing any that are not supposed to be in use in the Oracle deployment that is under review.</t>
    </r>
  </si>
  <si>
    <t>V-270520</t>
  </si>
  <si>
    <r>
      <rPr>
        <sz val="11"/>
        <rFont val="Calibri"/>
      </rPr>
      <t>Oracle Database must be configured in accordance with the security configuration settings based on DOD security configuration and implementation guidance, including STIGs, NSA configuration guides, CTOs, DTMs, and IAVMs.</t>
    </r>
  </si>
  <si>
    <r>
      <rPr>
        <sz val="11"/>
        <color rgb="FF000000"/>
        <rFont val="Calibri"/>
      </rPr>
      <t>For each finding, DBSAT recommends remediation activities that follow best practices to reduce or mitigate risk. Review the security status, provided by the DBSAT report, check the categories (sections) and review the findings by risk level and recommendations. For each recommendation, each organization must determine which remediation activities to implement according to their security policies.</t>
    </r>
  </si>
  <si>
    <r>
      <rPr>
        <sz val="11"/>
        <color rgb="FF000000"/>
        <rFont val="Calibri"/>
      </rPr>
      <t>Configuring the database management system (DBMS) to implement organizationwide security implementation guides and security checklists ensures compliance with federal standards and establishes a common security baseline across DOD that reflects the most restrictive security posture consistent with operational requirements. In addition to this SRG, sources of guidance on security and information assurance exist. These include NSA configuration guides, CTOs, DTMs, and IAVMs. Oracle Database must be configured in compliance with guidance from all such relevant sources, with specific emphasis on the database security standards of each organization.</t>
    </r>
  </si>
  <si>
    <r>
      <rPr>
        <sz val="11"/>
        <color rgb="FF000000"/>
        <rFont val="Calibri"/>
      </rPr>
      <t>Oracle Database Security Assessment Tool (DBSAT) provides prioritized recommendations on how to mitigate identified security risks or gaps within Oracle Databases.</t>
    </r>
    <r>
      <rPr>
        <sz val="11"/>
        <color rgb="FF000000"/>
        <rFont val="Calibri"/>
      </rPr>
      <t xml:space="preserve">
</t>
    </r>
    <r>
      <rPr>
        <sz val="11"/>
        <color rgb="FF000000"/>
        <rFont val="Calibri"/>
      </rPr>
      <t>With DBSAT, DISA STIG rules that are process-related, such as review system documentation to identify accounts authorized to own database objects, are now included, and marked as "Evaluate" and display details that help customers validate compliance. DBSAT automates the STIG checks whenever possible, and if the checks are process-related, DBSAT provides visibility so they can be  tracked and manually validated.</t>
    </r>
    <r>
      <rPr>
        <sz val="11"/>
        <color rgb="FF000000"/>
        <rFont val="Calibri"/>
      </rPr>
      <t xml:space="preserve">
</t>
    </r>
    <r>
      <rPr>
        <sz val="11"/>
        <color rgb="FF000000"/>
        <rFont val="Calibri"/>
      </rPr>
      <t>Download the latest version of the Oracle Database Security Assessment Tool (DBSAT). DBSAT is provided by Oracle at no additional cost:</t>
    </r>
    <r>
      <rPr>
        <sz val="11"/>
        <color rgb="FF000000"/>
        <rFont val="Calibri"/>
      </rPr>
      <t xml:space="preserve">
</t>
    </r>
    <r>
      <rPr>
        <sz val="11"/>
        <color rgb="FF000000"/>
        <rFont val="Calibri"/>
      </rPr>
      <t>https://www.oracle.com/database/technologies/security/dbsat.html</t>
    </r>
    <r>
      <rPr>
        <sz val="11"/>
        <color rgb="FF000000"/>
        <rFont val="Calibri"/>
      </rPr>
      <t xml:space="preserve">
</t>
    </r>
    <r>
      <rPr>
        <sz val="11"/>
        <color rgb="FF000000"/>
        <rFont val="Calibri"/>
      </rPr>
      <t xml:space="preserve">DBSAT analyzes information on the database and listener configuration to identify configuration settings that may unnecessarily introduce risk. DBSAT goes beyond simple configuration checking, examining user accounts, privilege and role grants, authorization control, separation of duties, fine-grained access control, data encryption and key management, auditing policies, and OS file permissions. DBSAT applies rules to quickly assess the current security status of a database and produce findings in all the areas above. </t>
    </r>
    <r>
      <rPr>
        <sz val="11"/>
        <color rgb="FF000000"/>
        <rFont val="Calibri"/>
      </rPr>
      <t xml:space="preserve">
</t>
    </r>
    <r>
      <rPr>
        <sz val="11"/>
        <color rgb="FF000000"/>
        <rFont val="Calibri"/>
      </rPr>
      <t>In addition, to the Oracle database STIG checks, DBSAT helps identify areas where your database configuration, operation, or implementation introduces risks and recommends changes and controls to mitigate those risks according Oracle database security best practices.</t>
    </r>
    <r>
      <rPr>
        <sz val="11"/>
        <color rgb="FF000000"/>
        <rFont val="Calibri"/>
      </rPr>
      <t xml:space="preserve">
</t>
    </r>
    <r>
      <rPr>
        <sz val="11"/>
        <color rgb="FF000000"/>
        <rFont val="Calibri"/>
      </rPr>
      <t>If there is evidence that the DBSAT tool is not used with the output reviewed regularly (annually), this is a finding.</t>
    </r>
  </si>
  <si>
    <t>V-270521</t>
  </si>
  <si>
    <r>
      <rPr>
        <sz val="11"/>
        <rFont val="Calibri"/>
      </rPr>
      <t>Oracle instance names must not contain Oracle version numbers.</t>
    </r>
  </si>
  <si>
    <r>
      <rPr>
        <sz val="11"/>
        <color rgb="FF000000"/>
        <rFont val="Calibri"/>
      </rPr>
      <t>Follow the instructions in Oracle MetaLink Note 15390.1 (and related documents) to change the SID for the database without recreating the database to a value that does not identify the Oracle version.</t>
    </r>
  </si>
  <si>
    <r>
      <rPr>
        <sz val="11"/>
        <color rgb="FF000000"/>
        <rFont val="Calibri"/>
      </rPr>
      <t>Service names may be discovered by unauthenticated users. If the service name includes version numbers or other database product information, a malicious user may use that information to develop a targeted attack.</t>
    </r>
  </si>
  <si>
    <r>
      <rPr>
        <sz val="11"/>
        <color rgb="FF000000"/>
        <rFont val="Calibri"/>
      </rPr>
      <t>If using a non-CDB database:</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select instance_name, version from v$instance;</t>
    </r>
    <r>
      <rPr>
        <sz val="11"/>
        <color rgb="FF000000"/>
        <rFont val="Calibri"/>
      </rPr>
      <t xml:space="preserve">
</t>
    </r>
    <r>
      <rPr>
        <sz val="11"/>
        <color rgb="FF000000"/>
        <rFont val="Calibri"/>
      </rPr>
      <t>If using a CDB database:</t>
    </r>
    <r>
      <rPr>
        <sz val="11"/>
        <color rgb="FF000000"/>
        <rFont val="Calibri"/>
      </rPr>
      <t xml:space="preserve">
</t>
    </r>
    <r>
      <rPr>
        <sz val="11"/>
        <color rgb="FF000000"/>
        <rFont val="Calibri"/>
      </rPr>
      <t>To check the container database (CDB):</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select instance_name, version from v$instance;</t>
    </r>
    <r>
      <rPr>
        <sz val="11"/>
        <color rgb="FF000000"/>
        <rFont val="Calibri"/>
      </rPr>
      <t xml:space="preserve">
</t>
    </r>
    <r>
      <rPr>
        <sz val="11"/>
        <color rgb="FF000000"/>
        <rFont val="Calibri"/>
      </rPr>
      <t>To check the pluggable databases (PDBs) within the CDB:</t>
    </r>
    <r>
      <rPr>
        <sz val="11"/>
        <color rgb="FF000000"/>
        <rFont val="Calibri"/>
      </rPr>
      <t xml:space="preserve">
</t>
    </r>
    <r>
      <rPr>
        <sz val="11"/>
        <color rgb="FF000000"/>
        <rFont val="Calibri"/>
      </rPr>
      <t>select name from v$pdbs;</t>
    </r>
    <r>
      <rPr>
        <sz val="11"/>
        <color rgb="FF000000"/>
        <rFont val="Calibri"/>
      </rPr>
      <t xml:space="preserve">
</t>
    </r>
    <r>
      <rPr>
        <sz val="11"/>
        <color rgb="FF000000"/>
        <rFont val="Calibri"/>
      </rPr>
      <t>Check Instance Name:</t>
    </r>
    <r>
      <rPr>
        <sz val="11"/>
        <color rgb="FF000000"/>
        <rFont val="Calibri"/>
      </rPr>
      <t xml:space="preserve">
</t>
    </r>
    <r>
      <rPr>
        <sz val="11"/>
        <color rgb="FF000000"/>
        <rFont val="Calibri"/>
      </rPr>
      <t>If the instance name returned references the Oracle release number, this is a finding.</t>
    </r>
    <r>
      <rPr>
        <sz val="11"/>
        <color rgb="FF000000"/>
        <rFont val="Calibri"/>
      </rPr>
      <t xml:space="preserve">
</t>
    </r>
    <r>
      <rPr>
        <sz val="11"/>
        <color rgb="FF000000"/>
        <rFont val="Calibri"/>
      </rPr>
      <t>Numbers used that include version numbers by coincidence are not a finding.</t>
    </r>
    <r>
      <rPr>
        <sz val="11"/>
        <color rgb="FF000000"/>
        <rFont val="Calibri"/>
      </rPr>
      <t xml:space="preserve">
</t>
    </r>
    <r>
      <rPr>
        <sz val="11"/>
        <color rgb="FF000000"/>
        <rFont val="Calibri"/>
      </rPr>
      <t>The database administrator (DBA) should be able to relate the significance of the presence of a digit in the SID.</t>
    </r>
  </si>
  <si>
    <t>V-270522</t>
  </si>
  <si>
    <r>
      <rPr>
        <sz val="11"/>
        <rFont val="Calibri"/>
      </rPr>
      <t>Fixed user and PUBLIC Database links must be authorized for use.</t>
    </r>
  </si>
  <si>
    <r>
      <rPr>
        <sz val="11"/>
        <color rgb="FF000000"/>
        <rFont val="Calibri"/>
      </rPr>
      <t>Document all authorized connections from the database to remote databases.</t>
    </r>
    <r>
      <rPr>
        <sz val="11"/>
        <color rgb="FF000000"/>
        <rFont val="Calibri"/>
      </rPr>
      <t xml:space="preserve">
</t>
    </r>
    <r>
      <rPr>
        <sz val="11"/>
        <color rgb="FF000000"/>
        <rFont val="Calibri"/>
      </rPr>
      <t>Remove all unauthorized remote database connection definitions from the database.</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drop database link [link name];</t>
    </r>
    <r>
      <rPr>
        <sz val="11"/>
        <color rgb="FF000000"/>
        <rFont val="Calibri"/>
      </rPr>
      <t xml:space="preserve">
</t>
    </r>
    <r>
      <rPr>
        <sz val="11"/>
        <color rgb="FF000000"/>
        <rFont val="Calibri"/>
      </rPr>
      <t>OR</t>
    </r>
    <r>
      <rPr>
        <sz val="11"/>
        <color rgb="FF000000"/>
        <rFont val="Calibri"/>
      </rPr>
      <t xml:space="preserve">
</t>
    </r>
    <r>
      <rPr>
        <sz val="11"/>
        <color rgb="FF000000"/>
        <rFont val="Calibri"/>
      </rPr>
      <t>drop public database link [link name];</t>
    </r>
    <r>
      <rPr>
        <sz val="11"/>
        <color rgb="FF000000"/>
        <rFont val="Calibri"/>
      </rPr>
      <t xml:space="preserve">
</t>
    </r>
    <r>
      <rPr>
        <sz val="11"/>
        <color rgb="FF000000"/>
        <rFont val="Calibri"/>
      </rPr>
      <t>Review remote database connection definitions periodically and confirm their use is still required and authorized.</t>
    </r>
  </si>
  <si>
    <r>
      <rPr>
        <sz val="11"/>
        <color rgb="FF000000"/>
        <rFont val="Calibri"/>
      </rPr>
      <t>Database links define connections that may be used by the local Oracle database to access remote Oracle databases (homogenous links) and non-Oracle Databases (heterogeneous links). These links provide a means for a compromise to the local database to spread to remote databases and for a compromise of a remote database to the local database in a distributed database environment. Limiting or eliminating the use of database links, where they are not required to support the operational system, can help isolate compromises, mitigate risk, and reduce the potential attack surface.</t>
    </r>
  </si>
  <si>
    <r>
      <rPr>
        <sz val="11"/>
        <color rgb="FF000000"/>
        <rFont val="Calibri"/>
      </rPr>
      <t>If using a non-CDB database:</t>
    </r>
    <r>
      <rPr>
        <sz val="11"/>
        <color rgb="FF000000"/>
        <rFont val="Calibri"/>
      </rPr>
      <t xml:space="preserve">
</t>
    </r>
    <r>
      <rPr>
        <sz val="11"/>
        <color rgb="FF000000"/>
        <rFont val="Calibri"/>
      </rPr>
      <t>Use the following query to get a list of database links.</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select owner||': '||db_link from dba_db_links;</t>
    </r>
    <r>
      <rPr>
        <sz val="11"/>
        <color rgb="FF000000"/>
        <rFont val="Calibri"/>
      </rPr>
      <t xml:space="preserve">
</t>
    </r>
    <r>
      <rPr>
        <sz val="11"/>
        <color rgb="FF000000"/>
        <rFont val="Calibri"/>
      </rPr>
      <t>If using a CDB database:</t>
    </r>
    <r>
      <rPr>
        <sz val="11"/>
        <color rgb="FF000000"/>
        <rFont val="Calibri"/>
      </rPr>
      <t xml:space="preserve">
</t>
    </r>
    <r>
      <rPr>
        <sz val="11"/>
        <color rgb="FF000000"/>
        <rFont val="Calibri"/>
      </rPr>
      <t>Use the following query to get a list of database links.</t>
    </r>
    <r>
      <rPr>
        <sz val="11"/>
        <color rgb="FF000000"/>
        <rFont val="Calibri"/>
      </rPr>
      <t xml:space="preserve">
</t>
    </r>
    <r>
      <rPr>
        <sz val="11"/>
        <color rgb="FF000000"/>
        <rFont val="Calibri"/>
      </rPr>
      <t>select con_id_to_con_name(con_id) con_id, owner, db_link, username, host from cdb_db_links order by 1,2,3;</t>
    </r>
    <r>
      <rPr>
        <sz val="11"/>
        <color rgb="FF000000"/>
        <rFont val="Calibri"/>
      </rPr>
      <t xml:space="preserve">
</t>
    </r>
    <r>
      <rPr>
        <sz val="11"/>
        <color rgb="FF000000"/>
        <rFont val="Calibri"/>
      </rPr>
      <t>Check Results:</t>
    </r>
    <r>
      <rPr>
        <sz val="11"/>
        <color rgb="FF000000"/>
        <rFont val="Calibri"/>
      </rPr>
      <t xml:space="preserve">
</t>
    </r>
    <r>
      <rPr>
        <sz val="11"/>
        <color rgb="FF000000"/>
        <rFont val="Calibri"/>
      </rPr>
      <t>If no rows are returned from the first SQL statement, this check is not a finding.</t>
    </r>
    <r>
      <rPr>
        <sz val="11"/>
        <color rgb="FF000000"/>
        <rFont val="Calibri"/>
      </rPr>
      <t xml:space="preserve">
</t>
    </r>
    <r>
      <rPr>
        <sz val="11"/>
        <color rgb="FF000000"/>
        <rFont val="Calibri"/>
      </rPr>
      <t>If there are rows returned, verify the database links are required. If they are required and exist, this is not a finding.</t>
    </r>
  </si>
  <si>
    <t>V-270523</t>
  </si>
  <si>
    <r>
      <rPr>
        <sz val="11"/>
        <rFont val="Calibri"/>
      </rPr>
      <t>The Oracle WITH GRANT OPTION privilege must be limited when granted to nondatabase administrator (DBA) or nonapplication administrator user accounts.</t>
    </r>
  </si>
  <si>
    <r>
      <rPr>
        <sz val="11"/>
        <color rgb="FF000000"/>
        <rFont val="Calibri"/>
      </rPr>
      <t>Revoke privileges granted the WITH GRANT OPTION from non-DBA and accounts that do not own application objects or document the need for WITH GRANT OPTION and get approval.</t>
    </r>
    <r>
      <rPr>
        <sz val="11"/>
        <color rgb="FF000000"/>
        <rFont val="Calibri"/>
      </rPr>
      <t xml:space="preserve">
</t>
    </r>
    <r>
      <rPr>
        <sz val="11"/>
        <color rgb="FF000000"/>
        <rFont val="Calibri"/>
      </rPr>
      <t>Re-grant privileges without specifying WITH GRANT OPTION.</t>
    </r>
    <r>
      <rPr>
        <sz val="11"/>
        <color rgb="FF000000"/>
        <rFont val="Calibri"/>
      </rPr>
      <t xml:space="preserve">
</t>
    </r>
    <r>
      <rPr>
        <sz val="11"/>
        <color rgb="FF000000"/>
        <rFont val="Calibri"/>
      </rPr>
      <t>Note: Do not revoke the system-generated grants such as those found on SYS_PLSQL_% objects. They are system generated object types (aka ShadowTypes), created internally by Oracle when using the Pipelined Table Functions. This can result in (incorrect) compilation failures and/or invalidations when the users who are supposed to have access to the shadow types find themselves without access.</t>
    </r>
  </si>
  <si>
    <r>
      <rPr>
        <sz val="11"/>
        <color rgb="FF000000"/>
        <rFont val="Calibri"/>
      </rPr>
      <t>Specifying WITH GRANT OPTION enables the grantee to grant the object privileges to other users and roles. An account permission to grant privileges within the database is an administrative function. Minimizing the number and privileges of administrative accounts reduces the chances of privileged account exploitation. Application user accounts limit WITH GRANT OPTION privileges since, by definition, they require only privileges to execute procedures or view/edit data.</t>
    </r>
  </si>
  <si>
    <r>
      <rPr>
        <sz val="11"/>
        <color rgb="FF000000"/>
        <rFont val="Calibri"/>
      </rPr>
      <t>Execute the query:</t>
    </r>
    <r>
      <rPr>
        <sz val="11"/>
        <color rgb="FF000000"/>
        <rFont val="Calibri"/>
      </rPr>
      <t xml:space="preserve">
</t>
    </r>
    <r>
      <rPr>
        <sz val="11"/>
        <color rgb="FF000000"/>
        <rFont val="Calibri"/>
      </rPr>
      <t>select grantee||': '||owner||'.'||table_name</t>
    </r>
    <r>
      <rPr>
        <sz val="11"/>
        <color rgb="FF000000"/>
        <rFont val="Calibri"/>
      </rPr>
      <t xml:space="preserve">
</t>
    </r>
    <r>
      <rPr>
        <sz val="11"/>
        <color rgb="FF000000"/>
        <rFont val="Calibri"/>
      </rPr>
      <t xml:space="preserve">from dba_tab_privs </t>
    </r>
    <r>
      <rPr>
        <sz val="11"/>
        <color rgb="FF000000"/>
        <rFont val="Calibri"/>
      </rPr>
      <t xml:space="preserve">
</t>
    </r>
    <r>
      <rPr>
        <sz val="11"/>
        <color rgb="FF000000"/>
        <rFont val="Calibri"/>
      </rPr>
      <t xml:space="preserve">where grantable = 'YES' </t>
    </r>
    <r>
      <rPr>
        <sz val="11"/>
        <color rgb="FF000000"/>
        <rFont val="Calibri"/>
      </rPr>
      <t xml:space="preserve">
</t>
    </r>
    <r>
      <rPr>
        <sz val="11"/>
        <color rgb="FF000000"/>
        <rFont val="Calibri"/>
      </rPr>
      <t>and grantee not in (select distinct owner from dba_objects)</t>
    </r>
    <r>
      <rPr>
        <sz val="11"/>
        <color rgb="FF000000"/>
        <rFont val="Calibri"/>
      </rPr>
      <t xml:space="preserve">
</t>
    </r>
    <r>
      <rPr>
        <sz val="11"/>
        <color rgb="FF000000"/>
        <rFont val="Calibri"/>
      </rPr>
      <t>and grantee not in (select grantee from dba_role_privs where granted_role = 'DBA')</t>
    </r>
    <r>
      <rPr>
        <sz val="11"/>
        <color rgb="FF000000"/>
        <rFont val="Calibri"/>
      </rPr>
      <t xml:space="preserve">
</t>
    </r>
    <r>
      <rPr>
        <sz val="11"/>
        <color rgb="FF000000"/>
        <rFont val="Calibri"/>
      </rPr>
      <t>and table_name not like 'SYS_PLSQL_%'</t>
    </r>
    <r>
      <rPr>
        <sz val="11"/>
        <color rgb="FF000000"/>
        <rFont val="Calibri"/>
      </rPr>
      <t xml:space="preserve">
</t>
    </r>
    <r>
      <rPr>
        <sz val="11"/>
        <color rgb="FF000000"/>
        <rFont val="Calibri"/>
      </rPr>
      <t>order by grantee;</t>
    </r>
    <r>
      <rPr>
        <sz val="11"/>
        <color rgb="FF000000"/>
        <rFont val="Calibri"/>
      </rPr>
      <t xml:space="preserve">
</t>
    </r>
    <r>
      <rPr>
        <sz val="11"/>
        <color rgb="FF000000"/>
        <rFont val="Calibri"/>
      </rPr>
      <t>If any accounts are listed, verify accounts are documented and approved for the WITH GRANT option.</t>
    </r>
    <r>
      <rPr>
        <sz val="11"/>
        <color rgb="FF000000"/>
        <rFont val="Calibri"/>
      </rPr>
      <t xml:space="preserve">
</t>
    </r>
    <r>
      <rPr>
        <sz val="11"/>
        <color rgb="FF000000"/>
        <rFont val="Calibri"/>
      </rPr>
      <t>If non-DBA interactive user or application accounts have WITH GRANT without being documented and approved, this is a finding.</t>
    </r>
  </si>
  <si>
    <t>V-270524</t>
  </si>
  <si>
    <r>
      <rPr>
        <sz val="11"/>
        <rFont val="Calibri"/>
      </rPr>
      <t>The Oracle REMOTE_OS_ROLES parameter must be set to FALSE.</t>
    </r>
  </si>
  <si>
    <r>
      <rPr>
        <sz val="11"/>
        <color rgb="FF000000"/>
        <rFont val="Calibri"/>
      </rPr>
      <t xml:space="preserve">Set the parameter to FALSE for all instances. If using Oracle Multitenant, set the value to FALSE for the container database and all pluggable databases will be set to FALSE as well. </t>
    </r>
    <r>
      <rPr>
        <sz val="11"/>
        <color rgb="FF000000"/>
        <rFont val="Calibri"/>
      </rPr>
      <t xml:space="preserve">
</t>
    </r>
    <r>
      <rPr>
        <sz val="11"/>
        <color rgb="FF000000"/>
        <rFont val="Calibri"/>
      </rPr>
      <t xml:space="preserve">ALTER SYSTEM SET remote_os_roles = FALSE scope=spfile; </t>
    </r>
    <r>
      <rPr>
        <sz val="11"/>
        <color rgb="FF000000"/>
        <rFont val="Calibri"/>
      </rPr>
      <t xml:space="preserve">
</t>
    </r>
    <r>
      <rPr>
        <sz val="11"/>
        <color rgb="FF000000"/>
        <rFont val="Calibri"/>
      </rPr>
      <t xml:space="preserve">sid='container_name' is optional </t>
    </r>
    <r>
      <rPr>
        <sz val="11"/>
        <color rgb="FF000000"/>
        <rFont val="Calibri"/>
      </rPr>
      <t xml:space="preserve">
</t>
    </r>
    <r>
      <rPr>
        <sz val="11"/>
        <color rgb="FF000000"/>
        <rFont val="Calibri"/>
      </rPr>
      <t>Restart the database for the change to take effect.</t>
    </r>
  </si>
  <si>
    <r>
      <rPr>
        <sz val="11"/>
        <color rgb="FF000000"/>
        <rFont val="Calibri"/>
      </rPr>
      <t xml:space="preserve">Setting REMOTE_OS_ROLES to TRUE allows operating system groups to control Oracle roles. The default value of FALSE causes roles to be identified and managed by the database. If REMOTE_OS_ROLES is set to TRUE, a remote user could impersonate another operating system user over a network connection.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DOD requires the REMOTE_OS_ROLES to be set to FALSE.</t>
    </r>
  </si>
  <si>
    <r>
      <rPr>
        <sz val="11"/>
        <color rgb="FF000000"/>
        <rFont val="Calibri"/>
      </rPr>
      <t xml:space="preserve">To verify the current status of the remote_os_roles parameter use the SQL statement: </t>
    </r>
    <r>
      <rPr>
        <sz val="11"/>
        <color rgb="FF000000"/>
        <rFont val="Calibri"/>
      </rPr>
      <t xml:space="preserve">
</t>
    </r>
    <r>
      <rPr>
        <sz val="11"/>
        <color rgb="FF000000"/>
        <rFont val="Calibri"/>
      </rPr>
      <t>If using a non-CDB database:</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COLUMN name format a20 </t>
    </r>
    <r>
      <rPr>
        <sz val="11"/>
        <color rgb="FF000000"/>
        <rFont val="Calibri"/>
      </rPr>
      <t xml:space="preserve">
</t>
    </r>
    <r>
      <rPr>
        <sz val="11"/>
        <color rgb="FF000000"/>
        <rFont val="Calibri"/>
      </rPr>
      <t xml:space="preserve">COLUMN parameter_value format a20 </t>
    </r>
    <r>
      <rPr>
        <sz val="11"/>
        <color rgb="FF000000"/>
        <rFont val="Calibri"/>
      </rPr>
      <t xml:space="preserve">
</t>
    </r>
    <r>
      <rPr>
        <sz val="11"/>
        <color rgb="FF000000"/>
        <rFont val="Calibri"/>
      </rPr>
      <t xml:space="preserve">SELECT name, con_id, value AS PARAMETER_VALUE </t>
    </r>
    <r>
      <rPr>
        <sz val="11"/>
        <color rgb="FF000000"/>
        <rFont val="Calibri"/>
      </rPr>
      <t xml:space="preserve">
</t>
    </r>
    <r>
      <rPr>
        <sz val="11"/>
        <color rgb="FF000000"/>
        <rFont val="Calibri"/>
      </rPr>
      <t xml:space="preserve">FROM sys.v_$parameter </t>
    </r>
    <r>
      <rPr>
        <sz val="11"/>
        <color rgb="FF000000"/>
        <rFont val="Calibri"/>
      </rPr>
      <t xml:space="preserve">
</t>
    </r>
    <r>
      <rPr>
        <sz val="11"/>
        <color rgb="FF000000"/>
        <rFont val="Calibri"/>
      </rPr>
      <t xml:space="preserve">WHERE vp.name = 'remote_os_roles' </t>
    </r>
    <r>
      <rPr>
        <sz val="11"/>
        <color rgb="FF000000"/>
        <rFont val="Calibri"/>
      </rPr>
      <t xml:space="preserve">
</t>
    </r>
    <r>
      <rPr>
        <sz val="11"/>
        <color rgb="FF000000"/>
        <rFont val="Calibri"/>
      </rPr>
      <t xml:space="preserve">ORDER BY 1; </t>
    </r>
    <r>
      <rPr>
        <sz val="11"/>
        <color rgb="FF000000"/>
        <rFont val="Calibri"/>
      </rPr>
      <t xml:space="preserve">
</t>
    </r>
    <r>
      <rPr>
        <sz val="11"/>
        <color rgb="FF000000"/>
        <rFont val="Calibri"/>
      </rPr>
      <t>If the PARAMETER_VALUE is not FALSE, that is a finding.</t>
    </r>
    <r>
      <rPr>
        <sz val="11"/>
        <color rgb="FF000000"/>
        <rFont val="Calibri"/>
      </rPr>
      <t xml:space="preserve">
</t>
    </r>
    <r>
      <rPr>
        <sz val="11"/>
        <color rgb="FF000000"/>
        <rFont val="Calibri"/>
      </rPr>
      <t>If using a CDB database:</t>
    </r>
    <r>
      <rPr>
        <sz val="11"/>
        <color rgb="FF000000"/>
        <rFont val="Calibri"/>
      </rPr>
      <t xml:space="preserve">
</t>
    </r>
    <r>
      <rPr>
        <sz val="11"/>
        <color rgb="FF000000"/>
        <rFont val="Calibri"/>
      </rPr>
      <t>From SQL*Plus (in the CDB database):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COLUMN name format a20 </t>
    </r>
    <r>
      <rPr>
        <sz val="11"/>
        <color rgb="FF000000"/>
        <rFont val="Calibri"/>
      </rPr>
      <t xml:space="preserve">
</t>
    </r>
    <r>
      <rPr>
        <sz val="11"/>
        <color rgb="FF000000"/>
        <rFont val="Calibri"/>
      </rPr>
      <t xml:space="preserve">COLUMN parameter_value format a20 </t>
    </r>
    <r>
      <rPr>
        <sz val="11"/>
        <color rgb="FF000000"/>
        <rFont val="Calibri"/>
      </rPr>
      <t xml:space="preserve">
</t>
    </r>
    <r>
      <rPr>
        <sz val="11"/>
        <color rgb="FF000000"/>
        <rFont val="Calibri"/>
      </rPr>
      <t xml:space="preserve">SELECT name, inst_id, con_id, value AS PARAMETER_VALUE </t>
    </r>
    <r>
      <rPr>
        <sz val="11"/>
        <color rgb="FF000000"/>
        <rFont val="Calibri"/>
      </rPr>
      <t xml:space="preserve">
</t>
    </r>
    <r>
      <rPr>
        <sz val="11"/>
        <color rgb="FF000000"/>
        <rFont val="Calibri"/>
      </rPr>
      <t xml:space="preserve">FROM sys.gv_$parameter 	</t>
    </r>
    <r>
      <rPr>
        <sz val="11"/>
        <color rgb="FF000000"/>
        <rFont val="Calibri"/>
      </rPr>
      <t xml:space="preserve">
</t>
    </r>
    <r>
      <rPr>
        <sz val="11"/>
        <color rgb="FF000000"/>
        <rFont val="Calibri"/>
      </rPr>
      <t xml:space="preserve">WHERE vp.name = 'remote_os_roles' </t>
    </r>
    <r>
      <rPr>
        <sz val="11"/>
        <color rgb="FF000000"/>
        <rFont val="Calibri"/>
      </rPr>
      <t xml:space="preserve">
</t>
    </r>
    <r>
      <rPr>
        <sz val="11"/>
        <color rgb="FF000000"/>
        <rFont val="Calibri"/>
      </rPr>
      <t xml:space="preserve">ORDER BY 1; </t>
    </r>
    <r>
      <rPr>
        <sz val="11"/>
        <color rgb="FF000000"/>
        <rFont val="Calibri"/>
      </rPr>
      <t xml:space="preserve">
</t>
    </r>
    <r>
      <rPr>
        <sz val="11"/>
        <color rgb="FF000000"/>
        <rFont val="Calibri"/>
      </rPr>
      <t>In the CDB database, if the PARAMETER_VALUE is not FALSE, that is a finding.</t>
    </r>
  </si>
  <si>
    <t>V-270525</t>
  </si>
  <si>
    <r>
      <rPr>
        <sz val="11"/>
        <rFont val="Calibri"/>
      </rPr>
      <t>The Oracle SQL92_SECURITY parameter must be set to TRUE.</t>
    </r>
  </si>
  <si>
    <r>
      <rPr>
        <sz val="11"/>
        <color rgb="FF000000"/>
        <rFont val="Calibri"/>
      </rPr>
      <t>Enable SQL92 security.</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alter system set sql92_security = TRUE scope = spfile;</t>
    </r>
    <r>
      <rPr>
        <sz val="11"/>
        <color rgb="FF000000"/>
        <rFont val="Calibri"/>
      </rPr>
      <t xml:space="preserve">
</t>
    </r>
    <r>
      <rPr>
        <sz val="11"/>
        <color rgb="FF000000"/>
        <rFont val="Calibri"/>
      </rPr>
      <t>The above SQL*Plus command will set the parameter to take effect at next system startup.</t>
    </r>
  </si>
  <si>
    <r>
      <rPr>
        <sz val="11"/>
        <color rgb="FF000000"/>
        <rFont val="Calibri"/>
      </rPr>
      <t>The configuration option SQL92_SECURITY specifies whether table-level SELECT privileges are required to execute an update or delete those references table column values. If this option is disabled (set to FALSE), the UPDATE privilege can be used to determine values that should require SELECT privileges.</t>
    </r>
    <r>
      <rPr>
        <sz val="11"/>
        <color rgb="FF000000"/>
        <rFont val="Calibri"/>
      </rPr>
      <t xml:space="preserve">
</t>
    </r>
    <r>
      <rPr>
        <sz val="11"/>
        <color rgb="FF000000"/>
        <rFont val="Calibri"/>
      </rPr>
      <t>The SQL92_SECURITY setting of TRUE prevents the exploitation of user credentials with only DELETE or UPDATE privileges on a table from being able to derive column values in that table by performing a series of update/delete statements using a where clause, and rolling back the change. In the following example, with SQL92_SECURITY set to FALSE, a user with only delete privilege on the scott.emp table is able to derive that there is one employee with a salary greater than 3000. With SQL92_SECURITY set to TRUE, that user is prevented from attempting to derive a value.</t>
    </r>
    <r>
      <rPr>
        <sz val="11"/>
        <color rgb="FF000000"/>
        <rFont val="Calibri"/>
      </rPr>
      <t xml:space="preserve">
</t>
    </r>
    <r>
      <rPr>
        <sz val="11"/>
        <color rgb="FF000000"/>
        <rFont val="Calibri"/>
      </rPr>
      <t>SQL92_SECURITY = FALSE</t>
    </r>
    <r>
      <rPr>
        <sz val="11"/>
        <color rgb="FF000000"/>
        <rFont val="Calibri"/>
      </rPr>
      <t xml:space="preserve">
</t>
    </r>
    <r>
      <rPr>
        <sz val="11"/>
        <color rgb="FF000000"/>
        <rFont val="Calibri"/>
      </rPr>
      <t>SQL&gt; delete from scott.emp where sal &gt; 3000;</t>
    </r>
    <r>
      <rPr>
        <sz val="11"/>
        <color rgb="FF000000"/>
        <rFont val="Calibri"/>
      </rPr>
      <t xml:space="preserve">
</t>
    </r>
    <r>
      <rPr>
        <sz val="11"/>
        <color rgb="FF000000"/>
        <rFont val="Calibri"/>
      </rPr>
      <t>1 row deleted</t>
    </r>
    <r>
      <rPr>
        <sz val="11"/>
        <color rgb="FF000000"/>
        <rFont val="Calibri"/>
      </rPr>
      <t xml:space="preserve">
</t>
    </r>
    <r>
      <rPr>
        <sz val="11"/>
        <color rgb="FF000000"/>
        <rFont val="Calibri"/>
      </rPr>
      <t>SQL&gt; rollback;</t>
    </r>
    <r>
      <rPr>
        <sz val="11"/>
        <color rgb="FF000000"/>
        <rFont val="Calibri"/>
      </rPr>
      <t xml:space="preserve">
</t>
    </r>
    <r>
      <rPr>
        <sz val="11"/>
        <color rgb="FF000000"/>
        <rFont val="Calibri"/>
      </rPr>
      <t>Rollback complete</t>
    </r>
    <r>
      <rPr>
        <sz val="11"/>
        <color rgb="FF000000"/>
        <rFont val="Calibri"/>
      </rPr>
      <t xml:space="preserve">
</t>
    </r>
    <r>
      <rPr>
        <sz val="11"/>
        <color rgb="FF000000"/>
        <rFont val="Calibri"/>
      </rPr>
      <t>SQL92_SECURITY = TRUE</t>
    </r>
    <r>
      <rPr>
        <sz val="11"/>
        <color rgb="FF000000"/>
        <rFont val="Calibri"/>
      </rPr>
      <t xml:space="preserve">
</t>
    </r>
    <r>
      <rPr>
        <sz val="11"/>
        <color rgb="FF000000"/>
        <rFont val="Calibri"/>
      </rPr>
      <t>SQL&gt; delete from scott.emp where sal &gt; 3000;</t>
    </r>
    <r>
      <rPr>
        <sz val="11"/>
        <color rgb="FF000000"/>
        <rFont val="Calibri"/>
      </rPr>
      <t xml:space="preserve">
</t>
    </r>
    <r>
      <rPr>
        <sz val="11"/>
        <color rgb="FF000000"/>
        <rFont val="Calibri"/>
      </rPr>
      <t>delete from scott.emp where sal &gt; 3000</t>
    </r>
    <r>
      <rPr>
        <sz val="11"/>
        <color rgb="FF000000"/>
        <rFont val="Calibri"/>
      </rPr>
      <t xml:space="preserve">
</t>
    </r>
    <r>
      <rPr>
        <sz val="11"/>
        <color rgb="FF000000"/>
        <rFont val="Calibri"/>
      </rPr>
      <t>*</t>
    </r>
    <r>
      <rPr>
        <sz val="11"/>
        <color rgb="FF000000"/>
        <rFont val="Calibri"/>
      </rPr>
      <t xml:space="preserve">
</t>
    </r>
    <r>
      <rPr>
        <sz val="11"/>
        <color rgb="FF000000"/>
        <rFont val="Calibri"/>
      </rPr>
      <t>ERROR at line 1:</t>
    </r>
    <r>
      <rPr>
        <sz val="11"/>
        <color rgb="FF000000"/>
        <rFont val="Calibri"/>
      </rPr>
      <t xml:space="preserve">
</t>
    </r>
    <r>
      <rPr>
        <sz val="11"/>
        <color rgb="FF000000"/>
        <rFont val="Calibri"/>
      </rPr>
      <t>ORA-01031: insufficient privileges</t>
    </r>
  </si>
  <si>
    <r>
      <rPr>
        <sz val="11"/>
        <color rgb="FF000000"/>
        <rFont val="Calibri"/>
      </rPr>
      <t xml:space="preserve">To verify the current status of the SQL92_SECURITY parameter use the SQL statement: </t>
    </r>
    <r>
      <rPr>
        <sz val="11"/>
        <color rgb="FF000000"/>
        <rFont val="Calibri"/>
      </rPr>
      <t xml:space="preserve">
</t>
    </r>
    <r>
      <rPr>
        <sz val="11"/>
        <color rgb="FF000000"/>
        <rFont val="Calibri"/>
      </rPr>
      <t xml:space="preserve">If using a non-CDB database: </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select value from v$parameter where name = 'sql92_security';</t>
    </r>
    <r>
      <rPr>
        <sz val="11"/>
        <color rgb="FF000000"/>
        <rFont val="Calibri"/>
      </rPr>
      <t xml:space="preserve">
</t>
    </r>
    <r>
      <rPr>
        <sz val="11"/>
        <color rgb="FF000000"/>
        <rFont val="Calibri"/>
      </rPr>
      <t>If using a CDB database:</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column name format a20</t>
    </r>
    <r>
      <rPr>
        <sz val="11"/>
        <color rgb="FF000000"/>
        <rFont val="Calibri"/>
      </rPr>
      <t xml:space="preserve">
</t>
    </r>
    <r>
      <rPr>
        <sz val="11"/>
        <color rgb="FF000000"/>
        <rFont val="Calibri"/>
      </rPr>
      <t>column parameter_value format a20</t>
    </r>
    <r>
      <rPr>
        <sz val="11"/>
        <color rgb="FF000000"/>
        <rFont val="Calibri"/>
      </rPr>
      <t xml:space="preserve">
</t>
    </r>
    <r>
      <rPr>
        <sz val="11"/>
        <color rgb="FF000000"/>
        <rFont val="Calibri"/>
      </rPr>
      <t xml:space="preserve">SELECT name, inst_id, con_id, value AS PARAMETER_VALUE </t>
    </r>
    <r>
      <rPr>
        <sz val="11"/>
        <color rgb="FF000000"/>
        <rFont val="Calibri"/>
      </rPr>
      <t xml:space="preserve">
</t>
    </r>
    <r>
      <rPr>
        <sz val="11"/>
        <color rgb="FF000000"/>
        <rFont val="Calibri"/>
      </rPr>
      <t xml:space="preserve">FROM sys.gv_$parameter </t>
    </r>
    <r>
      <rPr>
        <sz val="11"/>
        <color rgb="FF000000"/>
        <rFont val="Calibri"/>
      </rPr>
      <t xml:space="preserve">
</t>
    </r>
    <r>
      <rPr>
        <sz val="11"/>
        <color rgb="FF000000"/>
        <rFont val="Calibri"/>
      </rPr>
      <t xml:space="preserve">WHERE name = 'sql92_security' </t>
    </r>
    <r>
      <rPr>
        <sz val="11"/>
        <color rgb="FF000000"/>
        <rFont val="Calibri"/>
      </rPr>
      <t xml:space="preserve">
</t>
    </r>
    <r>
      <rPr>
        <sz val="11"/>
        <color rgb="FF000000"/>
        <rFont val="Calibri"/>
      </rPr>
      <t>ORDER BY 1;</t>
    </r>
    <r>
      <rPr>
        <sz val="11"/>
        <color rgb="FF000000"/>
        <rFont val="Calibri"/>
      </rPr>
      <t xml:space="preserve">
</t>
    </r>
    <r>
      <rPr>
        <sz val="11"/>
        <color rgb="FF000000"/>
        <rFont val="Calibri"/>
      </rPr>
      <t>Check Result:</t>
    </r>
    <r>
      <rPr>
        <sz val="11"/>
        <color rgb="FF000000"/>
        <rFont val="Calibri"/>
      </rPr>
      <t xml:space="preserve">
</t>
    </r>
    <r>
      <rPr>
        <sz val="11"/>
        <color rgb="FF000000"/>
        <rFont val="Calibri"/>
      </rPr>
      <t>The CDB database and all PDBs must be checked.</t>
    </r>
    <r>
      <rPr>
        <sz val="11"/>
        <color rgb="FF000000"/>
        <rFont val="Calibri"/>
      </rPr>
      <t xml:space="preserve">
</t>
    </r>
    <r>
      <rPr>
        <sz val="11"/>
        <color rgb="FF000000"/>
        <rFont val="Calibri"/>
      </rPr>
      <t>If the value returned is set to FALSE, this is a finding.</t>
    </r>
    <r>
      <rPr>
        <sz val="11"/>
        <color rgb="FF000000"/>
        <rFont val="Calibri"/>
      </rPr>
      <t xml:space="preserve">
</t>
    </r>
    <r>
      <rPr>
        <sz val="11"/>
        <color rgb="FF000000"/>
        <rFont val="Calibri"/>
      </rPr>
      <t>If the parameter is set to TRUE or does not exist, this is not a finding.</t>
    </r>
    <r>
      <rPr>
        <sz val="11"/>
        <color rgb="FF000000"/>
        <rFont val="Calibri"/>
      </rPr>
      <t xml:space="preserve">
</t>
    </r>
    <r>
      <rPr>
        <sz val="11"/>
        <color rgb="FF000000"/>
        <rFont val="Calibri"/>
      </rPr>
      <t>In any instance or container, if the PARAMETER_VALUE is not TRUE, that is a finding.</t>
    </r>
  </si>
  <si>
    <t>V-270526</t>
  </si>
  <si>
    <r>
      <rPr>
        <sz val="11"/>
        <rFont val="Calibri"/>
      </rPr>
      <t>The Oracle password file ownership and permissions should be limited and the REMOTE_LOGIN_PASSWORDFILE parameter must be set to EXCLUSIVE or NONE.</t>
    </r>
  </si>
  <si>
    <r>
      <rPr>
        <sz val="11"/>
        <color rgb="FF000000"/>
        <rFont val="Calibri"/>
      </rPr>
      <t>Disable use of the REMOTE_LOGIN_PASSWORDFILE where remote administration is not authorized by specifying a value of NONE.</t>
    </r>
    <r>
      <rPr>
        <sz val="11"/>
        <color rgb="FF000000"/>
        <rFont val="Calibri"/>
      </rPr>
      <t xml:space="preserve">
</t>
    </r>
    <r>
      <rPr>
        <sz val="11"/>
        <color rgb="FF000000"/>
        <rFont val="Calibri"/>
      </rPr>
      <t>If authorized, restrict use of a password file to exclusive use by each database by specifying a value of EXCLUSIVE.</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alter system set REMOTE_LOGIN_PASSWORDFILE = 'EXCLUSIVE' scope = spfile;</t>
    </r>
    <r>
      <rPr>
        <sz val="11"/>
        <color rgb="FF000000"/>
        <rFont val="Calibri"/>
      </rPr>
      <t xml:space="preserve">
</t>
    </r>
    <r>
      <rPr>
        <sz val="11"/>
        <color rgb="FF000000"/>
        <rFont val="Calibri"/>
      </rPr>
      <t>OR</t>
    </r>
    <r>
      <rPr>
        <sz val="11"/>
        <color rgb="FF000000"/>
        <rFont val="Calibri"/>
      </rPr>
      <t xml:space="preserve">
</t>
    </r>
    <r>
      <rPr>
        <sz val="11"/>
        <color rgb="FF000000"/>
        <rFont val="Calibri"/>
      </rPr>
      <t>alter system set REMOTE_LOGIN_PASSWORDFILE = 'NONE' scope = spfile;</t>
    </r>
    <r>
      <rPr>
        <sz val="11"/>
        <color rgb="FF000000"/>
        <rFont val="Calibri"/>
      </rPr>
      <t xml:space="preserve">
</t>
    </r>
    <r>
      <rPr>
        <sz val="11"/>
        <color rgb="FF000000"/>
        <rFont val="Calibri"/>
      </rPr>
      <t>The above SQL*Plus command will set the parameter to take effect at next system startup.</t>
    </r>
    <r>
      <rPr>
        <sz val="11"/>
        <color rgb="FF000000"/>
        <rFont val="Calibri"/>
      </rPr>
      <t xml:space="preserve">
</t>
    </r>
    <r>
      <rPr>
        <sz val="11"/>
        <color rgb="FF000000"/>
        <rFont val="Calibri"/>
      </rPr>
      <t>Restrict ownership and permissions on the Oracle password file to exclude world (Unix) or everyone (Windows).</t>
    </r>
    <r>
      <rPr>
        <sz val="11"/>
        <color rgb="FF000000"/>
        <rFont val="Calibri"/>
      </rPr>
      <t xml:space="preserve">
</t>
    </r>
    <r>
      <rPr>
        <sz val="11"/>
        <color rgb="FF000000"/>
        <rFont val="Calibri"/>
      </rPr>
      <t>More information regarding the ORAPWD file and the REMOTE_LOGIN_PASSWORDFILE parameter can be found here:</t>
    </r>
    <r>
      <rPr>
        <sz val="11"/>
        <color rgb="FF000000"/>
        <rFont val="Calibri"/>
      </rPr>
      <t xml:space="preserve">
</t>
    </r>
    <r>
      <rPr>
        <sz val="11"/>
        <color rgb="FF000000"/>
        <rFont val="Calibri"/>
      </rPr>
      <t>https://docs.oracle.com/en/database/oracle/oracle-database/19/refrn/REMOTE_LOGIN_PASSWORDFILE.html</t>
    </r>
  </si>
  <si>
    <r>
      <rPr>
        <sz val="11"/>
        <color rgb="FF000000"/>
        <rFont val="Calibri"/>
      </rPr>
      <t xml:space="preserve">It is critically important to the security of the system to protect the password file and the environment variables that identify the location of the password file. Any user with access to these could potentially compromise the security of the connection. </t>
    </r>
    <r>
      <rPr>
        <sz val="11"/>
        <color rgb="FF000000"/>
        <rFont val="Calibri"/>
      </rPr>
      <t xml:space="preserve">
</t>
    </r>
    <r>
      <rPr>
        <sz val="11"/>
        <color rgb="FF000000"/>
        <rFont val="Calibri"/>
      </rPr>
      <t>The REMOTE_LOGIN_PASSWORDFILE setting of "NONE" disallows remote administration of the database. The REMOTE_LOGIN_PASSWORDFILE setting of "EXCLUSIVE" allows for auditing of individual database administrator (DBA) logons to the SYS account. If not set to "EXCLUSIVE", remote connections to the database as "internal" or "as SYSDBA" are not logged to an individual account.</t>
    </r>
  </si>
  <si>
    <r>
      <rPr>
        <sz val="11"/>
        <color rgb="FF000000"/>
        <rFont val="Calibri"/>
      </rPr>
      <t xml:space="preserve">To verify the current status of the REMOTE_LOGIN_PASSWORDFILE parameter: </t>
    </r>
    <r>
      <rPr>
        <sz val="11"/>
        <color rgb="FF000000"/>
        <rFont val="Calibri"/>
      </rPr>
      <t xml:space="preserve">
</t>
    </r>
    <r>
      <rPr>
        <sz val="11"/>
        <color rgb="FF000000"/>
        <rFont val="Calibri"/>
      </rPr>
      <t>If using a non-CDB database:</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select value from v$parameter where upper(name) = 'REMOTE_LOGIN_PASSWORDFILE';</t>
    </r>
    <r>
      <rPr>
        <sz val="11"/>
        <color rgb="FF000000"/>
        <rFont val="Calibri"/>
      </rPr>
      <t xml:space="preserve">
</t>
    </r>
    <r>
      <rPr>
        <sz val="11"/>
        <color rgb="FF000000"/>
        <rFont val="Calibri"/>
      </rPr>
      <t>If the value returned does not equal 'EXCLUSIVE' or 'NONE', this is a finding.</t>
    </r>
    <r>
      <rPr>
        <sz val="11"/>
        <color rgb="FF000000"/>
        <rFont val="Calibri"/>
      </rPr>
      <t xml:space="preserve">
</t>
    </r>
    <r>
      <rPr>
        <sz val="11"/>
        <color rgb="FF000000"/>
        <rFont val="Calibri"/>
      </rPr>
      <t>If using a CDB database:</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To verify the current status of the remote_login_passwordfile parameter use the SQL statement:</t>
    </r>
    <r>
      <rPr>
        <sz val="11"/>
        <color rgb="FF000000"/>
        <rFont val="Calibri"/>
      </rPr>
      <t xml:space="preserve">
</t>
    </r>
    <r>
      <rPr>
        <sz val="11"/>
        <color rgb="FF000000"/>
        <rFont val="Calibri"/>
      </rPr>
      <t>column name format a25</t>
    </r>
    <r>
      <rPr>
        <sz val="11"/>
        <color rgb="FF000000"/>
        <rFont val="Calibri"/>
      </rPr>
      <t xml:space="preserve">
</t>
    </r>
    <r>
      <rPr>
        <sz val="11"/>
        <color rgb="FF000000"/>
        <rFont val="Calibri"/>
      </rPr>
      <t>column parameter_value format a25</t>
    </r>
    <r>
      <rPr>
        <sz val="11"/>
        <color rgb="FF000000"/>
        <rFont val="Calibri"/>
      </rPr>
      <t xml:space="preserve">
</t>
    </r>
    <r>
      <rPr>
        <sz val="11"/>
        <color rgb="FF000000"/>
        <rFont val="Calibri"/>
      </rPr>
      <t xml:space="preserve">SELECT name, inst_id, con_id, value AS PARAMETER_VALUE </t>
    </r>
    <r>
      <rPr>
        <sz val="11"/>
        <color rgb="FF000000"/>
        <rFont val="Calibri"/>
      </rPr>
      <t xml:space="preserve">
</t>
    </r>
    <r>
      <rPr>
        <sz val="11"/>
        <color rgb="FF000000"/>
        <rFont val="Calibri"/>
      </rPr>
      <t xml:space="preserve">FROM sys.gv_$parameter </t>
    </r>
    <r>
      <rPr>
        <sz val="11"/>
        <color rgb="FF000000"/>
        <rFont val="Calibri"/>
      </rPr>
      <t xml:space="preserve">
</t>
    </r>
    <r>
      <rPr>
        <sz val="11"/>
        <color rgb="FF000000"/>
        <rFont val="Calibri"/>
      </rPr>
      <t xml:space="preserve">WHERE name = 'REMOTE_LOGIN_PASSWORDFILE' </t>
    </r>
    <r>
      <rPr>
        <sz val="11"/>
        <color rgb="FF000000"/>
        <rFont val="Calibri"/>
      </rPr>
      <t xml:space="preserve">
</t>
    </r>
    <r>
      <rPr>
        <sz val="11"/>
        <color rgb="FF000000"/>
        <rFont val="Calibri"/>
      </rPr>
      <t>ORDER BY 1;</t>
    </r>
    <r>
      <rPr>
        <sz val="11"/>
        <color rgb="FF000000"/>
        <rFont val="Calibri"/>
      </rPr>
      <t xml:space="preserve">
</t>
    </r>
    <r>
      <rPr>
        <sz val="11"/>
        <color rgb="FF000000"/>
        <rFont val="Calibri"/>
      </rPr>
      <t>In any instance or container, if the PARAMETER_VALUE is set to SHARED, or to a value other than EXCLUSIVE or NONE, that is a finding.</t>
    </r>
    <r>
      <rPr>
        <sz val="11"/>
        <color rgb="FF000000"/>
        <rFont val="Calibri"/>
      </rPr>
      <t xml:space="preserve">
</t>
    </r>
    <r>
      <rPr>
        <sz val="11"/>
        <color rgb="FF000000"/>
        <rFont val="Calibri"/>
      </rPr>
      <t>Check the security permissions on password file within the OS.</t>
    </r>
    <r>
      <rPr>
        <sz val="11"/>
        <color rgb="FF000000"/>
        <rFont val="Calibri"/>
      </rPr>
      <t xml:space="preserve">
</t>
    </r>
    <r>
      <rPr>
        <sz val="11"/>
        <color rgb="FF000000"/>
        <rFont val="Calibri"/>
      </rPr>
      <t>On Unix Systems:</t>
    </r>
    <r>
      <rPr>
        <sz val="11"/>
        <color rgb="FF000000"/>
        <rFont val="Calibri"/>
      </rPr>
      <t xml:space="preserve">
</t>
    </r>
    <r>
      <rPr>
        <sz val="11"/>
        <color rgb="FF000000"/>
        <rFont val="Calibri"/>
      </rPr>
      <t>ls -ld $ORACLE_HOME/dbs/orapw${ORACLE_SID}</t>
    </r>
    <r>
      <rPr>
        <sz val="11"/>
        <color rgb="FF000000"/>
        <rFont val="Calibri"/>
      </rPr>
      <t xml:space="preserve">
</t>
    </r>
    <r>
      <rPr>
        <sz val="11"/>
        <color rgb="FF000000"/>
        <rFont val="Calibri"/>
      </rPr>
      <t>Substitute ${ORACLE_SID} with the name of the ORACLE_SID for the database.</t>
    </r>
    <r>
      <rPr>
        <sz val="11"/>
        <color rgb="FF000000"/>
        <rFont val="Calibri"/>
      </rPr>
      <t xml:space="preserve">
</t>
    </r>
    <r>
      <rPr>
        <sz val="11"/>
        <color rgb="FF000000"/>
        <rFont val="Calibri"/>
      </rPr>
      <t>If permissions are granted for world access, this is a finding.</t>
    </r>
    <r>
      <rPr>
        <sz val="11"/>
        <color rgb="FF000000"/>
        <rFont val="Calibri"/>
      </rPr>
      <t xml:space="preserve">
</t>
    </r>
    <r>
      <rPr>
        <sz val="11"/>
        <color rgb="FF000000"/>
        <rFont val="Calibri"/>
      </rPr>
      <t>On Windows Systems (from Windows Explorer), browse to the %ORACLE_HOME%\database\directory.</t>
    </r>
    <r>
      <rPr>
        <sz val="11"/>
        <color rgb="FF000000"/>
        <rFont val="Calibri"/>
      </rPr>
      <t xml:space="preserve">
</t>
    </r>
    <r>
      <rPr>
        <sz val="11"/>
        <color rgb="FF000000"/>
        <rFont val="Calibri"/>
      </rPr>
      <t>Select and right-click on the PWD%ORACLE_SID%.ora file, select Properties, then select the Security tab.</t>
    </r>
    <r>
      <rPr>
        <sz val="11"/>
        <color rgb="FF000000"/>
        <rFont val="Calibri"/>
      </rPr>
      <t xml:space="preserve">
</t>
    </r>
    <r>
      <rPr>
        <sz val="11"/>
        <color rgb="FF000000"/>
        <rFont val="Calibri"/>
      </rPr>
      <t>Substitute %ORACLE_SID% with the name of the ORACLE_SID for the database.</t>
    </r>
    <r>
      <rPr>
        <sz val="11"/>
        <color rgb="FF000000"/>
        <rFont val="Calibri"/>
      </rPr>
      <t xml:space="preserve">
</t>
    </r>
    <r>
      <rPr>
        <sz val="11"/>
        <color rgb="FF000000"/>
        <rFont val="Calibri"/>
      </rPr>
      <t>If permissions are granted to everyone, this is a finding.</t>
    </r>
    <r>
      <rPr>
        <sz val="11"/>
        <color rgb="FF000000"/>
        <rFont val="Calibri"/>
      </rPr>
      <t xml:space="preserve">
</t>
    </r>
    <r>
      <rPr>
        <sz val="11"/>
        <color rgb="FF000000"/>
        <rFont val="Calibri"/>
      </rPr>
      <t>If any account other than the database management system (DBMS) software installation account is listed, this is a finding.</t>
    </r>
  </si>
  <si>
    <t>V-270527</t>
  </si>
  <si>
    <r>
      <rPr>
        <sz val="11"/>
        <rFont val="Calibri"/>
      </rPr>
      <t>System privileges granted using the WITH ADMIN OPTION must not be granted to unauthorized user accounts.</t>
    </r>
  </si>
  <si>
    <r>
      <rPr>
        <sz val="11"/>
        <color rgb="FF000000"/>
        <rFont val="Calibri"/>
      </rPr>
      <t>Revoke assignment of privileges with the WITH ADMIN OPTION from unauthorized users and regrant them without the option.</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revoke [privilege name] from user [username];</t>
    </r>
    <r>
      <rPr>
        <sz val="11"/>
        <color rgb="FF000000"/>
        <rFont val="Calibri"/>
      </rPr>
      <t xml:space="preserve">
</t>
    </r>
    <r>
      <rPr>
        <sz val="11"/>
        <color rgb="FF000000"/>
        <rFont val="Calibri"/>
      </rPr>
      <t>Replace [privilege name] with the named privilege and [username] with the named user.</t>
    </r>
    <r>
      <rPr>
        <sz val="11"/>
        <color rgb="FF000000"/>
        <rFont val="Calibri"/>
      </rPr>
      <t xml:space="preserve">
</t>
    </r>
    <r>
      <rPr>
        <sz val="11"/>
        <color rgb="FF000000"/>
        <rFont val="Calibri"/>
      </rPr>
      <t>Restrict use of the WITH ADMIN OPTION to authorized administrators.</t>
    </r>
    <r>
      <rPr>
        <sz val="11"/>
        <color rgb="FF000000"/>
        <rFont val="Calibri"/>
      </rPr>
      <t xml:space="preserve">
</t>
    </r>
    <r>
      <rPr>
        <sz val="11"/>
        <color rgb="FF000000"/>
        <rFont val="Calibri"/>
      </rPr>
      <t>Document authorized privilege assignments with the WITH ADMIN OPTION in the system documentation.</t>
    </r>
  </si>
  <si>
    <r>
      <rPr>
        <sz val="11"/>
        <color rgb="FF000000"/>
        <rFont val="Calibri"/>
      </rPr>
      <t>The WITH ADMIN OPTION allows the grantee to grant a privilege to another database account. Best security practice restricts the privilege of assigning privileges to authorized personnel. Authorized personnel include database administrators (DBAs), object owners, and, where designed and included in the application's functions, application administrators. Restricting privilege-granting functions to authorized accounts can help decrease mismanagement of privileges and wrongful assignments to unauthorized accounts.</t>
    </r>
  </si>
  <si>
    <r>
      <rPr>
        <sz val="11"/>
        <color rgb="FF000000"/>
        <rFont val="Calibri"/>
      </rPr>
      <t>A default Oracle Database installation provides a set of predefined administrative accounts and nonadministrative accounts. These are accounts that have special privileges required to administer areas of the database, such as the CREATE ANY TABLE or ALTER SESSION privilege or EXECUTE privileges on packages owned by the SYS schema. The default tablespace for administrative accounts is either SYSTEM or SYSAUX. Nonadministrative user accounts only have the minimum privileges needed to perform their jobs. Their default tablespace is USERS.</t>
    </r>
    <r>
      <rPr>
        <sz val="11"/>
        <color rgb="FF000000"/>
        <rFont val="Calibri"/>
      </rPr>
      <t xml:space="preserve">
</t>
    </r>
    <r>
      <rPr>
        <sz val="11"/>
        <color rgb="FF000000"/>
        <rFont val="Calibri"/>
      </rPr>
      <t>To protect these accounts from unauthorized access, the installation process expires and locks most of these accounts, except where noted below. The database administrator is responsible for unlocking and resetting these accounts, as required.</t>
    </r>
    <r>
      <rPr>
        <sz val="11"/>
        <color rgb="FF000000"/>
        <rFont val="Calibri"/>
      </rPr>
      <t xml:space="preserve">
</t>
    </r>
    <r>
      <rPr>
        <sz val="11"/>
        <color rgb="FF000000"/>
        <rFont val="Calibri"/>
      </rPr>
      <t>Nonadministrative Accounts - Expired and locked:</t>
    </r>
    <r>
      <rPr>
        <sz val="11"/>
        <color rgb="FF000000"/>
        <rFont val="Calibri"/>
      </rPr>
      <t xml:space="preserve">
</t>
    </r>
    <r>
      <rPr>
        <sz val="11"/>
        <color rgb="FF000000"/>
        <rFont val="Calibri"/>
      </rPr>
      <t>APEX_PUBLIC_USER, DIP, FLOWS_040100*, FLOWS_FILES, MDDATA, SPATIAL_WFS_ADMIN_USR, XS$NULL</t>
    </r>
    <r>
      <rPr>
        <sz val="11"/>
        <color rgb="FF000000"/>
        <rFont val="Calibri"/>
      </rPr>
      <t xml:space="preserve">
</t>
    </r>
    <r>
      <rPr>
        <sz val="11"/>
        <color rgb="FF000000"/>
        <rFont val="Calibri"/>
      </rPr>
      <t>Administrative Accounts - Expired and Locked:</t>
    </r>
    <r>
      <rPr>
        <sz val="11"/>
        <color rgb="FF000000"/>
        <rFont val="Calibri"/>
      </rPr>
      <t xml:space="preserve">
</t>
    </r>
    <r>
      <rPr>
        <sz val="11"/>
        <color rgb="FF000000"/>
        <rFont val="Calibri"/>
      </rPr>
      <t>ANONYMOUS, CTXSYS, EXFSYS, LBACSYS, MDSYS, OLAPSYS, ORACLE_OCM, ORDDATA, OWBSYS, ORDPLUGINS, ORDSYS, OUTLN, SI_INFORMTN_SCHEMA, SPATIAL_CSW_ADMIN_USR, WK_TEST, WK_SYS, WKPROXY, WMSYS, XDB</t>
    </r>
    <r>
      <rPr>
        <sz val="11"/>
        <color rgb="FF000000"/>
        <rFont val="Calibri"/>
      </rPr>
      <t xml:space="preserve">
</t>
    </r>
    <r>
      <rPr>
        <sz val="11"/>
        <color rgb="FF000000"/>
        <rFont val="Calibri"/>
      </rPr>
      <t>Administrative Accounts - Open:</t>
    </r>
    <r>
      <rPr>
        <sz val="11"/>
        <color rgb="FF000000"/>
        <rFont val="Calibri"/>
      </rPr>
      <t xml:space="preserve">
</t>
    </r>
    <r>
      <rPr>
        <sz val="11"/>
        <color rgb="FF000000"/>
        <rFont val="Calibri"/>
      </rPr>
      <t>DBSNMP, MGMT_VIEW, SYS, SYSMAN, SYSTEM, SYSKM</t>
    </r>
    <r>
      <rPr>
        <sz val="11"/>
        <color rgb="FF000000"/>
        <rFont val="Calibri"/>
      </rPr>
      <t xml:space="preserve">
</t>
    </r>
    <r>
      <rPr>
        <sz val="11"/>
        <color rgb="FF000000"/>
        <rFont val="Calibri"/>
      </rPr>
      <t>*Subject to change based on version installed.</t>
    </r>
    <r>
      <rPr>
        <sz val="11"/>
        <color rgb="FF000000"/>
        <rFont val="Calibri"/>
      </rPr>
      <t xml:space="preserve">
</t>
    </r>
    <r>
      <rPr>
        <sz val="11"/>
        <color rgb="FF000000"/>
        <rFont val="Calibri"/>
      </rPr>
      <t>Run the SQL query:</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 xml:space="preserve">select grantee, privilege from dba_sys_privs </t>
    </r>
    <r>
      <rPr>
        <sz val="11"/>
        <color rgb="FF000000"/>
        <rFont val="Calibri"/>
      </rPr>
      <t xml:space="preserve">
</t>
    </r>
    <r>
      <rPr>
        <sz val="11"/>
        <color rgb="FF000000"/>
        <rFont val="Calibri"/>
      </rPr>
      <t>where grantee not in (&lt;list of nonapplicable accounts&gt;)</t>
    </r>
    <r>
      <rPr>
        <sz val="11"/>
        <color rgb="FF000000"/>
        <rFont val="Calibri"/>
      </rPr>
      <t xml:space="preserve">
</t>
    </r>
    <r>
      <rPr>
        <sz val="11"/>
        <color rgb="FF000000"/>
        <rFont val="Calibri"/>
      </rPr>
      <t>and admin_option = 'YES'</t>
    </r>
    <r>
      <rPr>
        <sz val="11"/>
        <color rgb="FF000000"/>
        <rFont val="Calibri"/>
      </rPr>
      <t xml:space="preserve">
</t>
    </r>
    <r>
      <rPr>
        <sz val="11"/>
        <color rgb="FF000000"/>
        <rFont val="Calibri"/>
      </rPr>
      <t>and grantee not in</t>
    </r>
    <r>
      <rPr>
        <sz val="11"/>
        <color rgb="FF000000"/>
        <rFont val="Calibri"/>
      </rPr>
      <t xml:space="preserve">
</t>
    </r>
    <r>
      <rPr>
        <sz val="11"/>
        <color rgb="FF000000"/>
        <rFont val="Calibri"/>
      </rPr>
      <t>(select grantee from dba_role_privs where granted_role = 'DBA');</t>
    </r>
    <r>
      <rPr>
        <sz val="11"/>
        <color rgb="FF000000"/>
        <rFont val="Calibri"/>
      </rPr>
      <t xml:space="preserve">
</t>
    </r>
    <r>
      <rPr>
        <sz val="11"/>
        <color rgb="FF000000"/>
        <rFont val="Calibri"/>
      </rPr>
      <t>(With respect to the list of special accounts that are excluded from this requirement, it is expected that the DBA will maintain the list to suit local circumstances, adding special accounts as necessary and removing any that are not supposed to be in use in the Oracle deployment that is under review.)</t>
    </r>
    <r>
      <rPr>
        <sz val="11"/>
        <color rgb="FF000000"/>
        <rFont val="Calibri"/>
      </rPr>
      <t xml:space="preserve">
</t>
    </r>
    <r>
      <rPr>
        <sz val="11"/>
        <color rgb="FF000000"/>
        <rFont val="Calibri"/>
      </rPr>
      <t>If any accounts that are not authorized to have the ADMIN OPTION are listed, this is a finding.</t>
    </r>
  </si>
  <si>
    <t>V-270528</t>
  </si>
  <si>
    <r>
      <rPr>
        <sz val="11"/>
        <rFont val="Calibri"/>
      </rPr>
      <t>System Privileges must not be granted to PUBLIC.</t>
    </r>
  </si>
  <si>
    <r>
      <rPr>
        <sz val="11"/>
        <color rgb="FF000000"/>
        <rFont val="Calibri"/>
      </rPr>
      <t>Revoke any system privileges assigned to PUBLIC:</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revoke [system privilege] from PUBLIC;</t>
    </r>
    <r>
      <rPr>
        <sz val="11"/>
        <color rgb="FF000000"/>
        <rFont val="Calibri"/>
      </rPr>
      <t xml:space="preserve">
</t>
    </r>
    <r>
      <rPr>
        <sz val="11"/>
        <color rgb="FF000000"/>
        <rFont val="Calibri"/>
      </rPr>
      <t>Replace [system privilege] with the named system privilege.</t>
    </r>
    <r>
      <rPr>
        <sz val="11"/>
        <color rgb="FF000000"/>
        <rFont val="Calibri"/>
      </rPr>
      <t xml:space="preserve">
</t>
    </r>
    <r>
      <rPr>
        <sz val="11"/>
        <color rgb="FF000000"/>
        <rFont val="Calibri"/>
      </rPr>
      <t>Note: System privileges are not granted to PUBLIC by default and would indicate a custom action.</t>
    </r>
  </si>
  <si>
    <r>
      <rPr>
        <sz val="11"/>
        <color rgb="FF000000"/>
        <rFont val="Calibri"/>
      </rPr>
      <t>System privileges can be granted to users and roles and to the user group PUBLIC. All privileges granted to PUBLIC are accessible to every user in the database. Many of these privileges convey considerable authority over the database and should be granted only to those persons responsible for administering the database. In general, these privileges should be granted to roles and then the appropriate roles should be granted to users. System privileges must never be granted to PUBLIC as this could allow users to compromise the database.</t>
    </r>
  </si>
  <si>
    <r>
      <rPr>
        <sz val="11"/>
        <color rgb="FF000000"/>
        <rFont val="Calibri"/>
      </rPr>
      <t>From SQL*Plus:</t>
    </r>
    <r>
      <rPr>
        <sz val="11"/>
        <color rgb="FF000000"/>
        <rFont val="Calibri"/>
      </rPr>
      <t xml:space="preserve">
</t>
    </r>
    <r>
      <rPr>
        <sz val="11"/>
        <color rgb="FF000000"/>
        <rFont val="Calibri"/>
      </rPr>
      <t>Select privilege from dba_sys_privs where grantee = 'PUBLIC';</t>
    </r>
    <r>
      <rPr>
        <sz val="11"/>
        <color rgb="FF000000"/>
        <rFont val="Calibri"/>
      </rPr>
      <t xml:space="preserve">
</t>
    </r>
    <r>
      <rPr>
        <sz val="11"/>
        <color rgb="FF000000"/>
        <rFont val="Calibri"/>
      </rPr>
      <t>If any records are returned, this is a finding.</t>
    </r>
  </si>
  <si>
    <t>V-270529</t>
  </si>
  <si>
    <r>
      <rPr>
        <sz val="11"/>
        <rFont val="Calibri"/>
      </rPr>
      <t>Oracle roles granted using the WITH ADMIN OPTION must not be granted to unauthorized accounts.</t>
    </r>
  </si>
  <si>
    <r>
      <rPr>
        <sz val="11"/>
        <color rgb="FF000000"/>
        <rFont val="Calibri"/>
      </rPr>
      <t>Revoke assignment of roles with the WITH ADMIN OPTION from unauthorized grantees and regrant them without the option if required.</t>
    </r>
    <r>
      <rPr>
        <sz val="11"/>
        <color rgb="FF000000"/>
        <rFont val="Calibri"/>
      </rPr>
      <t xml:space="preserve">
</t>
    </r>
    <r>
      <rPr>
        <sz val="11"/>
        <color rgb="FF000000"/>
        <rFont val="Calibri"/>
      </rPr>
      <t>SQL statements to remove the admin option from an unauthorized grantee:</t>
    </r>
    <r>
      <rPr>
        <sz val="11"/>
        <color rgb="FF000000"/>
        <rFont val="Calibri"/>
      </rPr>
      <t xml:space="preserve">
</t>
    </r>
    <r>
      <rPr>
        <sz val="11"/>
        <color rgb="FF000000"/>
        <rFont val="Calibri"/>
      </rPr>
      <t>revoke &lt;role name&gt; from &lt;grantee&gt;;</t>
    </r>
    <r>
      <rPr>
        <sz val="11"/>
        <color rgb="FF000000"/>
        <rFont val="Calibri"/>
      </rPr>
      <t xml:space="preserve">
</t>
    </r>
    <r>
      <rPr>
        <sz val="11"/>
        <color rgb="FF000000"/>
        <rFont val="Calibri"/>
      </rPr>
      <t>grant &lt;role name&gt; to &lt;grantee&gt;;</t>
    </r>
    <r>
      <rPr>
        <sz val="11"/>
        <color rgb="FF000000"/>
        <rFont val="Calibri"/>
      </rPr>
      <t xml:space="preserve">
</t>
    </r>
    <r>
      <rPr>
        <sz val="11"/>
        <color rgb="FF000000"/>
        <rFont val="Calibri"/>
      </rPr>
      <t>Restrict use of the WITH ADMIN OPTION to authorized administrators.</t>
    </r>
    <r>
      <rPr>
        <sz val="11"/>
        <color rgb="FF000000"/>
        <rFont val="Calibri"/>
      </rPr>
      <t xml:space="preserve">
</t>
    </r>
    <r>
      <rPr>
        <sz val="11"/>
        <color rgb="FF000000"/>
        <rFont val="Calibri"/>
      </rPr>
      <t>Document authorized role assignments with the WITH ADMIN OPTION in the system documentation.</t>
    </r>
  </si>
  <si>
    <r>
      <rPr>
        <sz val="11"/>
        <color rgb="FF000000"/>
        <rFont val="Calibri"/>
      </rPr>
      <t>The WITH ADMIN OPTION allows the grantee to grant a role to another database account. Best security practice restricts the privilege of assigning privileges to authorized personnel. Authorized personnel include database administrators (DBAs), object owners, and application administrators (where designed and included in the application's functions). Restricting privilege-granting functions to authorized accounts can help decrease mismanagement of privileges and wrongful assignments to unauthorized accounts.</t>
    </r>
  </si>
  <si>
    <r>
      <rPr>
        <sz val="11"/>
        <color rgb="FF000000"/>
        <rFont val="Calibri"/>
      </rPr>
      <t>A default Oracle Database installation provides a set of predefined administrative accounts and nonadministrative accounts. These are accounts that have special privileges required to administer areas of the database, such as the CREATE ANY TABLE or ALTER SESSION privilege or EXECUTE privileges on packages owned by the SYS schema. The default tablespace for administrative accounts is either SYSTEM or SYSAUX. Nonadministrative user accounts only have the minimum privileges needed to perform their jobs. Their default tablespace is USERS.</t>
    </r>
    <r>
      <rPr>
        <sz val="11"/>
        <color rgb="FF000000"/>
        <rFont val="Calibri"/>
      </rPr>
      <t xml:space="preserve">
</t>
    </r>
    <r>
      <rPr>
        <sz val="11"/>
        <color rgb="FF000000"/>
        <rFont val="Calibri"/>
      </rPr>
      <t>To protect these accounts from unauthorized access, the installation process expires and locks most of these accounts, except where noted below. The database administrator is responsible for unlocking and resetting these accounts, as required.</t>
    </r>
    <r>
      <rPr>
        <sz val="11"/>
        <color rgb="FF000000"/>
        <rFont val="Calibri"/>
      </rPr>
      <t xml:space="preserve">
</t>
    </r>
    <r>
      <rPr>
        <sz val="11"/>
        <color rgb="FF000000"/>
        <rFont val="Calibri"/>
      </rPr>
      <t>Non-Administrative Accounts - Expired and locked:</t>
    </r>
    <r>
      <rPr>
        <sz val="11"/>
        <color rgb="FF000000"/>
        <rFont val="Calibri"/>
      </rPr>
      <t xml:space="preserve">
</t>
    </r>
    <r>
      <rPr>
        <sz val="11"/>
        <color rgb="FF000000"/>
        <rFont val="Calibri"/>
      </rPr>
      <t>APEX_PUBLIC_USER, DIP, FLOWS_040100*, FLOWS_FILES, MDDATA, SPATIAL_WFS_ADMIN_USR, XS$NULL</t>
    </r>
    <r>
      <rPr>
        <sz val="11"/>
        <color rgb="FF000000"/>
        <rFont val="Calibri"/>
      </rPr>
      <t xml:space="preserve">
</t>
    </r>
    <r>
      <rPr>
        <sz val="11"/>
        <color rgb="FF000000"/>
        <rFont val="Calibri"/>
      </rPr>
      <t>Administrative Accounts - Expired and Locked:</t>
    </r>
    <r>
      <rPr>
        <sz val="11"/>
        <color rgb="FF000000"/>
        <rFont val="Calibri"/>
      </rPr>
      <t xml:space="preserve">
</t>
    </r>
    <r>
      <rPr>
        <sz val="11"/>
        <color rgb="FF000000"/>
        <rFont val="Calibri"/>
      </rPr>
      <t>ANONYMOUS, CTXSYS, EXFSYS, LBACSYS, MDSYS, OLAPSYS, ORACLE_OCM, ORDDATA, OWBSYS, ORDPLUGINS, ORDSYS, OUTLN, SI_INFORMTN_SCHEMA, SPATIAL_CSW_ADMIN_USR, WK_TEST, WK_SYS, WKPROXY, WMSYS, XDB</t>
    </r>
    <r>
      <rPr>
        <sz val="11"/>
        <color rgb="FF000000"/>
        <rFont val="Calibri"/>
      </rPr>
      <t xml:space="preserve">
</t>
    </r>
    <r>
      <rPr>
        <sz val="11"/>
        <color rgb="FF000000"/>
        <rFont val="Calibri"/>
      </rPr>
      <t>Administrative Accounts - Open:</t>
    </r>
    <r>
      <rPr>
        <sz val="11"/>
        <color rgb="FF000000"/>
        <rFont val="Calibri"/>
      </rPr>
      <t xml:space="preserve">
</t>
    </r>
    <r>
      <rPr>
        <sz val="11"/>
        <color rgb="FF000000"/>
        <rFont val="Calibri"/>
      </rPr>
      <t>DBSNMP, MGMT_VIEW, SYS, SYSMAN, SYSTEM</t>
    </r>
    <r>
      <rPr>
        <sz val="11"/>
        <color rgb="FF000000"/>
        <rFont val="Calibri"/>
      </rPr>
      <t xml:space="preserve">
</t>
    </r>
    <r>
      <rPr>
        <sz val="11"/>
        <color rgb="FF000000"/>
        <rFont val="Calibri"/>
      </rPr>
      <t>*Subject to change based on version installed.</t>
    </r>
    <r>
      <rPr>
        <sz val="11"/>
        <color rgb="FF000000"/>
        <rFont val="Calibri"/>
      </rPr>
      <t xml:space="preserve">
</t>
    </r>
    <r>
      <rPr>
        <sz val="11"/>
        <color rgb="FF000000"/>
        <rFont val="Calibri"/>
      </rPr>
      <t>Run the SQL statement:</t>
    </r>
    <r>
      <rPr>
        <sz val="11"/>
        <color rgb="FF000000"/>
        <rFont val="Calibri"/>
      </rPr>
      <t xml:space="preserve">
</t>
    </r>
    <r>
      <rPr>
        <sz val="11"/>
        <color rgb="FF000000"/>
        <rFont val="Calibri"/>
      </rPr>
      <t>select grantee||': '||granted_role from dba_role_privs</t>
    </r>
    <r>
      <rPr>
        <sz val="11"/>
        <color rgb="FF000000"/>
        <rFont val="Calibri"/>
      </rPr>
      <t xml:space="preserve">
</t>
    </r>
    <r>
      <rPr>
        <sz val="11"/>
        <color rgb="FF000000"/>
        <rFont val="Calibri"/>
      </rPr>
      <t>where grantee not in</t>
    </r>
    <r>
      <rPr>
        <sz val="11"/>
        <color rgb="FF000000"/>
        <rFont val="Calibri"/>
      </rPr>
      <t xml:space="preserve">
</t>
    </r>
    <r>
      <rPr>
        <sz val="11"/>
        <color rgb="FF000000"/>
        <rFont val="Calibri"/>
      </rPr>
      <t>(&lt;list of nonapplicable accounts&gt;)</t>
    </r>
    <r>
      <rPr>
        <sz val="11"/>
        <color rgb="FF000000"/>
        <rFont val="Calibri"/>
      </rPr>
      <t xml:space="preserve">
</t>
    </r>
    <r>
      <rPr>
        <sz val="11"/>
        <color rgb="FF000000"/>
        <rFont val="Calibri"/>
      </rPr>
      <t xml:space="preserve">and admin_option = 'YES' </t>
    </r>
    <r>
      <rPr>
        <sz val="11"/>
        <color rgb="FF000000"/>
        <rFont val="Calibri"/>
      </rPr>
      <t xml:space="preserve">
</t>
    </r>
    <r>
      <rPr>
        <sz val="11"/>
        <color rgb="FF000000"/>
        <rFont val="Calibri"/>
      </rPr>
      <t>and grantee not in</t>
    </r>
    <r>
      <rPr>
        <sz val="11"/>
        <color rgb="FF000000"/>
        <rFont val="Calibri"/>
      </rPr>
      <t xml:space="preserve">
</t>
    </r>
    <r>
      <rPr>
        <sz val="11"/>
        <color rgb="FF000000"/>
        <rFont val="Calibri"/>
      </rPr>
      <t>(select distinct owner from dba_objects)</t>
    </r>
    <r>
      <rPr>
        <sz val="11"/>
        <color rgb="FF000000"/>
        <rFont val="Calibri"/>
      </rPr>
      <t xml:space="preserve">
</t>
    </r>
    <r>
      <rPr>
        <sz val="11"/>
        <color rgb="FF000000"/>
        <rFont val="Calibri"/>
      </rPr>
      <t>and grantee not in</t>
    </r>
    <r>
      <rPr>
        <sz val="11"/>
        <color rgb="FF000000"/>
        <rFont val="Calibri"/>
      </rPr>
      <t xml:space="preserve">
</t>
    </r>
    <r>
      <rPr>
        <sz val="11"/>
        <color rgb="FF000000"/>
        <rFont val="Calibri"/>
      </rPr>
      <t>(select grantee from dba_role_privs</t>
    </r>
    <r>
      <rPr>
        <sz val="11"/>
        <color rgb="FF000000"/>
        <rFont val="Calibri"/>
      </rPr>
      <t xml:space="preserve">
</t>
    </r>
    <r>
      <rPr>
        <sz val="11"/>
        <color rgb="FF000000"/>
        <rFont val="Calibri"/>
      </rPr>
      <t>where granted_role = 'DBA')</t>
    </r>
    <r>
      <rPr>
        <sz val="11"/>
        <color rgb="FF000000"/>
        <rFont val="Calibri"/>
      </rPr>
      <t xml:space="preserve">
</t>
    </r>
    <r>
      <rPr>
        <sz val="11"/>
        <color rgb="FF000000"/>
        <rFont val="Calibri"/>
      </rPr>
      <t>order by grantee;</t>
    </r>
    <r>
      <rPr>
        <sz val="11"/>
        <color rgb="FF000000"/>
        <rFont val="Calibri"/>
      </rPr>
      <t xml:space="preserve">
</t>
    </r>
    <r>
      <rPr>
        <sz val="11"/>
        <color rgb="FF000000"/>
        <rFont val="Calibri"/>
      </rPr>
      <t>(With respect to the list of special accounts that are excluded from this requirement, it is expected that the DBA will maintain the list to suit local circumstances, adding special accounts as necessary and removing any that are not supposed to be in use in the Oracle deployment that is under review.)</t>
    </r>
    <r>
      <rPr>
        <sz val="11"/>
        <color rgb="FF000000"/>
        <rFont val="Calibri"/>
      </rPr>
      <t xml:space="preserve">
</t>
    </r>
    <r>
      <rPr>
        <sz val="11"/>
        <color rgb="FF000000"/>
        <rFont val="Calibri"/>
      </rPr>
      <t>Review the system documentation to confirm any grantees listed are information system security officer (ISSO)-authorized DBA accounts or application administration roles.</t>
    </r>
    <r>
      <rPr>
        <sz val="11"/>
        <color rgb="FF000000"/>
        <rFont val="Calibri"/>
      </rPr>
      <t xml:space="preserve">
</t>
    </r>
    <r>
      <rPr>
        <sz val="11"/>
        <color rgb="FF000000"/>
        <rFont val="Calibri"/>
      </rPr>
      <t>If any grantees listed are not authorized and documented, this is a finding.</t>
    </r>
  </si>
  <si>
    <t>V-270530</t>
  </si>
  <si>
    <r>
      <rPr>
        <sz val="11"/>
        <rFont val="Calibri"/>
      </rPr>
      <t>Object permissions granted to PUBLIC must be restricted.</t>
    </r>
  </si>
  <si>
    <r>
      <rPr>
        <sz val="11"/>
        <color rgb="FF000000"/>
        <rFont val="Calibri"/>
      </rPr>
      <t>Revoke any privileges granted to PUBLIC for objects that are not owned by Oracle product accounts.</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revoke [privilege name] from [username] on [object name];</t>
    </r>
    <r>
      <rPr>
        <sz val="11"/>
        <color rgb="FF000000"/>
        <rFont val="Calibri"/>
      </rPr>
      <t xml:space="preserve">
</t>
    </r>
    <r>
      <rPr>
        <sz val="11"/>
        <color rgb="FF000000"/>
        <rFont val="Calibri"/>
      </rPr>
      <t>Assign permissions to custom application user roles based on job functions:</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grant [privilege name] to [user role] on [object name];</t>
    </r>
  </si>
  <si>
    <r>
      <rPr>
        <sz val="11"/>
        <color rgb="FF000000"/>
        <rFont val="Calibri"/>
      </rPr>
      <t>Permissions on objects may be granted to the user group PUBLIC. Because every database user is a member of the PUBLIC group, granting object permissions to PUBLIC gives all users in the database access to that object. In a secure environment, granting object permissions to PUBLIC must be restricted to those objects that all users are allowed to access. The policy does not require object permissions assigned to PUBLIC by the installation of Oracle Database server components be revoked.</t>
    </r>
  </si>
  <si>
    <r>
      <rPr>
        <sz val="11"/>
        <color rgb="FF000000"/>
        <rFont val="Calibri"/>
      </rPr>
      <t>A default Oracle Database installation provides a set of predefined administrative accounts and nonadministrative accounts. These are accounts that have special privileges required to administer areas of the database, such as the "CREATE ANY TABLE" or "ALTER SESSION" privilege, or "EXECUTE" privileges on packages owned by the SYS schema. The default tablespace for administrative accounts is either "SYSTEM" or "SYSAUX". Nonadministrative user accounts only have the minimum privileges needed to perform their jobs. Their default tablespace is "USERS".</t>
    </r>
    <r>
      <rPr>
        <sz val="11"/>
        <color rgb="FF000000"/>
        <rFont val="Calibri"/>
      </rPr>
      <t xml:space="preserve">
</t>
    </r>
    <r>
      <rPr>
        <sz val="11"/>
        <color rgb="FF000000"/>
        <rFont val="Calibri"/>
      </rPr>
      <t>To protect these accounts from unauthorized access, the installation process expires and locks most of these accounts, except where noted below. The database administrator is responsible for unlocking and resetting these accounts, as required.</t>
    </r>
    <r>
      <rPr>
        <sz val="11"/>
        <color rgb="FF000000"/>
        <rFont val="Calibri"/>
      </rPr>
      <t xml:space="preserve">
</t>
    </r>
    <r>
      <rPr>
        <sz val="11"/>
        <color rgb="FF000000"/>
        <rFont val="Calibri"/>
      </rPr>
      <t>Non-Administrative Accounts - Expired and locked:</t>
    </r>
    <r>
      <rPr>
        <sz val="11"/>
        <color rgb="FF000000"/>
        <rFont val="Calibri"/>
      </rPr>
      <t xml:space="preserve">
</t>
    </r>
    <r>
      <rPr>
        <sz val="11"/>
        <color rgb="FF000000"/>
        <rFont val="Calibri"/>
      </rPr>
      <t>APEX_PUBLIC_USER, DIP, FLOWS_040100*, FLOWS_FILES, MDDATA, SPATIAL_WFS_ADMIN_USR, XS$NULL</t>
    </r>
    <r>
      <rPr>
        <sz val="11"/>
        <color rgb="FF000000"/>
        <rFont val="Calibri"/>
      </rPr>
      <t xml:space="preserve">
</t>
    </r>
    <r>
      <rPr>
        <sz val="11"/>
        <color rgb="FF000000"/>
        <rFont val="Calibri"/>
      </rPr>
      <t>Administrative Accounts - Expired and Locked:</t>
    </r>
    <r>
      <rPr>
        <sz val="11"/>
        <color rgb="FF000000"/>
        <rFont val="Calibri"/>
      </rPr>
      <t xml:space="preserve">
</t>
    </r>
    <r>
      <rPr>
        <sz val="11"/>
        <color rgb="FF000000"/>
        <rFont val="Calibri"/>
      </rPr>
      <t>ANONYMOUS, CTXSYS, EXFSYS, LBACSYS, , GSMADMIN_INTERNAL, MDSYS, OLAPSYS, ORACLE_OCM, ORDDATA, OWBSYS, ORDPLUGINS, ORDSYS, OUTLN, SI_INFORMTN_SCHEMA, SPATIAL_CSW_ADMIN_USR, WK_TEST, WK_SYS, WKPROXY, WMSYS, XDB</t>
    </r>
    <r>
      <rPr>
        <sz val="11"/>
        <color rgb="FF000000"/>
        <rFont val="Calibri"/>
      </rPr>
      <t xml:space="preserve">
</t>
    </r>
    <r>
      <rPr>
        <sz val="11"/>
        <color rgb="FF000000"/>
        <rFont val="Calibri"/>
      </rPr>
      <t>Administrative Accounts - Open:</t>
    </r>
    <r>
      <rPr>
        <sz val="11"/>
        <color rgb="FF000000"/>
        <rFont val="Calibri"/>
      </rPr>
      <t xml:space="preserve">
</t>
    </r>
    <r>
      <rPr>
        <sz val="11"/>
        <color rgb="FF000000"/>
        <rFont val="Calibri"/>
      </rPr>
      <t>DBSNMP, MGMT_VIEW, SYS, SYSMAN, SYSTEM</t>
    </r>
    <r>
      <rPr>
        <sz val="11"/>
        <color rgb="FF000000"/>
        <rFont val="Calibri"/>
      </rPr>
      <t xml:space="preserve">
</t>
    </r>
    <r>
      <rPr>
        <sz val="11"/>
        <color rgb="FF000000"/>
        <rFont val="Calibri"/>
      </rPr>
      <t>* Subject to change based on version installed.</t>
    </r>
    <r>
      <rPr>
        <sz val="11"/>
        <color rgb="FF000000"/>
        <rFont val="Calibri"/>
      </rPr>
      <t xml:space="preserve">
</t>
    </r>
    <r>
      <rPr>
        <sz val="11"/>
        <color rgb="FF000000"/>
        <rFont val="Calibri"/>
      </rPr>
      <t>Run the SQL query:</t>
    </r>
    <r>
      <rPr>
        <sz val="11"/>
        <color rgb="FF000000"/>
        <rFont val="Calibri"/>
      </rPr>
      <t xml:space="preserve">
</t>
    </r>
    <r>
      <rPr>
        <sz val="11"/>
        <color rgb="FF000000"/>
        <rFont val="Calibri"/>
      </rPr>
      <t>select owner ||'.'|| table_name ||':'|| privilege from dba_tab_privs</t>
    </r>
    <r>
      <rPr>
        <sz val="11"/>
        <color rgb="FF000000"/>
        <rFont val="Calibri"/>
      </rPr>
      <t xml:space="preserve">
</t>
    </r>
    <r>
      <rPr>
        <sz val="11"/>
        <color rgb="FF000000"/>
        <rFont val="Calibri"/>
      </rPr>
      <t>where grantee = 'PUBLIC'</t>
    </r>
    <r>
      <rPr>
        <sz val="11"/>
        <color rgb="FF000000"/>
        <rFont val="Calibri"/>
      </rPr>
      <t xml:space="preserve">
</t>
    </r>
    <r>
      <rPr>
        <sz val="11"/>
        <color rgb="FF000000"/>
        <rFont val="Calibri"/>
      </rPr>
      <t>and owner not in</t>
    </r>
    <r>
      <rPr>
        <sz val="11"/>
        <color rgb="FF000000"/>
        <rFont val="Calibri"/>
      </rPr>
      <t xml:space="preserve">
</t>
    </r>
    <r>
      <rPr>
        <sz val="11"/>
        <color rgb="FF000000"/>
        <rFont val="Calibri"/>
      </rPr>
      <t>(&lt;list of nonapplicable accounts&gt;);</t>
    </r>
    <r>
      <rPr>
        <sz val="11"/>
        <color rgb="FF000000"/>
        <rFont val="Calibri"/>
      </rPr>
      <t xml:space="preserve">
</t>
    </r>
    <r>
      <rPr>
        <sz val="11"/>
        <color rgb="FF000000"/>
        <rFont val="Calibri"/>
      </rPr>
      <t>With respect to the list of special accounts that are excluded from this requirement, it is expected that the database administrator (DBA) will maintain the list to suit local circumstances, adding special accounts as necessary and removing any that are not supposed to be in use in the Oracle deployment that is under review.</t>
    </r>
    <r>
      <rPr>
        <sz val="11"/>
        <color rgb="FF000000"/>
        <rFont val="Calibri"/>
      </rPr>
      <t xml:space="preserve">
</t>
    </r>
    <r>
      <rPr>
        <sz val="11"/>
        <color rgb="FF000000"/>
        <rFont val="Calibri"/>
      </rPr>
      <t>If there are any records returned that are not Oracle product accounts, and are not documented and authorized, this is a finding.</t>
    </r>
    <r>
      <rPr>
        <sz val="11"/>
        <color rgb="FF000000"/>
        <rFont val="Calibri"/>
      </rPr>
      <t xml:space="preserve">
</t>
    </r>
    <r>
      <rPr>
        <sz val="11"/>
        <color rgb="FF000000"/>
        <rFont val="Calibri"/>
      </rPr>
      <t>Note: This check may return false positives where other Oracle product accounts are not included in the exclusion list.</t>
    </r>
  </si>
  <si>
    <t>V-270531</t>
  </si>
  <si>
    <r>
      <rPr>
        <sz val="11"/>
        <rFont val="Calibri"/>
      </rPr>
      <t>The Oracle Listener must be configured to require administration authentication.</t>
    </r>
  </si>
  <si>
    <r>
      <rPr>
        <sz val="11"/>
        <color rgb="FF000000"/>
        <rFont val="Calibri"/>
      </rPr>
      <t xml:space="preserve">By default, Oracle Net Listener permits only local administration for security reasons. As a policy, the listener can be administered only by the user who started it. </t>
    </r>
    <r>
      <rPr>
        <sz val="11"/>
        <color rgb="FF000000"/>
        <rFont val="Calibri"/>
      </rPr>
      <t xml:space="preserve">
</t>
    </r>
    <r>
      <rPr>
        <sz val="11"/>
        <color rgb="FF000000"/>
        <rFont val="Calibri"/>
      </rPr>
      <t>Oracle Listener authentication is enforced through local operating system authentication. For example, if user1 starts the listener, then only user1 can administer it. Any other user trying to administer the listener receives an error. The super user is the only exception.</t>
    </r>
    <r>
      <rPr>
        <sz val="11"/>
        <color rgb="FF000000"/>
        <rFont val="Calibri"/>
      </rPr>
      <t xml:space="preserve">
</t>
    </r>
    <r>
      <rPr>
        <sz val="11"/>
        <color rgb="FF000000"/>
        <rFont val="Calibri"/>
      </rPr>
      <t>Remote administration of the listener must not be permitted. If listener administration from a remote system is required, granting secure remote access to the Oracle database management system (DBMS) server and performing local administration is preferred. Authorize and document this requirement in the system documentation.</t>
    </r>
    <r>
      <rPr>
        <sz val="11"/>
        <color rgb="FF000000"/>
        <rFont val="Calibri"/>
      </rPr>
      <t xml:space="preserve">
</t>
    </r>
    <r>
      <rPr>
        <sz val="11"/>
        <color rgb="FF000000"/>
        <rFont val="Calibri"/>
      </rPr>
      <t>Refer to Oracle Database Net Services Reference for additional information.</t>
    </r>
  </si>
  <si>
    <r>
      <rPr>
        <sz val="11"/>
        <color rgb="FF000000"/>
        <rFont val="Calibri"/>
      </rPr>
      <t>Oracle listener authentication helps prevent unauthorized administration of the Oracle listener. Unauthorized administration of the listener could lead to denial-of-service (DoS) exploits, loss of connection audit data, unauthorized reconfiguration, or other unauthorized access. This is a Category I finding because privileged access to the listener is not restricted to authorized users. Unauthorized access can result in stopping of the listener (DoS) and overwriting of listener audit logs.</t>
    </r>
  </si>
  <si>
    <r>
      <rPr>
        <sz val="11"/>
        <color rgb="FF000000"/>
        <rFont val="Calibri"/>
      </rPr>
      <t>If a listener is not running on the local database host server, this check is not a finding.</t>
    </r>
    <r>
      <rPr>
        <sz val="11"/>
        <color rgb="FF000000"/>
        <rFont val="Calibri"/>
      </rPr>
      <t xml:space="preserve">
</t>
    </r>
    <r>
      <rPr>
        <sz val="11"/>
        <color rgb="FF000000"/>
        <rFont val="Calibri"/>
      </rPr>
      <t>Note: Complete this check only once per host system and once per listener. Multiple listeners may be defined on a single host system. They must all be reviewed, but only once per database home review.</t>
    </r>
    <r>
      <rPr>
        <sz val="11"/>
        <color rgb="FF000000"/>
        <rFont val="Calibri"/>
      </rPr>
      <t xml:space="preserve">
</t>
    </r>
    <r>
      <rPr>
        <sz val="11"/>
        <color rgb="FF000000"/>
        <rFont val="Calibri"/>
      </rPr>
      <t>For subsequent database home reviews on the same host system, this check is not a finding.</t>
    </r>
    <r>
      <rPr>
        <sz val="11"/>
        <color rgb="FF000000"/>
        <rFont val="Calibri"/>
      </rPr>
      <t xml:space="preserve">
</t>
    </r>
    <r>
      <rPr>
        <sz val="11"/>
        <color rgb="FF000000"/>
        <rFont val="Calibri"/>
      </rPr>
      <t>Determine all listeners running on the host.</t>
    </r>
    <r>
      <rPr>
        <sz val="11"/>
        <color rgb="FF000000"/>
        <rFont val="Calibri"/>
      </rPr>
      <t xml:space="preserve">
</t>
    </r>
    <r>
      <rPr>
        <sz val="11"/>
        <color rgb="FF000000"/>
        <rFont val="Calibri"/>
      </rPr>
      <t>For Windows hosts, view all Windows services with TNSListener embedded in the service name:</t>
    </r>
    <r>
      <rPr>
        <sz val="11"/>
        <color rgb="FF000000"/>
        <rFont val="Calibri"/>
      </rPr>
      <t xml:space="preserve">
</t>
    </r>
    <r>
      <rPr>
        <sz val="11"/>
        <color rgb="FF000000"/>
        <rFont val="Calibri"/>
      </rPr>
      <t>- The service name format is:</t>
    </r>
    <r>
      <rPr>
        <sz val="11"/>
        <color rgb="FF000000"/>
        <rFont val="Calibri"/>
      </rPr>
      <t xml:space="preserve">
</t>
    </r>
    <r>
      <rPr>
        <sz val="11"/>
        <color rgb="FF000000"/>
        <rFont val="Calibri"/>
      </rPr>
      <t>Oracle[ORACLE_HOME_NAME]TNSListener</t>
    </r>
    <r>
      <rPr>
        <sz val="11"/>
        <color rgb="FF000000"/>
        <rFont val="Calibri"/>
      </rPr>
      <t xml:space="preserve">
</t>
    </r>
    <r>
      <rPr>
        <sz val="11"/>
        <color rgb="FF000000"/>
        <rFont val="Calibri"/>
      </rPr>
      <t>For Unix hosts, the Oracle Listener process will indicate the TNSLSNR executable.</t>
    </r>
    <r>
      <rPr>
        <sz val="11"/>
        <color rgb="FF000000"/>
        <rFont val="Calibri"/>
      </rPr>
      <t xml:space="preserve">
</t>
    </r>
    <r>
      <rPr>
        <sz val="11"/>
        <color rgb="FF000000"/>
        <rFont val="Calibri"/>
      </rPr>
      <t>At a command prompt, issue the command:</t>
    </r>
    <r>
      <rPr>
        <sz val="11"/>
        <color rgb="FF000000"/>
        <rFont val="Calibri"/>
      </rPr>
      <t xml:space="preserve">
</t>
    </r>
    <r>
      <rPr>
        <sz val="11"/>
        <color rgb="FF000000"/>
        <rFont val="Calibri"/>
      </rPr>
      <t>ps -ef | grep tnslsnr | grep -v grep</t>
    </r>
    <r>
      <rPr>
        <sz val="11"/>
        <color rgb="FF000000"/>
        <rFont val="Calibri"/>
      </rPr>
      <t xml:space="preserve">
</t>
    </r>
    <r>
      <rPr>
        <sz val="11"/>
        <color rgb="FF000000"/>
        <rFont val="Calibri"/>
      </rPr>
      <t>The alias for the listener follows tnslsnr in the command output.</t>
    </r>
    <r>
      <rPr>
        <sz val="11"/>
        <color rgb="FF000000"/>
        <rFont val="Calibri"/>
      </rPr>
      <t xml:space="preserve">
</t>
    </r>
    <r>
      <rPr>
        <sz val="11"/>
        <color rgb="FF000000"/>
        <rFont val="Calibri"/>
      </rPr>
      <t>Must be logged on the host system using the account that owns the tnslsnr executable (Unix). If the account is denied local logon, have the system administrator (SA) assist in this task by adding "su" to the listener account from the root account. On Windows platforms, log on using an account with administrator privileges to complete the check.</t>
    </r>
    <r>
      <rPr>
        <sz val="11"/>
        <color rgb="FF000000"/>
        <rFont val="Calibri"/>
      </rPr>
      <t xml:space="preserve">
</t>
    </r>
    <r>
      <rPr>
        <sz val="11"/>
        <color rgb="FF000000"/>
        <rFont val="Calibri"/>
      </rPr>
      <t>From a system command prompt, execute the listener control utility:</t>
    </r>
    <r>
      <rPr>
        <sz val="11"/>
        <color rgb="FF000000"/>
        <rFont val="Calibri"/>
      </rPr>
      <t xml:space="preserve">
</t>
    </r>
    <r>
      <rPr>
        <sz val="11"/>
        <color rgb="FF000000"/>
        <rFont val="Calibri"/>
      </rPr>
      <t>lsnrctl status [LISTENER NAME]</t>
    </r>
    <r>
      <rPr>
        <sz val="11"/>
        <color rgb="FF000000"/>
        <rFont val="Calibri"/>
      </rPr>
      <t xml:space="preserve">
</t>
    </r>
    <r>
      <rPr>
        <sz val="11"/>
        <color rgb="FF000000"/>
        <rFont val="Calibri"/>
      </rPr>
      <t>Review the results for the value of Security.</t>
    </r>
    <r>
      <rPr>
        <sz val="11"/>
        <color rgb="FF000000"/>
        <rFont val="Calibri"/>
      </rPr>
      <t xml:space="preserve">
</t>
    </r>
    <r>
      <rPr>
        <sz val="11"/>
        <color rgb="FF000000"/>
        <rFont val="Calibri"/>
      </rPr>
      <t>If "Security = OFF" is displayed, this is a finding.</t>
    </r>
    <r>
      <rPr>
        <sz val="11"/>
        <color rgb="FF000000"/>
        <rFont val="Calibri"/>
      </rPr>
      <t xml:space="preserve">
</t>
    </r>
    <r>
      <rPr>
        <sz val="11"/>
        <color rgb="FF000000"/>
        <rFont val="Calibri"/>
      </rPr>
      <t>If "Security = ON: Password or Local OS Authentication", this is a finding (Instead, use Local OS Authentication).</t>
    </r>
    <r>
      <rPr>
        <sz val="11"/>
        <color rgb="FF000000"/>
        <rFont val="Calibri"/>
      </rPr>
      <t xml:space="preserve">
</t>
    </r>
    <r>
      <rPr>
        <sz val="11"/>
        <color rgb="FF000000"/>
        <rFont val="Calibri"/>
      </rPr>
      <t>If "Security = ON: Local OS Authentication" is displayed, this is not a finding.</t>
    </r>
    <r>
      <rPr>
        <sz val="11"/>
        <color rgb="FF000000"/>
        <rFont val="Calibri"/>
      </rPr>
      <t xml:space="preserve">
</t>
    </r>
    <r>
      <rPr>
        <sz val="11"/>
        <color rgb="FF000000"/>
        <rFont val="Calibri"/>
      </rPr>
      <t>Repeat the execution of the lsnrctl utility for all active listeners.</t>
    </r>
  </si>
  <si>
    <t>V-270532</t>
  </si>
  <si>
    <r>
      <rPr>
        <sz val="11"/>
        <rFont val="Calibri"/>
      </rPr>
      <t>Application role permissions must not be assigned to the Oracle PUBLIC role.</t>
    </r>
  </si>
  <si>
    <r>
      <rPr>
        <sz val="11"/>
        <color rgb="FF000000"/>
        <rFont val="Calibri"/>
      </rPr>
      <t>Revoke role grants from PUBLIC.</t>
    </r>
    <r>
      <rPr>
        <sz val="11"/>
        <color rgb="FF000000"/>
        <rFont val="Calibri"/>
      </rPr>
      <t xml:space="preserve">
</t>
    </r>
    <r>
      <rPr>
        <sz val="11"/>
        <color rgb="FF000000"/>
        <rFont val="Calibri"/>
      </rPr>
      <t>Do not assign role privileges to PUBLIC.</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revoke [role name] from PUBLIC;</t>
    </r>
  </si>
  <si>
    <r>
      <rPr>
        <sz val="11"/>
        <color rgb="FF000000"/>
        <rFont val="Calibri"/>
      </rPr>
      <t>Permissions granted to PUBLIC are granted to all users of the database. Custom roles must be used to assign application permissions to functional groups of application users. The installation of Oracle does not assign role permissions to PUBLIC.</t>
    </r>
  </si>
  <si>
    <r>
      <rPr>
        <sz val="11"/>
        <color rgb="FF000000"/>
        <rFont val="Calibri"/>
      </rPr>
      <t>From SQL*Plus:</t>
    </r>
    <r>
      <rPr>
        <sz val="11"/>
        <color rgb="FF000000"/>
        <rFont val="Calibri"/>
      </rPr>
      <t xml:space="preserve">
</t>
    </r>
    <r>
      <rPr>
        <sz val="11"/>
        <color rgb="FF000000"/>
        <rFont val="Calibri"/>
      </rPr>
      <t>select granted_role from dba_role_privs where grantee = 'PUBLIC';</t>
    </r>
    <r>
      <rPr>
        <sz val="11"/>
        <color rgb="FF000000"/>
        <rFont val="Calibri"/>
      </rPr>
      <t xml:space="preserve">
</t>
    </r>
    <r>
      <rPr>
        <sz val="11"/>
        <color rgb="FF000000"/>
        <rFont val="Calibri"/>
      </rPr>
      <t>If any roles are listed, this is a finding.</t>
    </r>
  </si>
  <si>
    <t>V-270533</t>
  </si>
  <si>
    <r>
      <rPr>
        <sz val="11"/>
        <rFont val="Calibri"/>
      </rPr>
      <t>Oracle application administration roles must be disabled if not required and authorized.</t>
    </r>
  </si>
  <si>
    <r>
      <rPr>
        <sz val="11"/>
        <color rgb="FF000000"/>
        <rFont val="Calibri"/>
      </rPr>
      <t>For each role assignment returned, issue:</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alter user [username] default role all except [role];</t>
    </r>
    <r>
      <rPr>
        <sz val="11"/>
        <color rgb="FF000000"/>
        <rFont val="Calibri"/>
      </rPr>
      <t xml:space="preserve">
</t>
    </r>
    <r>
      <rPr>
        <sz val="11"/>
        <color rgb="FF000000"/>
        <rFont val="Calibri"/>
      </rPr>
      <t>If the user has more than one application administration role assigned, then remove assigned roles from default assignment and assign individually the appropriate default roles.</t>
    </r>
  </si>
  <si>
    <r>
      <rPr>
        <sz val="11"/>
        <color rgb="FF000000"/>
        <rFont val="Calibri"/>
      </rPr>
      <t>Application administration roles, which are assigned system or elevated application object privileges, must be protected from default activation. Application administration roles are determined by system privilege assignment (create/alter/drop user) and application user role ADMIN OPTION privileges.</t>
    </r>
  </si>
  <si>
    <r>
      <rPr>
        <sz val="11"/>
        <color rgb="FF000000"/>
        <rFont val="Calibri"/>
      </rPr>
      <t>Run the SQL query:</t>
    </r>
    <r>
      <rPr>
        <sz val="11"/>
        <color rgb="FF000000"/>
        <rFont val="Calibri"/>
      </rPr>
      <t xml:space="preserve">
</t>
    </r>
    <r>
      <rPr>
        <sz val="11"/>
        <color rgb="FF000000"/>
        <rFont val="Calibri"/>
      </rPr>
      <t>select grantee, granted_role from dba_role_privs</t>
    </r>
    <r>
      <rPr>
        <sz val="11"/>
        <color rgb="FF000000"/>
        <rFont val="Calibri"/>
      </rPr>
      <t xml:space="preserve">
</t>
    </r>
    <r>
      <rPr>
        <sz val="11"/>
        <color rgb="FF000000"/>
        <rFont val="Calibri"/>
      </rPr>
      <t>where default_role='YES'</t>
    </r>
    <r>
      <rPr>
        <sz val="11"/>
        <color rgb="FF000000"/>
        <rFont val="Calibri"/>
      </rPr>
      <t xml:space="preserve">
</t>
    </r>
    <r>
      <rPr>
        <sz val="11"/>
        <color rgb="FF000000"/>
        <rFont val="Calibri"/>
      </rPr>
      <t>and granted_role in</t>
    </r>
    <r>
      <rPr>
        <sz val="11"/>
        <color rgb="FF000000"/>
        <rFont val="Calibri"/>
      </rPr>
      <t xml:space="preserve">
</t>
    </r>
    <r>
      <rPr>
        <sz val="11"/>
        <color rgb="FF000000"/>
        <rFont val="Calibri"/>
      </rPr>
      <t xml:space="preserve">(select grantee from dba_sys_privs where upper(privilege) like '%USER%') </t>
    </r>
    <r>
      <rPr>
        <sz val="11"/>
        <color rgb="FF000000"/>
        <rFont val="Calibri"/>
      </rPr>
      <t xml:space="preserve">
</t>
    </r>
    <r>
      <rPr>
        <sz val="11"/>
        <color rgb="FF000000"/>
        <rFont val="Calibri"/>
      </rPr>
      <t>and grantee not in</t>
    </r>
    <r>
      <rPr>
        <sz val="11"/>
        <color rgb="FF000000"/>
        <rFont val="Calibri"/>
      </rPr>
      <t xml:space="preserve">
</t>
    </r>
    <r>
      <rPr>
        <sz val="11"/>
        <color rgb="FF000000"/>
        <rFont val="Calibri"/>
      </rPr>
      <t>(&lt;list of nonapplicable accounts&gt;)</t>
    </r>
    <r>
      <rPr>
        <sz val="11"/>
        <color rgb="FF000000"/>
        <rFont val="Calibri"/>
      </rPr>
      <t xml:space="preserve">
</t>
    </r>
    <r>
      <rPr>
        <sz val="11"/>
        <color rgb="FF000000"/>
        <rFont val="Calibri"/>
      </rPr>
      <t>and grantee not in (select distinct owner from dba_tables)</t>
    </r>
    <r>
      <rPr>
        <sz val="11"/>
        <color rgb="FF000000"/>
        <rFont val="Calibri"/>
      </rPr>
      <t xml:space="preserve">
</t>
    </r>
    <r>
      <rPr>
        <sz val="11"/>
        <color rgb="FF000000"/>
        <rFont val="Calibri"/>
      </rPr>
      <t>and grantee not in</t>
    </r>
    <r>
      <rPr>
        <sz val="11"/>
        <color rgb="FF000000"/>
        <rFont val="Calibri"/>
      </rPr>
      <t xml:space="preserve">
</t>
    </r>
    <r>
      <rPr>
        <sz val="11"/>
        <color rgb="FF000000"/>
        <rFont val="Calibri"/>
      </rPr>
      <t>(select distinct username from dba_users where upper(account_status) like</t>
    </r>
    <r>
      <rPr>
        <sz val="11"/>
        <color rgb="FF000000"/>
        <rFont val="Calibri"/>
      </rPr>
      <t xml:space="preserve">
</t>
    </r>
    <r>
      <rPr>
        <sz val="11"/>
        <color rgb="FF000000"/>
        <rFont val="Calibri"/>
      </rPr>
      <t>'%LOCKED%');</t>
    </r>
    <r>
      <rPr>
        <sz val="11"/>
        <color rgb="FF000000"/>
        <rFont val="Calibri"/>
      </rPr>
      <t xml:space="preserve">
</t>
    </r>
    <r>
      <rPr>
        <sz val="11"/>
        <color rgb="FF000000"/>
        <rFont val="Calibri"/>
      </rPr>
      <t>With respect to the list of special accounts that are excluded from this requirement, it is expected that the database administrator (DBA) will maintain the list to suit local circumstances, adding special accounts as necessary and removing any that are not supposed to be in use in the Oracle deployment that is under review.</t>
    </r>
    <r>
      <rPr>
        <sz val="11"/>
        <color rgb="FF000000"/>
        <rFont val="Calibri"/>
      </rPr>
      <t xml:space="preserve">
</t>
    </r>
    <r>
      <rPr>
        <sz val="11"/>
        <color rgb="FF000000"/>
        <rFont val="Calibri"/>
      </rPr>
      <t>Review the list of accounts reported for this check and ensures that they are authorized application administration roles.</t>
    </r>
    <r>
      <rPr>
        <sz val="11"/>
        <color rgb="FF000000"/>
        <rFont val="Calibri"/>
      </rPr>
      <t xml:space="preserve">
</t>
    </r>
    <r>
      <rPr>
        <sz val="11"/>
        <color rgb="FF000000"/>
        <rFont val="Calibri"/>
      </rPr>
      <t>If any are not authorized application administration roles, this is a finding.</t>
    </r>
  </si>
  <si>
    <t>V-270534</t>
  </si>
  <si>
    <r>
      <rPr>
        <sz val="11"/>
        <rFont val="Calibri"/>
      </rPr>
      <t>The directories assigned to the LOG_ARCHIVE_DEST* parameters must be protected from unauthorized access.</t>
    </r>
  </si>
  <si>
    <r>
      <rPr>
        <sz val="11"/>
        <color rgb="FF000000"/>
        <rFont val="Calibri"/>
      </rPr>
      <t>Specify a valid and protected directory for archive log files.</t>
    </r>
    <r>
      <rPr>
        <sz val="11"/>
        <color rgb="FF000000"/>
        <rFont val="Calibri"/>
      </rPr>
      <t xml:space="preserve">
</t>
    </r>
    <r>
      <rPr>
        <sz val="11"/>
        <color rgb="FF000000"/>
        <rFont val="Calibri"/>
      </rPr>
      <t>Restrict access to the Oracle process and software owner accounts, DBAs, and backup operator accounts.</t>
    </r>
  </si>
  <si>
    <r>
      <rPr>
        <sz val="11"/>
        <color rgb="FF000000"/>
        <rFont val="Calibri"/>
      </rPr>
      <t>The LOG_ARCHIVE_DEST parameter is used to specify the directory to which Oracle archive logs are written. Where the database management system (DBMS) availability and recovery to a specific point in time is critical, the protection of archive log files is critical. Archive log files may also contain unencrypted sensitive data. If written to an inadequately protected or invalidated directory, the archive log files may be accessed by unauthorized persons or processes.</t>
    </r>
  </si>
  <si>
    <r>
      <rPr>
        <sz val="11"/>
        <color rgb="FF000000"/>
        <rFont val="Calibri"/>
      </rPr>
      <t>From SQL*Plus:</t>
    </r>
    <r>
      <rPr>
        <sz val="11"/>
        <color rgb="FF000000"/>
        <rFont val="Calibri"/>
      </rPr>
      <t xml:space="preserve">
</t>
    </r>
    <r>
      <rPr>
        <sz val="11"/>
        <color rgb="FF000000"/>
        <rFont val="Calibri"/>
      </rPr>
      <t>select log_mode from v$database;</t>
    </r>
    <r>
      <rPr>
        <sz val="11"/>
        <color rgb="FF000000"/>
        <rFont val="Calibri"/>
      </rPr>
      <t xml:space="preserve">
</t>
    </r>
    <r>
      <rPr>
        <sz val="11"/>
        <color rgb="FF000000"/>
        <rFont val="Calibri"/>
      </rPr>
      <t>select value from v$parameter where name = 'log_archive_dest';</t>
    </r>
    <r>
      <rPr>
        <sz val="11"/>
        <color rgb="FF000000"/>
        <rFont val="Calibri"/>
      </rPr>
      <t xml:space="preserve">
</t>
    </r>
    <r>
      <rPr>
        <sz val="11"/>
        <color rgb="FF000000"/>
        <rFont val="Calibri"/>
      </rPr>
      <t>select value from v$parameter where name = 'log_archive_duplex_dest';</t>
    </r>
    <r>
      <rPr>
        <sz val="11"/>
        <color rgb="FF000000"/>
        <rFont val="Calibri"/>
      </rPr>
      <t xml:space="preserve">
</t>
    </r>
    <r>
      <rPr>
        <sz val="11"/>
        <color rgb="FF000000"/>
        <rFont val="Calibri"/>
      </rPr>
      <t>select name, value from v$parameter where name LIKE 'log_archive_dest_%';</t>
    </r>
    <r>
      <rPr>
        <sz val="11"/>
        <color rgb="FF000000"/>
        <rFont val="Calibri"/>
      </rPr>
      <t xml:space="preserve">
</t>
    </r>
    <r>
      <rPr>
        <sz val="11"/>
        <color rgb="FF000000"/>
        <rFont val="Calibri"/>
      </rPr>
      <t>select value from v$parameter where name = 'db_recovery_file_dest';</t>
    </r>
    <r>
      <rPr>
        <sz val="11"/>
        <color rgb="FF000000"/>
        <rFont val="Calibri"/>
      </rPr>
      <t xml:space="preserve">
</t>
    </r>
    <r>
      <rPr>
        <sz val="11"/>
        <color rgb="FF000000"/>
        <rFont val="Calibri"/>
      </rPr>
      <t>If the value returned for LOG_MODE is NOARCHIVELOG, this check is not a finding.</t>
    </r>
    <r>
      <rPr>
        <sz val="11"/>
        <color rgb="FF000000"/>
        <rFont val="Calibri"/>
      </rPr>
      <t xml:space="preserve">
</t>
    </r>
    <r>
      <rPr>
        <sz val="11"/>
        <color rgb="FF000000"/>
        <rFont val="Calibri"/>
      </rPr>
      <t>If a value is not returned for LOG_ARCHIVE_DEST and no values are returned for any of the LOG_ARCHIVE_DEST_[1-10] parameters, and no value is returned for DB_RECOVERY_FILE_DEST, this is a finding.</t>
    </r>
    <r>
      <rPr>
        <sz val="11"/>
        <color rgb="FF000000"/>
        <rFont val="Calibri"/>
      </rPr>
      <t xml:space="preserve">
</t>
    </r>
    <r>
      <rPr>
        <sz val="11"/>
        <color rgb="FF000000"/>
        <rFont val="Calibri"/>
      </rPr>
      <t>Note: LOG_ARCHIVE_DEST and LOG_ARCHIVE_DUPLEX_DEST are incompatible with the LOG_ARCHIVE_DEST_n parameters, and must be defined as the null string (' ') when any LOG_ARCHIVE_DEST_n parameter has a value other than a null string.</t>
    </r>
    <r>
      <rPr>
        <sz val="11"/>
        <color rgb="FF000000"/>
        <rFont val="Calibri"/>
      </rPr>
      <t xml:space="preserve">
</t>
    </r>
    <r>
      <rPr>
        <sz val="11"/>
        <color rgb="FF000000"/>
        <rFont val="Calibri"/>
      </rPr>
      <t>On Unix Systems:</t>
    </r>
    <r>
      <rPr>
        <sz val="11"/>
        <color rgb="FF000000"/>
        <rFont val="Calibri"/>
      </rPr>
      <t xml:space="preserve">
</t>
    </r>
    <r>
      <rPr>
        <sz val="11"/>
        <color rgb="FF000000"/>
        <rFont val="Calibri"/>
      </rPr>
      <t>ls -ld [pathname]</t>
    </r>
    <r>
      <rPr>
        <sz val="11"/>
        <color rgb="FF000000"/>
        <rFont val="Calibri"/>
      </rPr>
      <t xml:space="preserve">
</t>
    </r>
    <r>
      <rPr>
        <sz val="11"/>
        <color rgb="FF000000"/>
        <rFont val="Calibri"/>
      </rPr>
      <t>Substitute [pathname] with the directory paths listed from the above SQL statements for log_archive_dest and log_archive_duplex_dest.</t>
    </r>
    <r>
      <rPr>
        <sz val="11"/>
        <color rgb="FF000000"/>
        <rFont val="Calibri"/>
      </rPr>
      <t xml:space="preserve">
</t>
    </r>
    <r>
      <rPr>
        <sz val="11"/>
        <color rgb="FF000000"/>
        <rFont val="Calibri"/>
      </rPr>
      <t>If permissions are granted for world access, this is a finding.</t>
    </r>
    <r>
      <rPr>
        <sz val="11"/>
        <color rgb="FF000000"/>
        <rFont val="Calibri"/>
      </rPr>
      <t xml:space="preserve">
</t>
    </r>
    <r>
      <rPr>
        <sz val="11"/>
        <color rgb="FF000000"/>
        <rFont val="Calibri"/>
      </rPr>
      <t>On Windows systems (from Windows Explorer):</t>
    </r>
    <r>
      <rPr>
        <sz val="11"/>
        <color rgb="FF000000"/>
        <rFont val="Calibri"/>
      </rPr>
      <t xml:space="preserve">
</t>
    </r>
    <r>
      <rPr>
        <sz val="11"/>
        <color rgb="FF000000"/>
        <rFont val="Calibri"/>
      </rPr>
      <t>Browse to the directory specified.</t>
    </r>
    <r>
      <rPr>
        <sz val="11"/>
        <color rgb="FF000000"/>
        <rFont val="Calibri"/>
      </rPr>
      <t xml:space="preserve">
</t>
    </r>
    <r>
      <rPr>
        <sz val="11"/>
        <color rgb="FF000000"/>
        <rFont val="Calibri"/>
      </rPr>
      <t>Select and right-click on the directory &gt;&gt; Properties &gt;&gt; Security tab.</t>
    </r>
    <r>
      <rPr>
        <sz val="11"/>
        <color rgb="FF000000"/>
        <rFont val="Calibri"/>
      </rPr>
      <t xml:space="preserve">
</t>
    </r>
    <r>
      <rPr>
        <sz val="11"/>
        <color rgb="FF000000"/>
        <rFont val="Calibri"/>
      </rPr>
      <t>If permissions are granted to everyone, this is a finding.</t>
    </r>
    <r>
      <rPr>
        <sz val="11"/>
        <color rgb="FF000000"/>
        <rFont val="Calibri"/>
      </rPr>
      <t xml:space="preserve">
</t>
    </r>
    <r>
      <rPr>
        <sz val="11"/>
        <color rgb="FF000000"/>
        <rFont val="Calibri"/>
      </rPr>
      <t>If any account other than the Oracle process and software owner accounts, administrators, database administrators (DBAs), system group, or developers authorized to write and debug applications on this database are listed, this is a finding.</t>
    </r>
  </si>
  <si>
    <t>V-270535</t>
  </si>
  <si>
    <r>
      <rPr>
        <sz val="11"/>
        <rFont val="Calibri"/>
      </rPr>
      <t>The Oracle _TRACE_FILES_PUBLIC parameter if present must be set to FALSE.</t>
    </r>
  </si>
  <si>
    <r>
      <rPr>
        <sz val="11"/>
        <color rgb="FF000000"/>
        <rFont val="Calibri"/>
      </rPr>
      <t>From SQL*Plus (shutdown database instance):</t>
    </r>
    <r>
      <rPr>
        <sz val="11"/>
        <color rgb="FF000000"/>
        <rFont val="Calibri"/>
      </rPr>
      <t xml:space="preserve">
</t>
    </r>
    <r>
      <rPr>
        <sz val="11"/>
        <color rgb="FF000000"/>
        <rFont val="Calibri"/>
      </rPr>
      <t>shutdown immediate</t>
    </r>
    <r>
      <rPr>
        <sz val="11"/>
        <color rgb="FF000000"/>
        <rFont val="Calibri"/>
      </rPr>
      <t xml:space="preserve">
</t>
    </r>
    <r>
      <rPr>
        <sz val="11"/>
        <color rgb="FF000000"/>
        <rFont val="Calibri"/>
      </rPr>
      <t>From SQL*Plus (create a pfile from spfile):</t>
    </r>
    <r>
      <rPr>
        <sz val="11"/>
        <color rgb="FF000000"/>
        <rFont val="Calibri"/>
      </rPr>
      <t xml:space="preserve">
</t>
    </r>
    <r>
      <rPr>
        <sz val="11"/>
        <color rgb="FF000000"/>
        <rFont val="Calibri"/>
      </rPr>
      <t>create pfile='[PATH]init[SID].ora' from spfile;</t>
    </r>
    <r>
      <rPr>
        <sz val="11"/>
        <color rgb="FF000000"/>
        <rFont val="Calibri"/>
      </rPr>
      <t xml:space="preserve">
</t>
    </r>
    <r>
      <rPr>
        <sz val="11"/>
        <color rgb="FF000000"/>
        <rFont val="Calibri"/>
      </rPr>
      <t>Edit the init[SID].ora file and remove the following line:</t>
    </r>
    <r>
      <rPr>
        <sz val="11"/>
        <color rgb="FF000000"/>
        <rFont val="Calibri"/>
      </rPr>
      <t xml:space="preserve">
</t>
    </r>
    <r>
      <rPr>
        <sz val="11"/>
        <color rgb="FF000000"/>
        <rFont val="Calibri"/>
      </rPr>
      <t>*._trace_files_public=TRUE</t>
    </r>
    <r>
      <rPr>
        <sz val="11"/>
        <color rgb="FF000000"/>
        <rFont val="Calibri"/>
      </rPr>
      <t xml:space="preserve">
</t>
    </r>
    <r>
      <rPr>
        <sz val="11"/>
        <color rgb="FF000000"/>
        <rFont val="Calibri"/>
      </rPr>
      <t>From SQL*Plus (update the spfile using the pfile):</t>
    </r>
    <r>
      <rPr>
        <sz val="11"/>
        <color rgb="FF000000"/>
        <rFont val="Calibri"/>
      </rPr>
      <t xml:space="preserve">
</t>
    </r>
    <r>
      <rPr>
        <sz val="11"/>
        <color rgb="FF000000"/>
        <rFont val="Calibri"/>
      </rPr>
      <t>create spfile from pfile='[PATH]init[SID].ora';</t>
    </r>
    <r>
      <rPr>
        <sz val="11"/>
        <color rgb="FF000000"/>
        <rFont val="Calibri"/>
      </rPr>
      <t xml:space="preserve">
</t>
    </r>
    <r>
      <rPr>
        <sz val="11"/>
        <color rgb="FF000000"/>
        <rFont val="Calibri"/>
      </rPr>
      <t>From SQL*Plus (start the database instance):</t>
    </r>
    <r>
      <rPr>
        <sz val="11"/>
        <color rgb="FF000000"/>
        <rFont val="Calibri"/>
      </rPr>
      <t xml:space="preserve">
</t>
    </r>
    <r>
      <rPr>
        <sz val="11"/>
        <color rgb="FF000000"/>
        <rFont val="Calibri"/>
      </rPr>
      <t>startup</t>
    </r>
    <r>
      <rPr>
        <sz val="11"/>
        <color rgb="FF000000"/>
        <rFont val="Calibri"/>
      </rPr>
      <t xml:space="preserve">
</t>
    </r>
    <r>
      <rPr>
        <sz val="11"/>
        <color rgb="FF000000"/>
        <rFont val="Calibri"/>
      </rPr>
      <t>Note: [PATH] depends on the platform (Windows or Unix).</t>
    </r>
    <r>
      <rPr>
        <sz val="11"/>
        <color rgb="FF000000"/>
        <rFont val="Calibri"/>
      </rPr>
      <t xml:space="preserve">
</t>
    </r>
    <r>
      <rPr>
        <sz val="11"/>
        <color rgb="FF000000"/>
        <rFont val="Calibri"/>
      </rPr>
      <t>Ensure the file is directed to a writable location.</t>
    </r>
    <r>
      <rPr>
        <sz val="11"/>
        <color rgb="FF000000"/>
        <rFont val="Calibri"/>
      </rPr>
      <t xml:space="preserve">
</t>
    </r>
    <r>
      <rPr>
        <sz val="11"/>
        <color rgb="FF000000"/>
        <rFont val="Calibri"/>
      </rPr>
      <t>[SID] is equal to the oracle SID or database instance ID.</t>
    </r>
  </si>
  <si>
    <r>
      <rPr>
        <sz val="11"/>
        <color rgb="FF000000"/>
        <rFont val="Calibri"/>
      </rPr>
      <t>The _TRACE_FILES_PUBLIC parameter is used to make trace files used for debugging database applications and events available to all database users. Use of this capability precludes the discrete assignment of privileges based on job function. Additionally, its use may provide access to external files and data to unauthorized users.</t>
    </r>
  </si>
  <si>
    <r>
      <rPr>
        <sz val="11"/>
        <color rgb="FF000000"/>
        <rFont val="Calibri"/>
      </rPr>
      <t>From SQL*Plus:</t>
    </r>
    <r>
      <rPr>
        <sz val="11"/>
        <color rgb="FF000000"/>
        <rFont val="Calibri"/>
      </rPr>
      <t xml:space="preserve">
</t>
    </r>
    <r>
      <rPr>
        <sz val="11"/>
        <color rgb="FF000000"/>
        <rFont val="Calibri"/>
      </rPr>
      <t>select value from v$parameter where name = '_trace_files_public';</t>
    </r>
    <r>
      <rPr>
        <sz val="11"/>
        <color rgb="FF000000"/>
        <rFont val="Calibri"/>
      </rPr>
      <t xml:space="preserve">
</t>
    </r>
    <r>
      <rPr>
        <sz val="11"/>
        <color rgb="FF000000"/>
        <rFont val="Calibri"/>
      </rPr>
      <t>If the value returned is TRUE, this is a finding.</t>
    </r>
    <r>
      <rPr>
        <sz val="11"/>
        <color rgb="FF000000"/>
        <rFont val="Calibri"/>
      </rPr>
      <t xml:space="preserve">
</t>
    </r>
    <r>
      <rPr>
        <sz val="11"/>
        <color rgb="FF000000"/>
        <rFont val="Calibri"/>
      </rPr>
      <t>If the parameter does not exist or is set to FALSE, this is not a finding.</t>
    </r>
  </si>
  <si>
    <t>V-270536</t>
  </si>
  <si>
    <r>
      <rPr>
        <sz val="11"/>
        <rFont val="Calibri"/>
      </rPr>
      <t>Oracle Database production application and data directories must be protected from developers on shared production/development database management system (DBMS) host systems.</t>
    </r>
  </si>
  <si>
    <r>
      <rPr>
        <sz val="11"/>
        <color rgb="FF000000"/>
        <rFont val="Calibri"/>
      </rPr>
      <t>Create separate DBMS host OS groups for developer and production DBAs.</t>
    </r>
    <r>
      <rPr>
        <sz val="11"/>
        <color rgb="FF000000"/>
        <rFont val="Calibri"/>
      </rPr>
      <t xml:space="preserve">
</t>
    </r>
    <r>
      <rPr>
        <sz val="11"/>
        <color rgb="FF000000"/>
        <rFont val="Calibri"/>
      </rPr>
      <t>Do not assign production DBA OS group membership to accounts used for development.</t>
    </r>
    <r>
      <rPr>
        <sz val="11"/>
        <color rgb="FF000000"/>
        <rFont val="Calibri"/>
      </rPr>
      <t xml:space="preserve">
</t>
    </r>
    <r>
      <rPr>
        <sz val="11"/>
        <color rgb="FF000000"/>
        <rFont val="Calibri"/>
      </rPr>
      <t>Remove development accounts from production DBA OS group membership.</t>
    </r>
    <r>
      <rPr>
        <sz val="11"/>
        <color rgb="FF000000"/>
        <rFont val="Calibri"/>
      </rPr>
      <t xml:space="preserve">
</t>
    </r>
    <r>
      <rPr>
        <sz val="11"/>
        <color rgb="FF000000"/>
        <rFont val="Calibri"/>
      </rPr>
      <t>Recommend establishing a dedicated DBMS host for production DBMS installations. A dedicated host system in this case refers to an instance of the operating system at a minimum. The operating system may reside on a virtual host machine where supported by the DBMS vendor.</t>
    </r>
  </si>
  <si>
    <r>
      <rPr>
        <sz val="11"/>
        <color rgb="FF000000"/>
        <rFont val="Calibri"/>
      </rPr>
      <t>Developer roles must not be assigned DBMS administrative privileges to production DBMS application and data directories. The separation of production database administrator (DBA) and developer roles helps protect the production system from unauthorized, malicious, or unintentional interruption due to development activities.</t>
    </r>
  </si>
  <si>
    <r>
      <rPr>
        <sz val="11"/>
        <color rgb="FF000000"/>
        <rFont val="Calibri"/>
      </rPr>
      <t>If the DBMS or DBMS host is not shared by production and development activities, this check is not a finding.</t>
    </r>
    <r>
      <rPr>
        <sz val="11"/>
        <color rgb="FF000000"/>
        <rFont val="Calibri"/>
      </rPr>
      <t xml:space="preserve">
</t>
    </r>
    <r>
      <rPr>
        <sz val="11"/>
        <color rgb="FF000000"/>
        <rFont val="Calibri"/>
      </rPr>
      <t>Review OS DBA group membership.</t>
    </r>
    <r>
      <rPr>
        <sz val="11"/>
        <color rgb="FF000000"/>
        <rFont val="Calibri"/>
      </rPr>
      <t xml:space="preserve">
</t>
    </r>
    <r>
      <rPr>
        <sz val="11"/>
        <color rgb="FF000000"/>
        <rFont val="Calibri"/>
      </rPr>
      <t>If any developer accounts, as identified in the system documentation, have been assigned DBA privileges, this is a finding.</t>
    </r>
    <r>
      <rPr>
        <sz val="11"/>
        <color rgb="FF000000"/>
        <rFont val="Calibri"/>
      </rPr>
      <t xml:space="preserve">
</t>
    </r>
    <r>
      <rPr>
        <sz val="11"/>
        <color rgb="FF000000"/>
        <rFont val="Calibri"/>
      </rPr>
      <t>Note: Though shared production/nonproduction DBMS installations was allowed under previous database STIG guidance, doing so may place it in violation of OS, Application, Network, or Enclave STIG guidance. Ensure that any shared production/nonproduction DBMS installation meets STIG guidance requirements at all levels or mitigates any conflicts in STIG guidance with the authorizing official (AO).</t>
    </r>
  </si>
  <si>
    <t>V-270537</t>
  </si>
  <si>
    <r>
      <rPr>
        <sz val="11"/>
        <rFont val="Calibri"/>
      </rPr>
      <t>Use of the Oracle Database installation account must be logged.</t>
    </r>
  </si>
  <si>
    <r>
      <rPr>
        <sz val="11"/>
        <color rgb="FF000000"/>
        <rFont val="Calibri"/>
      </rPr>
      <t>Develop, document, and implement a logging procedure for use of the DBMS software installation account that provides accountability to individuals for any actions taken by the account.</t>
    </r>
    <r>
      <rPr>
        <sz val="11"/>
        <color rgb="FF000000"/>
        <rFont val="Calibri"/>
      </rPr>
      <t xml:space="preserve">
</t>
    </r>
    <r>
      <rPr>
        <sz val="11"/>
        <color rgb="FF000000"/>
        <rFont val="Calibri"/>
      </rPr>
      <t>Host system audit logs should be included in the DBMS account usage log along with an indication of the person who accessed the account and an explanation for the access.</t>
    </r>
    <r>
      <rPr>
        <sz val="11"/>
        <color rgb="FF000000"/>
        <rFont val="Calibri"/>
      </rPr>
      <t xml:space="preserve">
</t>
    </r>
    <r>
      <rPr>
        <sz val="11"/>
        <color rgb="FF000000"/>
        <rFont val="Calibri"/>
      </rPr>
      <t>Ensure all accounts with administrator privileges are monitored for DBMS host on Windows OS platforms.</t>
    </r>
  </si>
  <si>
    <r>
      <rPr>
        <sz val="11"/>
        <color rgb="FF000000"/>
        <rFont val="Calibri"/>
      </rPr>
      <t>The database management system (DBMS) installation account may be used by any authorized user to perform DBMS installation or maintenance. Without logging, accountability for actions attributed to the account is lost.</t>
    </r>
  </si>
  <si>
    <r>
      <rPr>
        <sz val="11"/>
        <color rgb="FF000000"/>
        <rFont val="Calibri"/>
      </rPr>
      <t>Review documented and implemented procedures for monitoring the use of the DBMS software installation account in the system documentation.</t>
    </r>
    <r>
      <rPr>
        <sz val="11"/>
        <color rgb="FF000000"/>
        <rFont val="Calibri"/>
      </rPr>
      <t xml:space="preserve">
</t>
    </r>
    <r>
      <rPr>
        <sz val="11"/>
        <color rgb="FF000000"/>
        <rFont val="Calibri"/>
      </rPr>
      <t>If use of this account is not monitored or procedures for monitoring its use do not exist or are incomplete, this is a finding.</t>
    </r>
    <r>
      <rPr>
        <sz val="11"/>
        <color rgb="FF000000"/>
        <rFont val="Calibri"/>
      </rPr>
      <t xml:space="preserve">
</t>
    </r>
    <r>
      <rPr>
        <sz val="11"/>
        <color rgb="FF000000"/>
        <rFont val="Calibri"/>
      </rPr>
      <t>Note: On Windows systems, the Oracle DBMS software is installed using an account with administrator privileges. Ownership should be reassigned to a dedicated OS account used to operate the DBMS software. If monitoring does not include all accounts with administrator privileges on the DBMS host, this is a finding.</t>
    </r>
  </si>
  <si>
    <t>V-270538</t>
  </si>
  <si>
    <r>
      <rPr>
        <sz val="11"/>
        <rFont val="Calibri"/>
      </rPr>
      <t>The Oracle Database data files, transaction logs and audit files must be stored in dedicated directories or disk partitions separate from software or other application files.</t>
    </r>
  </si>
  <si>
    <r>
      <rPr>
        <sz val="11"/>
        <color rgb="FF000000"/>
        <rFont val="Calibri"/>
      </rPr>
      <t>Specify dedicated host system disk directories to store database data, transaction and audit files.</t>
    </r>
    <r>
      <rPr>
        <sz val="11"/>
        <color rgb="FF000000"/>
        <rFont val="Calibri"/>
      </rPr>
      <t xml:space="preserve">
</t>
    </r>
    <r>
      <rPr>
        <sz val="11"/>
        <color rgb="FF000000"/>
        <rFont val="Calibri"/>
      </rPr>
      <t>Example directory structure:</t>
    </r>
    <r>
      <rPr>
        <sz val="11"/>
        <color rgb="FF000000"/>
        <rFont val="Calibri"/>
      </rPr>
      <t xml:space="preserve">
</t>
    </r>
    <r>
      <rPr>
        <sz val="11"/>
        <color rgb="FF000000"/>
        <rFont val="Calibri"/>
      </rPr>
      <t>/*/app/oracle/oradata/db_name</t>
    </r>
    <r>
      <rPr>
        <sz val="11"/>
        <color rgb="FF000000"/>
        <rFont val="Calibri"/>
      </rPr>
      <t xml:space="preserve">
</t>
    </r>
    <r>
      <rPr>
        <sz val="11"/>
        <color rgb="FF000000"/>
        <rFont val="Calibri"/>
      </rPr>
      <t>/*/app/oracle/admin/db_name/arch/*</t>
    </r>
    <r>
      <rPr>
        <sz val="11"/>
        <color rgb="FF000000"/>
        <rFont val="Calibri"/>
      </rPr>
      <t xml:space="preserve">
</t>
    </r>
    <r>
      <rPr>
        <sz val="11"/>
        <color rgb="FF000000"/>
        <rFont val="Calibri"/>
      </rPr>
      <t>/*/app/oracle/oradata/db_name/audit</t>
    </r>
    <r>
      <rPr>
        <sz val="11"/>
        <color rgb="FF000000"/>
        <rFont val="Calibri"/>
      </rPr>
      <t xml:space="preserve">
</t>
    </r>
    <r>
      <rPr>
        <sz val="11"/>
        <color rgb="FF000000"/>
        <rFont val="Calibri"/>
      </rPr>
      <t>/*/app/oracle/fast_recovery_area/db_name/</t>
    </r>
    <r>
      <rPr>
        <sz val="11"/>
        <color rgb="FF000000"/>
        <rFont val="Calibri"/>
      </rPr>
      <t xml:space="preserve">
</t>
    </r>
    <r>
      <rPr>
        <sz val="11"/>
        <color rgb="FF000000"/>
        <rFont val="Calibri"/>
      </rPr>
      <t xml:space="preserve">When multiple applications are accessing a single database, configure DBMS default file storage according to application to use dedicated disk directories. </t>
    </r>
    <r>
      <rPr>
        <sz val="11"/>
        <color rgb="FF000000"/>
        <rFont val="Calibri"/>
      </rPr>
      <t xml:space="preserve">
</t>
    </r>
    <r>
      <rPr>
        <sz val="11"/>
        <color rgb="FF000000"/>
        <rFont val="Calibri"/>
      </rPr>
      <t>/*/app/oracle/oradata/db_name/app_name</t>
    </r>
    <r>
      <rPr>
        <sz val="11"/>
        <color rgb="FF000000"/>
        <rFont val="Calibri"/>
      </rPr>
      <t xml:space="preserve">
</t>
    </r>
    <r>
      <rPr>
        <sz val="11"/>
        <color rgb="FF000000"/>
        <rFont val="Calibri"/>
      </rPr>
      <t>Refer to Oracle Optimal Flexible Architecture:</t>
    </r>
    <r>
      <rPr>
        <sz val="11"/>
        <color rgb="FF000000"/>
        <rFont val="Calibri"/>
      </rPr>
      <t xml:space="preserve">
</t>
    </r>
    <r>
      <rPr>
        <sz val="11"/>
        <color rgb="FF000000"/>
        <rFont val="Calibri"/>
      </rPr>
      <t>https://docs.oracle.com/en/database/oracle/oracle-database/19/ladbi/optimal-flexible-architecture.html</t>
    </r>
  </si>
  <si>
    <r>
      <rPr>
        <sz val="11"/>
        <color rgb="FF000000"/>
        <rFont val="Calibri"/>
      </rPr>
      <t>Protection of database management system (DBMS) data, transaction and audit data files stored by the host operating system is dependent on OS controls. When different applications share the same database, resource contention and security controls are required to isolate and protect an application's data from other applications. In addition, it is an Oracle best practice to separate data, transaction logs, and audit logs into separate physical directories according to Oracle's Optimal Flexible Architecture (OFA). And finally, DBMS software libraries and configuration files also require differing access control lists.</t>
    </r>
  </si>
  <si>
    <r>
      <rPr>
        <sz val="11"/>
        <color rgb="FF000000"/>
        <rFont val="Calibri"/>
      </rPr>
      <t>Review the disk/directory specification where database data, transaction log and audit files are stored.</t>
    </r>
    <r>
      <rPr>
        <sz val="11"/>
        <color rgb="FF000000"/>
        <rFont val="Calibri"/>
      </rPr>
      <t xml:space="preserve">
</t>
    </r>
    <r>
      <rPr>
        <sz val="11"/>
        <color rgb="FF000000"/>
        <rFont val="Calibri"/>
      </rPr>
      <t>If DBMS data, transaction log or audit data files are stored in the same directory, this is a finding.</t>
    </r>
    <r>
      <rPr>
        <sz val="11"/>
        <color rgb="FF000000"/>
        <rFont val="Calibri"/>
      </rPr>
      <t xml:space="preserve">
</t>
    </r>
    <r>
      <rPr>
        <sz val="11"/>
        <color rgb="FF000000"/>
        <rFont val="Calibri"/>
      </rPr>
      <t>If multiple applications are accessing the database and the database data files are stored in the same directory, this is a finding.</t>
    </r>
    <r>
      <rPr>
        <sz val="11"/>
        <color rgb="FF000000"/>
        <rFont val="Calibri"/>
      </rPr>
      <t xml:space="preserve">
</t>
    </r>
    <r>
      <rPr>
        <sz val="11"/>
        <color rgb="FF000000"/>
        <rFont val="Calibri"/>
      </rPr>
      <t>If multiple applications are accessing the database and database data is separated into separate physical directories according to application, this check is not a finding.</t>
    </r>
  </si>
  <si>
    <t>V-270539</t>
  </si>
  <si>
    <r>
      <rPr>
        <sz val="11"/>
        <rFont val="Calibri"/>
      </rPr>
      <t>Network access to Oracle Database must be restricted to authorized personnel.</t>
    </r>
  </si>
  <si>
    <r>
      <rPr>
        <sz val="11"/>
        <color rgb="FF000000"/>
        <rFont val="Calibri"/>
      </rPr>
      <t>Configure the database listener to restrict access by IP address or set up an external device to restrict network access to the DBMS.</t>
    </r>
    <r>
      <rPr>
        <sz val="11"/>
        <color rgb="FF000000"/>
        <rFont val="Calibri"/>
      </rPr>
      <t xml:space="preserve">
</t>
    </r>
    <r>
      <rPr>
        <sz val="11"/>
        <color rgb="FF000000"/>
        <rFont val="Calibri"/>
      </rPr>
      <t>More information can be found at https://docs.oracle.com/en/database/oracle/oracle-database/19/netrf/parameters-for-the-sqlnet.ora.html#GUID-5C3AB641-7541-4CE9-BC9E-BA5DD30616A8.</t>
    </r>
  </si>
  <si>
    <r>
      <rPr>
        <sz val="11"/>
        <color rgb="FF000000"/>
        <rFont val="Calibri"/>
      </rPr>
      <t>Restricting remote access to specific, trusted systems helps prevent access by unauthorized and potentially malicious users.</t>
    </r>
  </si>
  <si>
    <r>
      <rPr>
        <sz val="11"/>
        <color rgb="FF000000"/>
        <rFont val="Calibri"/>
      </rPr>
      <t>IP address restriction may be defined for the database listener, by use of the Oracle Connection Manager or by an external network device.</t>
    </r>
    <r>
      <rPr>
        <sz val="11"/>
        <color rgb="FF000000"/>
        <rFont val="Calibri"/>
      </rPr>
      <t xml:space="preserve">
</t>
    </r>
    <r>
      <rPr>
        <sz val="11"/>
        <color rgb="FF000000"/>
        <rFont val="Calibri"/>
      </rPr>
      <t>Identify the method used to enforce address restriction (interview database administrator [DBA]) or review system documentation).</t>
    </r>
    <r>
      <rPr>
        <sz val="11"/>
        <color rgb="FF000000"/>
        <rFont val="Calibri"/>
      </rPr>
      <t xml:space="preserve">
</t>
    </r>
    <r>
      <rPr>
        <sz val="11"/>
        <color rgb="FF000000"/>
        <rFont val="Calibri"/>
      </rPr>
      <t>If enforced by the database listener, then review the SQLNET.ORA file located in the ORACLE_HOME/network/admin directory (this assumes that a single sqlnet.ora file, in the default location, is in use; SQLNET.ORA could also be the directory indicated by the TNS_ADMIN environment variable or registry setting).</t>
    </r>
    <r>
      <rPr>
        <sz val="11"/>
        <color rgb="FF000000"/>
        <rFont val="Calibri"/>
      </rPr>
      <t xml:space="preserve">
</t>
    </r>
    <r>
      <rPr>
        <sz val="11"/>
        <color rgb="FF000000"/>
        <rFont val="Calibri"/>
      </rPr>
      <t>If the following entries do not exist, then restriction by IP address is not configured and is a finding.</t>
    </r>
    <r>
      <rPr>
        <sz val="11"/>
        <color rgb="FF000000"/>
        <rFont val="Calibri"/>
      </rPr>
      <t xml:space="preserve">
</t>
    </r>
    <r>
      <rPr>
        <sz val="11"/>
        <color rgb="FF000000"/>
        <rFont val="Calibri"/>
      </rPr>
      <t>tcp.validnode_checking=YES</t>
    </r>
    <r>
      <rPr>
        <sz val="11"/>
        <color rgb="FF000000"/>
        <rFont val="Calibri"/>
      </rPr>
      <t xml:space="preserve">
</t>
    </r>
    <r>
      <rPr>
        <sz val="11"/>
        <color rgb="FF000000"/>
        <rFont val="Calibri"/>
      </rPr>
      <t>tcp.invited_nodes=(IP1, IP2, IP3)</t>
    </r>
    <r>
      <rPr>
        <sz val="11"/>
        <color rgb="FF000000"/>
        <rFont val="Calibri"/>
      </rPr>
      <t xml:space="preserve">
</t>
    </r>
    <r>
      <rPr>
        <sz val="11"/>
        <color rgb="FF000000"/>
        <rFont val="Calibri"/>
      </rPr>
      <t>If enforced by an Oracle Connection Manager, then review the CMAN.ORA file for the Connection Manager (located in the TNS_ADMIN or ORACLE_HOME/network/admin directory for the connection manager).</t>
    </r>
    <r>
      <rPr>
        <sz val="11"/>
        <color rgb="FF000000"/>
        <rFont val="Calibri"/>
      </rPr>
      <t xml:space="preserve">
</t>
    </r>
    <r>
      <rPr>
        <sz val="11"/>
        <color rgb="FF000000"/>
        <rFont val="Calibri"/>
      </rPr>
      <t>If a RULE entry allows all addresses ("/32") or does not match the address range specified in the system documentation, this is a finding.</t>
    </r>
    <r>
      <rPr>
        <sz val="11"/>
        <color rgb="FF000000"/>
        <rFont val="Calibri"/>
      </rPr>
      <t xml:space="preserve">
</t>
    </r>
    <r>
      <rPr>
        <sz val="11"/>
        <color rgb="FF000000"/>
        <rFont val="Calibri"/>
      </rPr>
      <t>(rule=(src=[IP]/27)(dst=[IP])(srv=*)(act=accept))</t>
    </r>
    <r>
      <rPr>
        <sz val="11"/>
        <color rgb="FF000000"/>
        <rFont val="Calibri"/>
      </rPr>
      <t xml:space="preserve">
</t>
    </r>
    <r>
      <rPr>
        <sz val="11"/>
        <color rgb="FF000000"/>
        <rFont val="Calibri"/>
      </rPr>
      <t>Note: An IP address with a "/" indicates acceptance by subnet mask where the number after the "/" is the left most number of bits in the address that must match for the rule to apply.</t>
    </r>
  </si>
  <si>
    <t>V-270540</t>
  </si>
  <si>
    <r>
      <rPr>
        <sz val="11"/>
        <rFont val="Calibri"/>
      </rPr>
      <t>Changes to configuration options must be audited.</t>
    </r>
  </si>
  <si>
    <r>
      <rPr>
        <sz val="11"/>
        <color rgb="FF000000"/>
        <rFont val="Calibri"/>
      </rPr>
      <t>For Standard auditing, from SQL*Plus:</t>
    </r>
    <r>
      <rPr>
        <sz val="11"/>
        <color rgb="FF000000"/>
        <rFont val="Calibri"/>
      </rPr>
      <t xml:space="preserve">
</t>
    </r>
    <r>
      <rPr>
        <sz val="11"/>
        <color rgb="FF000000"/>
        <rFont val="Calibri"/>
      </rPr>
      <t>alter system set audit_sys_operations = TRUE scope = spfile;</t>
    </r>
    <r>
      <rPr>
        <sz val="11"/>
        <color rgb="FF000000"/>
        <rFont val="Calibri"/>
      </rPr>
      <t xml:space="preserve">
</t>
    </r>
    <r>
      <rPr>
        <sz val="11"/>
        <color rgb="FF000000"/>
        <rFont val="Calibri"/>
      </rPr>
      <t>The above SQL*Plus command will set the parameter to take effect at next system startup.</t>
    </r>
    <r>
      <rPr>
        <sz val="11"/>
        <color rgb="FF000000"/>
        <rFont val="Calibri"/>
      </rPr>
      <t xml:space="preserve">
</t>
    </r>
    <r>
      <rPr>
        <sz val="11"/>
        <color rgb="FF000000"/>
        <rFont val="Calibri"/>
      </rPr>
      <t>If Unified Auditing is used, to ensure auditable events are captured:</t>
    </r>
    <r>
      <rPr>
        <sz val="11"/>
        <color rgb="FF000000"/>
        <rFont val="Calibri"/>
      </rPr>
      <t xml:space="preserve">
</t>
    </r>
    <r>
      <rPr>
        <sz val="11"/>
        <color rgb="FF000000"/>
        <rFont val="Calibri"/>
      </rPr>
      <t>Link the oracle binary with uniaud_on, and then restart the database. Oracle Database Upgrade Guide describes how to enable unified auditing.</t>
    </r>
    <r>
      <rPr>
        <sz val="11"/>
        <color rgb="FF000000"/>
        <rFont val="Calibri"/>
      </rPr>
      <t xml:space="preserve">
</t>
    </r>
    <r>
      <rPr>
        <sz val="11"/>
        <color rgb="FF000000"/>
        <rFont val="Calibri"/>
      </rPr>
      <t>For additional information on creating audit policies, refer to the Oracle Database Security Guide:</t>
    </r>
    <r>
      <rPr>
        <sz val="11"/>
        <color rgb="FF000000"/>
        <rFont val="Calibri"/>
      </rPr>
      <t xml:space="preserve">
</t>
    </r>
    <r>
      <rPr>
        <sz val="11"/>
        <color rgb="FF000000"/>
        <rFont val="Calibri"/>
      </rPr>
      <t>https://docs.oracle.com/en/database/oracle/oracle-database/19/dbseg/configuring-audit-policies.html</t>
    </r>
  </si>
  <si>
    <r>
      <rPr>
        <sz val="11"/>
        <color rgb="FF000000"/>
        <rFont val="Calibri"/>
      </rPr>
      <t>When standard auditing is in use, the AUDIT_SYS_OPERATIONS parameter is used to enable auditing of actions taken by the user SYS. The SYS user account is a shared account by definition and holds all privileges in the Oracle database. It is the account accessed by users connecting to the database with SYSDBA or SYSOPER privileges.</t>
    </r>
  </si>
  <si>
    <r>
      <rPr>
        <sz val="11"/>
        <color rgb="FF000000"/>
        <rFont val="Calibri"/>
      </rPr>
      <t>For Unified or mixed auditing, from SQL*Plus:</t>
    </r>
    <r>
      <rPr>
        <sz val="11"/>
        <color rgb="FF000000"/>
        <rFont val="Calibri"/>
      </rPr>
      <t xml:space="preserve">
</t>
    </r>
    <r>
      <rPr>
        <sz val="11"/>
        <color rgb="FF000000"/>
        <rFont val="Calibri"/>
      </rPr>
      <t>select count(*) from audit_unified_enabled_policies where entity_name = 'SYS';</t>
    </r>
    <r>
      <rPr>
        <sz val="11"/>
        <color rgb="FF000000"/>
        <rFont val="Calibri"/>
      </rPr>
      <t xml:space="preserve">
</t>
    </r>
    <r>
      <rPr>
        <sz val="11"/>
        <color rgb="FF000000"/>
        <rFont val="Calibri"/>
      </rPr>
      <t>If the count is less than one row, this is a finding.</t>
    </r>
    <r>
      <rPr>
        <sz val="11"/>
        <color rgb="FF000000"/>
        <rFont val="Calibri"/>
      </rPr>
      <t xml:space="preserve">
</t>
    </r>
    <r>
      <rPr>
        <sz val="11"/>
        <color rgb="FF000000"/>
        <rFont val="Calibri"/>
      </rPr>
      <t>For Standard auditing, from SQL*Plus:</t>
    </r>
    <r>
      <rPr>
        <sz val="11"/>
        <color rgb="FF000000"/>
        <rFont val="Calibri"/>
      </rPr>
      <t xml:space="preserve">
</t>
    </r>
    <r>
      <rPr>
        <sz val="11"/>
        <color rgb="FF000000"/>
        <rFont val="Calibri"/>
      </rPr>
      <t>select value from v$parameter where name = 'audit_sys_operations';</t>
    </r>
    <r>
      <rPr>
        <sz val="11"/>
        <color rgb="FF000000"/>
        <rFont val="Calibri"/>
      </rPr>
      <t xml:space="preserve">
</t>
    </r>
    <r>
      <rPr>
        <sz val="11"/>
        <color rgb="FF000000"/>
        <rFont val="Calibri"/>
      </rPr>
      <t>If the value returned is FALSE, this is a finding.</t>
    </r>
  </si>
  <si>
    <t>V-270541</t>
  </si>
  <si>
    <r>
      <rPr>
        <sz val="11"/>
        <rFont val="Calibri"/>
      </rPr>
      <t>The /diag subdirectory under the directory assigned to the DIAGNOSTIC_DEST parameter must be protected from unauthorized access.</t>
    </r>
  </si>
  <si>
    <r>
      <rPr>
        <sz val="11"/>
        <color rgb="FF000000"/>
        <rFont val="Calibri"/>
      </rPr>
      <t>Alter host system permissions to the &lt;DIAGNOSTIC_DEST&gt;/diag directory to the Oracle process and software owner accounts, DBAs, system administrators (SAs) (if required), and developers or other users that may specifically require access for debugging or other purposes.</t>
    </r>
    <r>
      <rPr>
        <sz val="11"/>
        <color rgb="FF000000"/>
        <rFont val="Calibri"/>
      </rPr>
      <t xml:space="preserve">
</t>
    </r>
    <r>
      <rPr>
        <sz val="11"/>
        <color rgb="FF000000"/>
        <rFont val="Calibri"/>
      </rPr>
      <t>Authorize and document user access requirements to the directory outside of the Oracle, DBA, and SA account list.</t>
    </r>
  </si>
  <si>
    <r>
      <rPr>
        <sz val="11"/>
        <color rgb="FF000000"/>
        <rFont val="Calibri"/>
      </rPr>
      <t>&lt;DIAGNOSTIC_DEST&gt;/diag indicates the directory where trace, alert, core, and incident directories and files are located. The files may contain sensitive data or information that could prove useful to potential attackers.</t>
    </r>
  </si>
  <si>
    <r>
      <rPr>
        <sz val="11"/>
        <color rgb="FF000000"/>
        <rFont val="Calibri"/>
      </rPr>
      <t>From SQL*Plus:</t>
    </r>
    <r>
      <rPr>
        <sz val="11"/>
        <color rgb="FF000000"/>
        <rFont val="Calibri"/>
      </rPr>
      <t xml:space="preserve">
</t>
    </r>
    <r>
      <rPr>
        <sz val="11"/>
        <color rgb="FF000000"/>
        <rFont val="Calibri"/>
      </rPr>
      <t>select value from v$parameter where name='diagnostic_dest';</t>
    </r>
    <r>
      <rPr>
        <sz val="11"/>
        <color rgb="FF000000"/>
        <rFont val="Calibri"/>
      </rPr>
      <t xml:space="preserve">
</t>
    </r>
    <r>
      <rPr>
        <sz val="11"/>
        <color rgb="FF000000"/>
        <rFont val="Calibri"/>
      </rPr>
      <t>On Unix Systems:</t>
    </r>
    <r>
      <rPr>
        <sz val="11"/>
        <color rgb="FF000000"/>
        <rFont val="Calibri"/>
      </rPr>
      <t xml:space="preserve">
</t>
    </r>
    <r>
      <rPr>
        <sz val="11"/>
        <color rgb="FF000000"/>
        <rFont val="Calibri"/>
      </rPr>
      <t>ls -ld [pathname]/diag</t>
    </r>
    <r>
      <rPr>
        <sz val="11"/>
        <color rgb="FF000000"/>
        <rFont val="Calibri"/>
      </rPr>
      <t xml:space="preserve">
</t>
    </r>
    <r>
      <rPr>
        <sz val="11"/>
        <color rgb="FF000000"/>
        <rFont val="Calibri"/>
      </rPr>
      <t>Substitute [pathname] with the directory path listed from the above SQL command, and append "/diag" to it, as shown.</t>
    </r>
    <r>
      <rPr>
        <sz val="11"/>
        <color rgb="FF000000"/>
        <rFont val="Calibri"/>
      </rPr>
      <t xml:space="preserve">
</t>
    </r>
    <r>
      <rPr>
        <sz val="11"/>
        <color rgb="FF000000"/>
        <rFont val="Calibri"/>
      </rPr>
      <t>If permissions are granted for world access, this is a finding.</t>
    </r>
    <r>
      <rPr>
        <sz val="11"/>
        <color rgb="FF000000"/>
        <rFont val="Calibri"/>
      </rPr>
      <t xml:space="preserve">
</t>
    </r>
    <r>
      <rPr>
        <sz val="11"/>
        <color rgb="FF000000"/>
        <rFont val="Calibri"/>
      </rPr>
      <t>If any groups that include members other than the Oracle process and software owner accounts, DBAs, auditors, or backup accounts are listed, this is a finding.</t>
    </r>
    <r>
      <rPr>
        <sz val="11"/>
        <color rgb="FF000000"/>
        <rFont val="Calibri"/>
      </rPr>
      <t xml:space="preserve">
</t>
    </r>
    <r>
      <rPr>
        <sz val="11"/>
        <color rgb="FF000000"/>
        <rFont val="Calibri"/>
      </rPr>
      <t>On Windows Systems (from Windows Explorer):</t>
    </r>
    <r>
      <rPr>
        <sz val="11"/>
        <color rgb="FF000000"/>
        <rFont val="Calibri"/>
      </rPr>
      <t xml:space="preserve">
</t>
    </r>
    <r>
      <rPr>
        <sz val="11"/>
        <color rgb="FF000000"/>
        <rFont val="Calibri"/>
      </rPr>
      <t>Browse to the \diag directory under the directory specified.</t>
    </r>
    <r>
      <rPr>
        <sz val="11"/>
        <color rgb="FF000000"/>
        <rFont val="Calibri"/>
      </rPr>
      <t xml:space="preserve">
</t>
    </r>
    <r>
      <rPr>
        <sz val="11"/>
        <color rgb="FF000000"/>
        <rFont val="Calibri"/>
      </rPr>
      <t>Select and right-click on the directory &gt;&gt; Properties &gt;&gt; Security tab.</t>
    </r>
    <r>
      <rPr>
        <sz val="11"/>
        <color rgb="FF000000"/>
        <rFont val="Calibri"/>
      </rPr>
      <t xml:space="preserve">
</t>
    </r>
    <r>
      <rPr>
        <sz val="11"/>
        <color rgb="FF000000"/>
        <rFont val="Calibri"/>
      </rPr>
      <t>If permissions are granted to everyone, this is a finding.</t>
    </r>
    <r>
      <rPr>
        <sz val="11"/>
        <color rgb="FF000000"/>
        <rFont val="Calibri"/>
      </rPr>
      <t xml:space="preserve">
</t>
    </r>
    <r>
      <rPr>
        <sz val="11"/>
        <color rgb="FF000000"/>
        <rFont val="Calibri"/>
      </rPr>
      <t>If any account other than the Oracle process and software owner accounts, administrators, database administrators (DBAs), system group or developers authorized to write and debug applications on this database are listed, this is a finding.</t>
    </r>
  </si>
  <si>
    <t>V-270542</t>
  </si>
  <si>
    <r>
      <rPr>
        <sz val="11"/>
        <rFont val="Calibri"/>
      </rPr>
      <t>Remote administration must be disabled for the Oracle connection manager.</t>
    </r>
  </si>
  <si>
    <r>
      <rPr>
        <sz val="11"/>
        <color rgb="FF000000"/>
        <rFont val="Calibri"/>
      </rPr>
      <t>View the cman.ora file in the ORACLE_HOME/network/admin directory of the Connection Manager.</t>
    </r>
    <r>
      <rPr>
        <sz val="11"/>
        <color rgb="FF000000"/>
        <rFont val="Calibri"/>
      </rPr>
      <t xml:space="preserve">
</t>
    </r>
    <r>
      <rPr>
        <sz val="11"/>
        <color rgb="FF000000"/>
        <rFont val="Calibri"/>
      </rPr>
      <t>Include the following line in the file:</t>
    </r>
    <r>
      <rPr>
        <sz val="11"/>
        <color rgb="FF000000"/>
        <rFont val="Calibri"/>
      </rPr>
      <t xml:space="preserve">
</t>
    </r>
    <r>
      <rPr>
        <sz val="11"/>
        <color rgb="FF000000"/>
        <rFont val="Calibri"/>
      </rPr>
      <t>REMOTE_ADMIN = NO</t>
    </r>
  </si>
  <si>
    <r>
      <rPr>
        <sz val="11"/>
        <color rgb="FF000000"/>
        <rFont val="Calibri"/>
      </rPr>
      <t>Remote administration provides a potential opportunity for malicious users to make unauthorized changes to the Connection Manager configuration or interrupt its service.</t>
    </r>
  </si>
  <si>
    <r>
      <rPr>
        <sz val="11"/>
        <color rgb="FF000000"/>
        <rFont val="Calibri"/>
      </rPr>
      <t>View the cman.ora file in the ORACLE_HOME/network/admin directory.</t>
    </r>
    <r>
      <rPr>
        <sz val="11"/>
        <color rgb="FF000000"/>
        <rFont val="Calibri"/>
      </rPr>
      <t xml:space="preserve">
</t>
    </r>
    <r>
      <rPr>
        <sz val="11"/>
        <color rgb="FF000000"/>
        <rFont val="Calibri"/>
      </rPr>
      <t>If the file does not exist, the database is not accessed via Oracle Connection Manager and this check is not a finding.</t>
    </r>
    <r>
      <rPr>
        <sz val="11"/>
        <color rgb="FF000000"/>
        <rFont val="Calibri"/>
      </rPr>
      <t xml:space="preserve">
</t>
    </r>
    <r>
      <rPr>
        <sz val="11"/>
        <color rgb="FF000000"/>
        <rFont val="Calibri"/>
      </rPr>
      <t>If the entry and value for REMOTE_ADMIN is not listed or is not set to a value of NO (REMOTE_ADMIN = NO), this is a finding.</t>
    </r>
  </si>
  <si>
    <t>V-270543</t>
  </si>
  <si>
    <r>
      <rPr>
        <sz val="11"/>
        <rFont val="Calibri"/>
      </rPr>
      <t>Network client connections must be restricted to supported versions.</t>
    </r>
  </si>
  <si>
    <r>
      <rPr>
        <sz val="11"/>
        <color rgb="FF000000"/>
        <rFont val="Calibri"/>
      </rPr>
      <t>Edit the SQLNET.ORA file to add or edit the entries:</t>
    </r>
    <r>
      <rPr>
        <sz val="11"/>
        <color rgb="FF000000"/>
        <rFont val="Calibri"/>
      </rPr>
      <t xml:space="preserve">
</t>
    </r>
    <r>
      <rPr>
        <sz val="11"/>
        <color rgb="FF000000"/>
        <rFont val="Calibri"/>
      </rPr>
      <t>SQLNET.ALLOWED_LOGON_VERSION_SERVER = 12</t>
    </r>
    <r>
      <rPr>
        <sz val="11"/>
        <color rgb="FF000000"/>
        <rFont val="Calibri"/>
      </rPr>
      <t xml:space="preserve">
</t>
    </r>
    <r>
      <rPr>
        <sz val="11"/>
        <color rgb="FF000000"/>
        <rFont val="Calibri"/>
      </rPr>
      <t>SQLNET.ALLOWED_LOGON_VERSION_CLIENT = 12</t>
    </r>
    <r>
      <rPr>
        <sz val="11"/>
        <color rgb="FF000000"/>
        <rFont val="Calibri"/>
      </rPr>
      <t xml:space="preserve">
</t>
    </r>
    <r>
      <rPr>
        <sz val="11"/>
        <color rgb="FF000000"/>
        <rFont val="Calibri"/>
      </rPr>
      <t>Set the value to 12 or higher.</t>
    </r>
    <r>
      <rPr>
        <sz val="11"/>
        <color rgb="FF000000"/>
        <rFont val="Calibri"/>
      </rPr>
      <t xml:space="preserve">
</t>
    </r>
    <r>
      <rPr>
        <sz val="11"/>
        <color rgb="FF000000"/>
        <rFont val="Calibri"/>
      </rPr>
      <t>Valid values for SQLNET.ALLOWED_LOGON_VERSION_SERVER are: 12 and 12a</t>
    </r>
    <r>
      <rPr>
        <sz val="11"/>
        <color rgb="FF000000"/>
        <rFont val="Calibri"/>
      </rPr>
      <t xml:space="preserve">
</t>
    </r>
    <r>
      <rPr>
        <sz val="11"/>
        <color rgb="FF000000"/>
        <rFont val="Calibri"/>
      </rPr>
      <t>Valid values for SQLNET.ALLOWED_LOGON_VERSION_CLIENT are: 12 and 12a</t>
    </r>
    <r>
      <rPr>
        <sz val="11"/>
        <color rgb="FF000000"/>
        <rFont val="Calibri"/>
      </rPr>
      <t xml:space="preserve">
</t>
    </r>
    <r>
      <rPr>
        <sz val="11"/>
        <color rgb="FF000000"/>
        <rFont val="Calibri"/>
      </rPr>
      <t>For more information on sqlnet.ora parameters refer to the following document:</t>
    </r>
    <r>
      <rPr>
        <sz val="11"/>
        <color rgb="FF000000"/>
        <rFont val="Calibri"/>
      </rPr>
      <t xml:space="preserve">
</t>
    </r>
    <r>
      <rPr>
        <sz val="11"/>
        <color rgb="FF000000"/>
        <rFont val="Calibri"/>
      </rPr>
      <t>https://docs.oracle.com/en/database/oracle/oracle-database/19/netrf/parameters-for-the-sqlnet.ora.html</t>
    </r>
  </si>
  <si>
    <r>
      <rPr>
        <sz val="11"/>
        <color rgb="FF000000"/>
        <rFont val="Calibri"/>
      </rPr>
      <t>Unsupported Oracle network client installations may introduce vulnerabilities to the database. Restriction to use of supported versions helps to protect the database and helps to enforce newer, more robust security controls.</t>
    </r>
  </si>
  <si>
    <r>
      <rPr>
        <sz val="11"/>
        <color rgb="FF000000"/>
        <rFont val="Calibri"/>
      </rPr>
      <t>Note: The SQLNET.ALLOWED_LOGON_VERSION parameter is deprecated in earlier Oracle Database versions. This parameter has been replaced with two new Oracle Net Services parameters:</t>
    </r>
    <r>
      <rPr>
        <sz val="11"/>
        <color rgb="FF000000"/>
        <rFont val="Calibri"/>
      </rPr>
      <t xml:space="preserve">
</t>
    </r>
    <r>
      <rPr>
        <sz val="11"/>
        <color rgb="FF000000"/>
        <rFont val="Calibri"/>
      </rPr>
      <t>SQLNET.ALLOWED_LOGON_VERSION_SERVER</t>
    </r>
    <r>
      <rPr>
        <sz val="11"/>
        <color rgb="FF000000"/>
        <rFont val="Calibri"/>
      </rPr>
      <t xml:space="preserve">
</t>
    </r>
    <r>
      <rPr>
        <sz val="11"/>
        <color rgb="FF000000"/>
        <rFont val="Calibri"/>
      </rPr>
      <t>SQLNET.ALLOWED_LOGON_VERSION_CLIENT</t>
    </r>
    <r>
      <rPr>
        <sz val="11"/>
        <color rgb="FF000000"/>
        <rFont val="Calibri"/>
      </rPr>
      <t xml:space="preserve">
</t>
    </r>
    <r>
      <rPr>
        <sz val="11"/>
        <color rgb="FF000000"/>
        <rFont val="Calibri"/>
      </rPr>
      <t xml:space="preserve">View the SQLNET.ORA file in the ORACLE_HOME/network/admin directory or the directory specified in the TNS_ADMIN environment variable. </t>
    </r>
    <r>
      <rPr>
        <sz val="11"/>
        <color rgb="FF000000"/>
        <rFont val="Calibri"/>
      </rPr>
      <t xml:space="preserve">
</t>
    </r>
    <r>
      <rPr>
        <sz val="11"/>
        <color rgb="FF000000"/>
        <rFont val="Calibri"/>
      </rPr>
      <t>Locate the following entries:</t>
    </r>
    <r>
      <rPr>
        <sz val="11"/>
        <color rgb="FF000000"/>
        <rFont val="Calibri"/>
      </rPr>
      <t xml:space="preserve">
</t>
    </r>
    <r>
      <rPr>
        <sz val="11"/>
        <color rgb="FF000000"/>
        <rFont val="Calibri"/>
      </rPr>
      <t>SQLNET.ALLOWED_LOGON_VERSION_SERVER = 12</t>
    </r>
    <r>
      <rPr>
        <sz val="11"/>
        <color rgb="FF000000"/>
        <rFont val="Calibri"/>
      </rPr>
      <t xml:space="preserve">
</t>
    </r>
    <r>
      <rPr>
        <sz val="11"/>
        <color rgb="FF000000"/>
        <rFont val="Calibri"/>
      </rPr>
      <t>SQLNET.ALLOWED_LOGON_VERSION_CLIENT = 12</t>
    </r>
    <r>
      <rPr>
        <sz val="11"/>
        <color rgb="FF000000"/>
        <rFont val="Calibri"/>
      </rPr>
      <t xml:space="preserve">
</t>
    </r>
    <r>
      <rPr>
        <sz val="11"/>
        <color rgb="FF000000"/>
        <rFont val="Calibri"/>
      </rPr>
      <t>If the parameters do not exist, this is a finding.</t>
    </r>
    <r>
      <rPr>
        <sz val="11"/>
        <color rgb="FF000000"/>
        <rFont val="Calibri"/>
      </rPr>
      <t xml:space="preserve">
</t>
    </r>
    <r>
      <rPr>
        <sz val="11"/>
        <color rgb="FF000000"/>
        <rFont val="Calibri"/>
      </rPr>
      <t>If the parameters are not set to a value of 12 or 12a, this is a finding.</t>
    </r>
    <r>
      <rPr>
        <sz val="11"/>
        <color rgb="FF000000"/>
        <rFont val="Calibri"/>
      </rPr>
      <t xml:space="preserve">
</t>
    </r>
    <r>
      <rPr>
        <sz val="11"/>
        <color rgb="FF000000"/>
        <rFont val="Calibri"/>
      </rPr>
      <t>Note: Attempting to connect with a client version lower than specified in these parameters may result in a misleading error:</t>
    </r>
    <r>
      <rPr>
        <sz val="11"/>
        <color rgb="FF000000"/>
        <rFont val="Calibri"/>
      </rPr>
      <t xml:space="preserve">
</t>
    </r>
    <r>
      <rPr>
        <sz val="11"/>
        <color rgb="FF000000"/>
        <rFont val="Calibri"/>
      </rPr>
      <t>ORA-01017: invalid username/password: logon denied</t>
    </r>
  </si>
  <si>
    <t>V-270544</t>
  </si>
  <si>
    <r>
      <rPr>
        <sz val="11"/>
        <rFont val="Calibri"/>
      </rPr>
      <t>Database administrator (DBA) OS accounts must be granted only those host system privileges necessary for the administration of the Oracle Database.</t>
    </r>
  </si>
  <si>
    <r>
      <rPr>
        <sz val="11"/>
        <color rgb="FF000000"/>
        <rFont val="Calibri"/>
      </rPr>
      <t>Revoke all host system privileges from the DBA group accounts and DBA user accounts not required for database management system (DBMS) administration.</t>
    </r>
    <r>
      <rPr>
        <sz val="11"/>
        <color rgb="FF000000"/>
        <rFont val="Calibri"/>
      </rPr>
      <t xml:space="preserve">
</t>
    </r>
    <r>
      <rPr>
        <sz val="11"/>
        <color rgb="FF000000"/>
        <rFont val="Calibri"/>
      </rPr>
      <t>Revoke all OS group memberships that assign excessive privileges to the DBA group accounts and DBA user accounts.</t>
    </r>
    <r>
      <rPr>
        <sz val="11"/>
        <color rgb="FF000000"/>
        <rFont val="Calibri"/>
      </rPr>
      <t xml:space="preserve">
</t>
    </r>
    <r>
      <rPr>
        <sz val="11"/>
        <color rgb="FF000000"/>
        <rFont val="Calibri"/>
      </rPr>
      <t>Remove any directly applied permissions or user rights from the DBA group accounts and DBA user accounts.</t>
    </r>
    <r>
      <rPr>
        <sz val="11"/>
        <color rgb="FF000000"/>
        <rFont val="Calibri"/>
      </rPr>
      <t xml:space="preserve">
</t>
    </r>
    <r>
      <rPr>
        <sz val="11"/>
        <color rgb="FF000000"/>
        <rFont val="Calibri"/>
      </rPr>
      <t>Document all DBA group accounts and individual DBA account-assigned privileges in the system documentation.</t>
    </r>
  </si>
  <si>
    <r>
      <rPr>
        <sz val="11"/>
        <color rgb="FF000000"/>
        <rFont val="Calibri"/>
      </rPr>
      <t>This requirement is intended to limit exposure due to operating from within a privileged account or role. The inclusion of role is intended to address those situations where an access control policy, such as Role Based Access Control (RBAC), is being implemented and where a change of role provides the same degree of assurance in the change of access authorizations for both the user and all processes acting on behalf of the user as would be provided by a change between a privileged and nonprivileged account.</t>
    </r>
    <r>
      <rPr>
        <sz val="11"/>
        <color rgb="FF000000"/>
        <rFont val="Calibri"/>
      </rPr>
      <t xml:space="preserve">
</t>
    </r>
    <r>
      <rPr>
        <sz val="11"/>
        <color rgb="FF000000"/>
        <rFont val="Calibri"/>
      </rPr>
      <t>DBAs, if assigned excessive OS privileges, could perform actions that could endanger the information system or hide evidence of malicious activity.</t>
    </r>
  </si>
  <si>
    <r>
      <rPr>
        <sz val="11"/>
        <color rgb="FF000000"/>
        <rFont val="Calibri"/>
      </rPr>
      <t>Review host system privileges assigned to the Oracle DBA group and all individual Oracle DBA accounts.</t>
    </r>
    <r>
      <rPr>
        <sz val="11"/>
        <color rgb="FF000000"/>
        <rFont val="Calibri"/>
      </rPr>
      <t xml:space="preserve">
</t>
    </r>
    <r>
      <rPr>
        <sz val="11"/>
        <color rgb="FF000000"/>
        <rFont val="Calibri"/>
      </rPr>
      <t>Note: Do not include the Oracle software installation account in any results for this check.</t>
    </r>
    <r>
      <rPr>
        <sz val="11"/>
        <color rgb="FF000000"/>
        <rFont val="Calibri"/>
      </rPr>
      <t xml:space="preserve">
</t>
    </r>
    <r>
      <rPr>
        <sz val="11"/>
        <color rgb="FF000000"/>
        <rFont val="Calibri"/>
      </rPr>
      <t>For Unix systems (as root):</t>
    </r>
    <r>
      <rPr>
        <sz val="11"/>
        <color rgb="FF000000"/>
        <rFont val="Calibri"/>
      </rPr>
      <t xml:space="preserve">
</t>
    </r>
    <r>
      <rPr>
        <sz val="11"/>
        <color rgb="FF000000"/>
        <rFont val="Calibri"/>
      </rPr>
      <t>cat /etc/group | grep -i dba</t>
    </r>
    <r>
      <rPr>
        <sz val="11"/>
        <color rgb="FF000000"/>
        <rFont val="Calibri"/>
      </rPr>
      <t xml:space="preserve">
</t>
    </r>
    <r>
      <rPr>
        <sz val="11"/>
        <color rgb="FF000000"/>
        <rFont val="Calibri"/>
      </rPr>
      <t>groups root</t>
    </r>
    <r>
      <rPr>
        <sz val="11"/>
        <color rgb="FF000000"/>
        <rFont val="Calibri"/>
      </rPr>
      <t xml:space="preserve">
</t>
    </r>
    <r>
      <rPr>
        <sz val="11"/>
        <color rgb="FF000000"/>
        <rFont val="Calibri"/>
      </rPr>
      <t>If "root" is returned in the first list, this is a finding.</t>
    </r>
    <r>
      <rPr>
        <sz val="11"/>
        <color rgb="FF000000"/>
        <rFont val="Calibri"/>
      </rPr>
      <t xml:space="preserve">
</t>
    </r>
    <r>
      <rPr>
        <sz val="11"/>
        <color rgb="FF000000"/>
        <rFont val="Calibri"/>
      </rPr>
      <t>If any accounts listed in the first list are also listed in the second list, this is a finding.</t>
    </r>
    <r>
      <rPr>
        <sz val="11"/>
        <color rgb="FF000000"/>
        <rFont val="Calibri"/>
      </rPr>
      <t xml:space="preserve">
</t>
    </r>
    <r>
      <rPr>
        <sz val="11"/>
        <color rgb="FF000000"/>
        <rFont val="Calibri"/>
      </rPr>
      <t>Investigate any user account group memberships other than DBA or root groups that are returned by the following command (also as root):</t>
    </r>
    <r>
      <rPr>
        <sz val="11"/>
        <color rgb="FF000000"/>
        <rFont val="Calibri"/>
      </rPr>
      <t xml:space="preserve">
</t>
    </r>
    <r>
      <rPr>
        <sz val="11"/>
        <color rgb="FF000000"/>
        <rFont val="Calibri"/>
      </rPr>
      <t>groups [dba user account]</t>
    </r>
    <r>
      <rPr>
        <sz val="11"/>
        <color rgb="FF000000"/>
        <rFont val="Calibri"/>
      </rPr>
      <t xml:space="preserve">
</t>
    </r>
    <r>
      <rPr>
        <sz val="11"/>
        <color rgb="FF000000"/>
        <rFont val="Calibri"/>
      </rPr>
      <t>Replace [dba user account] with the user account name of each DBA account.</t>
    </r>
    <r>
      <rPr>
        <sz val="11"/>
        <color rgb="FF000000"/>
        <rFont val="Calibri"/>
      </rPr>
      <t xml:space="preserve">
</t>
    </r>
    <r>
      <rPr>
        <sz val="11"/>
        <color rgb="FF000000"/>
        <rFont val="Calibri"/>
      </rPr>
      <t>If individual DBA accounts are assigned to groups that grant access or privileges for purposes other than DBA responsibilities, this is a finding.</t>
    </r>
    <r>
      <rPr>
        <sz val="11"/>
        <color rgb="FF000000"/>
        <rFont val="Calibri"/>
      </rPr>
      <t xml:space="preserve">
</t>
    </r>
    <r>
      <rPr>
        <sz val="11"/>
        <color rgb="FF000000"/>
        <rFont val="Calibri"/>
      </rPr>
      <t>For Windows systems, click Start &gt;&gt; Settings &gt;&gt; Control Panel &gt;&gt; Administrative Tools &gt;&gt; Computer Management &gt;&gt; Local Users and Groups &gt;&gt; Groups &gt;&gt; ORA_DBA.</t>
    </r>
    <r>
      <rPr>
        <sz val="11"/>
        <color rgb="FF000000"/>
        <rFont val="Calibri"/>
      </rPr>
      <t xml:space="preserve">
</t>
    </r>
    <r>
      <rPr>
        <sz val="11"/>
        <color rgb="FF000000"/>
        <rFont val="Calibri"/>
      </rPr>
      <t>Start &gt;&gt; Settings &gt;&gt; Control Panel &gt;&gt; Administrative Tools &gt;&gt; Computer Management &gt;&gt; Local Users and Groups &gt;&gt; Groups &gt;&gt; ORA_[SID]_DBA (if present).</t>
    </r>
    <r>
      <rPr>
        <sz val="11"/>
        <color rgb="FF000000"/>
        <rFont val="Calibri"/>
      </rPr>
      <t xml:space="preserve">
</t>
    </r>
    <r>
      <rPr>
        <sz val="11"/>
        <color rgb="FF000000"/>
        <rFont val="Calibri"/>
      </rPr>
      <t>Note: Users assigned DBA privileges on a Windows host are granted membership in the ORA_DBA and/or ORA_[SID]_DBA groups. The ORA_DBA group grants DBA privileges to any database on the system. The ORA_[SID]_DBA groups grant DBA privileges to specific Oracle instances only.</t>
    </r>
    <r>
      <rPr>
        <sz val="11"/>
        <color rgb="FF000000"/>
        <rFont val="Calibri"/>
      </rPr>
      <t xml:space="preserve">
</t>
    </r>
    <r>
      <rPr>
        <sz val="11"/>
        <color rgb="FF000000"/>
        <rFont val="Calibri"/>
      </rPr>
      <t>Make a note of each user listed. For each user, click Start &gt;&gt; Settings &gt;&gt; Control Panel &gt;&gt; Administrative Tools &gt;&gt; Computer Management &gt;&gt; Local Users and Groups &gt;&gt; Users &gt;&gt; [DBA username] &gt;&gt; Member of.</t>
    </r>
    <r>
      <rPr>
        <sz val="11"/>
        <color rgb="FF000000"/>
        <rFont val="Calibri"/>
      </rPr>
      <t xml:space="preserve">
</t>
    </r>
    <r>
      <rPr>
        <sz val="11"/>
        <color rgb="FF000000"/>
        <rFont val="Calibri"/>
      </rPr>
      <t>If DBA users belong to any groups other than DBA groups and the Windows Users group, this is a finding.</t>
    </r>
    <r>
      <rPr>
        <sz val="11"/>
        <color rgb="FF000000"/>
        <rFont val="Calibri"/>
      </rPr>
      <t xml:space="preserve">
</t>
    </r>
    <r>
      <rPr>
        <sz val="11"/>
        <color rgb="FF000000"/>
        <rFont val="Calibri"/>
      </rPr>
      <t>Examine User Rights assigned to DBA groups or group members by clicking Start &gt;&gt; Settings &gt;&gt; Control Panel &gt;&gt; Administrative Tools &gt;&gt; Local Security Policy &gt;&gt; Security Settings &gt;&gt; Local Policies &gt;&gt; User Rights Assignments.</t>
    </r>
    <r>
      <rPr>
        <sz val="11"/>
        <color rgb="FF000000"/>
        <rFont val="Calibri"/>
      </rPr>
      <t xml:space="preserve">
</t>
    </r>
    <r>
      <rPr>
        <sz val="11"/>
        <color rgb="FF000000"/>
        <rFont val="Calibri"/>
      </rPr>
      <t>If any User Rights are assigned directly to the DBA group(s) or DBA user accounts, this is a finding.</t>
    </r>
  </si>
  <si>
    <t>V-270545</t>
  </si>
  <si>
    <r>
      <rPr>
        <sz val="11"/>
        <rFont val="Calibri"/>
      </rPr>
      <t>Oracle Database default accounts must be assigned custom passwords.</t>
    </r>
  </si>
  <si>
    <r>
      <rPr>
        <sz val="11"/>
        <color rgb="FF000000"/>
        <rFont val="Calibri"/>
      </rPr>
      <t>Change passwords for database management system (DBMS) accounts to nondefault values. Where necessary, unlock or enable accounts to change the password, and then return the account to disabled or locked status.</t>
    </r>
  </si>
  <si>
    <r>
      <rPr>
        <sz val="11"/>
        <color rgb="FF000000"/>
        <rFont val="Calibri"/>
      </rPr>
      <t>Password maximum lifetime is the maximum period of time, (typically in days) a user's password may be in effect before the user is forced to change it.</t>
    </r>
    <r>
      <rPr>
        <sz val="11"/>
        <color rgb="FF000000"/>
        <rFont val="Calibri"/>
      </rPr>
      <t xml:space="preserve">
</t>
    </r>
    <r>
      <rPr>
        <sz val="11"/>
        <color rgb="FF000000"/>
        <rFont val="Calibri"/>
      </rPr>
      <t>Passwords need to be changed at specific policy-based intervals as per policy. Any password, no matter how complex, can eventually be cracked.</t>
    </r>
    <r>
      <rPr>
        <sz val="11"/>
        <color rgb="FF000000"/>
        <rFont val="Calibri"/>
      </rPr>
      <t xml:space="preserve">
</t>
    </r>
    <r>
      <rPr>
        <sz val="11"/>
        <color rgb="FF000000"/>
        <rFont val="Calibri"/>
      </rPr>
      <t>One method of minimizing this risk is to use complex passwords and periodically change them. If the application does not limit the lifetime of passwords and force users to change their passwords, there is the risk that the system and/or application passwords could be compromised.</t>
    </r>
    <r>
      <rPr>
        <sz val="11"/>
        <color rgb="FF000000"/>
        <rFont val="Calibri"/>
      </rPr>
      <t xml:space="preserve">
</t>
    </r>
    <r>
      <rPr>
        <sz val="11"/>
        <color rgb="FF000000"/>
        <rFont val="Calibri"/>
      </rPr>
      <t>Database management system (DBMS) default passwords provide a commonly known and exploited means for unauthorized access to database installations.</t>
    </r>
  </si>
  <si>
    <r>
      <rPr>
        <sz val="11"/>
        <color rgb="FF000000"/>
        <rFont val="Calibri"/>
      </rPr>
      <t>Use this query to identify the Oracle-supplied accounts that still have their default passwords:</t>
    </r>
    <r>
      <rPr>
        <sz val="11"/>
        <color rgb="FF000000"/>
        <rFont val="Calibri"/>
      </rPr>
      <t xml:space="preserve">
</t>
    </r>
    <r>
      <rPr>
        <sz val="11"/>
        <color rgb="FF000000"/>
        <rFont val="Calibri"/>
      </rPr>
      <t>SELECT * FROM SYS.DBA_USERS_WITH_DEFPWD;</t>
    </r>
    <r>
      <rPr>
        <sz val="11"/>
        <color rgb="FF000000"/>
        <rFont val="Calibri"/>
      </rPr>
      <t xml:space="preserve">
</t>
    </r>
    <r>
      <rPr>
        <sz val="11"/>
        <color rgb="FF000000"/>
        <rFont val="Calibri"/>
      </rPr>
      <t>If any accounts other than XS$NULL are listed, this is a finding.</t>
    </r>
    <r>
      <rPr>
        <sz val="11"/>
        <color rgb="FF000000"/>
        <rFont val="Calibri"/>
      </rPr>
      <t xml:space="preserve">
</t>
    </r>
    <r>
      <rPr>
        <sz val="11"/>
        <color rgb="FF000000"/>
        <rFont val="Calibri"/>
      </rPr>
      <t>XS$NULL is an internal account that represents the absence of a user in a session. Because XS$NULL is not a user, this account can only be accessed by the Oracle Database instance. XS$NULL has no privileges and no one can authenticate as XS$NULL, nor can authentication credentials ever be assigned to XS$NULL.</t>
    </r>
  </si>
  <si>
    <t>V-270546</t>
  </si>
  <si>
    <r>
      <rPr>
        <sz val="11"/>
        <rFont val="Calibri"/>
      </rPr>
      <t>Oracle Database must provide a mechanism to automatically identify accounts designated as temporary or emergency accounts.</t>
    </r>
  </si>
  <si>
    <r>
      <rPr>
        <sz val="11"/>
        <color rgb="FF000000"/>
        <rFont val="Calibri"/>
      </rPr>
      <t>Use a profile with a distinctive name (for example, TEMPORARY_USERS), so that temporary users can be easily identified. Whenever a temporary user account is created, assign it to this profile.</t>
    </r>
    <r>
      <rPr>
        <sz val="11"/>
        <color rgb="FF000000"/>
        <rFont val="Calibri"/>
      </rPr>
      <t xml:space="preserve">
</t>
    </r>
    <r>
      <rPr>
        <sz val="11"/>
        <color rgb="FF000000"/>
        <rFont val="Calibri"/>
      </rPr>
      <t>To enable resource limiting via profiles, use the SQL statement:</t>
    </r>
    <r>
      <rPr>
        <sz val="11"/>
        <color rgb="FF000000"/>
        <rFont val="Calibri"/>
      </rPr>
      <t xml:space="preserve">
</t>
    </r>
    <r>
      <rPr>
        <sz val="11"/>
        <color rgb="FF000000"/>
        <rFont val="Calibri"/>
      </rPr>
      <t>ALTER SYSTEM SET RESOURCE_LIMIT = TRUE;</t>
    </r>
    <r>
      <rPr>
        <sz val="11"/>
        <color rgb="FF000000"/>
        <rFont val="Calibri"/>
      </rPr>
      <t xml:space="preserve">
</t>
    </r>
    <r>
      <rPr>
        <sz val="11"/>
        <color rgb="FF000000"/>
        <rFont val="Calibri"/>
      </rPr>
      <t>Set values in the profile as needed for temporary users; refer to below for further information. The values here are examples; set them to values appropriate to the situation:</t>
    </r>
    <r>
      <rPr>
        <sz val="11"/>
        <color rgb="FF000000"/>
        <rFont val="Calibri"/>
      </rPr>
      <t xml:space="preserve">
</t>
    </r>
    <r>
      <rPr>
        <sz val="11"/>
        <color rgb="FF000000"/>
        <rFont val="Calibri"/>
      </rPr>
      <t>CREATE PROFILE TEMPORARY_USERS</t>
    </r>
    <r>
      <rPr>
        <sz val="11"/>
        <color rgb="FF000000"/>
        <rFont val="Calibri"/>
      </rPr>
      <t xml:space="preserve">
</t>
    </r>
    <r>
      <rPr>
        <sz val="11"/>
        <color rgb="FF000000"/>
        <rFont val="Calibri"/>
      </rPr>
      <t>LIMIT</t>
    </r>
    <r>
      <rPr>
        <sz val="11"/>
        <color rgb="FF000000"/>
        <rFont val="Calibri"/>
      </rPr>
      <t xml:space="preserve">
</t>
    </r>
    <r>
      <rPr>
        <sz val="11"/>
        <color rgb="FF000000"/>
        <rFont val="Calibri"/>
      </rPr>
      <t>SESSIONS_PER_USER ........... &lt;limit&gt;</t>
    </r>
    <r>
      <rPr>
        <sz val="11"/>
        <color rgb="FF000000"/>
        <rFont val="Calibri"/>
      </rPr>
      <t xml:space="preserve">
</t>
    </r>
    <r>
      <rPr>
        <sz val="11"/>
        <color rgb="FF000000"/>
        <rFont val="Calibri"/>
      </rPr>
      <t>CPU_PER_SESSION ............. &lt;limit&gt;</t>
    </r>
    <r>
      <rPr>
        <sz val="11"/>
        <color rgb="FF000000"/>
        <rFont val="Calibri"/>
      </rPr>
      <t xml:space="preserve">
</t>
    </r>
    <r>
      <rPr>
        <sz val="11"/>
        <color rgb="FF000000"/>
        <rFont val="Calibri"/>
      </rPr>
      <t>CPU_PER_CALL ................ &lt;limit&gt;</t>
    </r>
    <r>
      <rPr>
        <sz val="11"/>
        <color rgb="FF000000"/>
        <rFont val="Calibri"/>
      </rPr>
      <t xml:space="preserve">
</t>
    </r>
    <r>
      <rPr>
        <sz val="11"/>
        <color rgb="FF000000"/>
        <rFont val="Calibri"/>
      </rPr>
      <t>CONNECT_TIME ................ &lt;limit&gt;</t>
    </r>
    <r>
      <rPr>
        <sz val="11"/>
        <color rgb="FF000000"/>
        <rFont val="Calibri"/>
      </rPr>
      <t xml:space="preserve">
</t>
    </r>
    <r>
      <rPr>
        <sz val="11"/>
        <color rgb="FF000000"/>
        <rFont val="Calibri"/>
      </rPr>
      <t>LOGICAL_READS_PER_SESSION ... DEFAULT</t>
    </r>
    <r>
      <rPr>
        <sz val="11"/>
        <color rgb="FF000000"/>
        <rFont val="Calibri"/>
      </rPr>
      <t xml:space="preserve">
</t>
    </r>
    <r>
      <rPr>
        <sz val="11"/>
        <color rgb="FF000000"/>
        <rFont val="Calibri"/>
      </rPr>
      <t>LOGICAL_READS_PER_CALL ...... &lt;limit&gt;</t>
    </r>
    <r>
      <rPr>
        <sz val="11"/>
        <color rgb="FF000000"/>
        <rFont val="Calibri"/>
      </rPr>
      <t xml:space="preserve">
</t>
    </r>
    <r>
      <rPr>
        <sz val="11"/>
        <color rgb="FF000000"/>
        <rFont val="Calibri"/>
      </rPr>
      <t>PRIVATE_SGA ................. &lt;limit&gt;</t>
    </r>
    <r>
      <rPr>
        <sz val="11"/>
        <color rgb="FF000000"/>
        <rFont val="Calibri"/>
      </rPr>
      <t xml:space="preserve">
</t>
    </r>
    <r>
      <rPr>
        <sz val="11"/>
        <color rgb="FF000000"/>
        <rFont val="Calibri"/>
      </rPr>
      <t>COMPOSITE_LIMIT ............. &lt;limit&gt;</t>
    </r>
    <r>
      <rPr>
        <sz val="11"/>
        <color rgb="FF000000"/>
        <rFont val="Calibri"/>
      </rPr>
      <t xml:space="preserve">
</t>
    </r>
    <r>
      <rPr>
        <sz val="11"/>
        <color rgb="FF000000"/>
        <rFont val="Calibri"/>
      </rPr>
      <t>FAILED_LOGIN_ATTEMPTS ....... 3</t>
    </r>
    <r>
      <rPr>
        <sz val="11"/>
        <color rgb="FF000000"/>
        <rFont val="Calibri"/>
      </rPr>
      <t xml:space="preserve">
</t>
    </r>
    <r>
      <rPr>
        <sz val="11"/>
        <color rgb="FF000000"/>
        <rFont val="Calibri"/>
      </rPr>
      <t>PASSWORD_LIFE_TIME .......... 7</t>
    </r>
    <r>
      <rPr>
        <sz val="11"/>
        <color rgb="FF000000"/>
        <rFont val="Calibri"/>
      </rPr>
      <t xml:space="preserve">
</t>
    </r>
    <r>
      <rPr>
        <sz val="11"/>
        <color rgb="FF000000"/>
        <rFont val="Calibri"/>
      </rPr>
      <t>PASSWORD_REUSE_TIME ......... 60</t>
    </r>
    <r>
      <rPr>
        <sz val="11"/>
        <color rgb="FF000000"/>
        <rFont val="Calibri"/>
      </rPr>
      <t xml:space="preserve">
</t>
    </r>
    <r>
      <rPr>
        <sz val="11"/>
        <color rgb="FF000000"/>
        <rFont val="Calibri"/>
      </rPr>
      <t>PASSWORD_REUSE_MAX .......... 5</t>
    </r>
    <r>
      <rPr>
        <sz val="11"/>
        <color rgb="FF000000"/>
        <rFont val="Calibri"/>
      </rPr>
      <t xml:space="preserve">
</t>
    </r>
    <r>
      <rPr>
        <sz val="11"/>
        <color rgb="FF000000"/>
        <rFont val="Calibri"/>
      </rPr>
      <t>PASSWORD_VERIFY_FUNCTION .... ORA12c_STIG_VERIFY_FUNCTION</t>
    </r>
    <r>
      <rPr>
        <sz val="11"/>
        <color rgb="FF000000"/>
        <rFont val="Calibri"/>
      </rPr>
      <t xml:space="preserve">
</t>
    </r>
    <r>
      <rPr>
        <sz val="11"/>
        <color rgb="FF000000"/>
        <rFont val="Calibri"/>
      </rPr>
      <t>PASSWORD_LOCK_TIME .......... UNLIMITED</t>
    </r>
    <r>
      <rPr>
        <sz val="11"/>
        <color rgb="FF000000"/>
        <rFont val="Calibri"/>
      </rPr>
      <t xml:space="preserve">
</t>
    </r>
    <r>
      <rPr>
        <sz val="11"/>
        <color rgb="FF000000"/>
        <rFont val="Calibri"/>
      </rPr>
      <t>PASSWORD_GRACE_TIME ......... 3;</t>
    </r>
    <r>
      <rPr>
        <sz val="11"/>
        <color rgb="FF000000"/>
        <rFont val="Calibri"/>
      </rPr>
      <t xml:space="preserve">
</t>
    </r>
    <r>
      <rPr>
        <sz val="11"/>
        <color rgb="FF000000"/>
        <rFont val="Calibri"/>
      </rPr>
      <t>CREATE USER &lt;username&gt; IDENTIFIED BY &lt;password&gt; PROFILE TEMPORARY_USERS;</t>
    </r>
    <r>
      <rPr>
        <sz val="11"/>
        <color rgb="FF000000"/>
        <rFont val="Calibri"/>
      </rPr>
      <t xml:space="preserve">
</t>
    </r>
    <r>
      <rPr>
        <sz val="11"/>
        <color rgb="FF000000"/>
        <rFont val="Calibri"/>
      </rPr>
      <t>Resource Parameters:</t>
    </r>
    <r>
      <rPr>
        <sz val="11"/>
        <color rgb="FF000000"/>
        <rFont val="Calibri"/>
      </rPr>
      <t xml:space="preserve">
</t>
    </r>
    <r>
      <rPr>
        <sz val="11"/>
        <color rgb="FF000000"/>
        <rFont val="Calibri"/>
      </rPr>
      <t>COMPOSITE_LIMIT - Specify the total resource cost for a session, expressed in service units. Oracle Database calculates the total service units as a weighted sum of CPU_PER_SESSION, CONNECT_TIME,LOGICAL_READS_PER_SESSION, and PRIVATE_SGA.</t>
    </r>
    <r>
      <rPr>
        <sz val="11"/>
        <color rgb="FF000000"/>
        <rFont val="Calibri"/>
      </rPr>
      <t xml:space="preserve">
</t>
    </r>
    <r>
      <rPr>
        <sz val="11"/>
        <color rgb="FF000000"/>
        <rFont val="Calibri"/>
      </rPr>
      <t>SESSIONS_PER_USER - Specify the number of concurrent sessions to limit the user to.</t>
    </r>
    <r>
      <rPr>
        <sz val="11"/>
        <color rgb="FF000000"/>
        <rFont val="Calibri"/>
      </rPr>
      <t xml:space="preserve">
</t>
    </r>
    <r>
      <rPr>
        <sz val="11"/>
        <color rgb="FF000000"/>
        <rFont val="Calibri"/>
      </rPr>
      <t>CPU_PER_SESSION - Specify the CPU time limit for a session, expressed in hundredths of seconds.</t>
    </r>
    <r>
      <rPr>
        <sz val="11"/>
        <color rgb="FF000000"/>
        <rFont val="Calibri"/>
      </rPr>
      <t xml:space="preserve">
</t>
    </r>
    <r>
      <rPr>
        <sz val="11"/>
        <color rgb="FF000000"/>
        <rFont val="Calibri"/>
      </rPr>
      <t>CPU_PER_CALL - Specify the CPU time limit for a call (a parse, execute, or fetch), expressed in hundredths of seconds.</t>
    </r>
    <r>
      <rPr>
        <sz val="11"/>
        <color rgb="FF000000"/>
        <rFont val="Calibri"/>
      </rPr>
      <t xml:space="preserve">
</t>
    </r>
    <r>
      <rPr>
        <sz val="11"/>
        <color rgb="FF000000"/>
        <rFont val="Calibri"/>
      </rPr>
      <t>LOGICAL_READS_PER_SESSION - Specify the permitted number of data blocks read in a session, including blocks read from memory and disk.</t>
    </r>
    <r>
      <rPr>
        <sz val="11"/>
        <color rgb="FF000000"/>
        <rFont val="Calibri"/>
      </rPr>
      <t xml:space="preserve">
</t>
    </r>
    <r>
      <rPr>
        <sz val="11"/>
        <color rgb="FF000000"/>
        <rFont val="Calibri"/>
      </rPr>
      <t>LOGICAL_READS_PER_CALL - Specify the permitted number of data blocks read for a call to process a SQL statement (a parse, execute, or fetch).</t>
    </r>
    <r>
      <rPr>
        <sz val="11"/>
        <color rgb="FF000000"/>
        <rFont val="Calibri"/>
      </rPr>
      <t xml:space="preserve">
</t>
    </r>
    <r>
      <rPr>
        <sz val="11"/>
        <color rgb="FF000000"/>
        <rFont val="Calibri"/>
      </rPr>
      <t>PRIVATE_SGA - Specify the amount of private space a session can allocate in the shared pool of the system global area (SGA). Refer to size_clause for information on that clause.</t>
    </r>
    <r>
      <rPr>
        <sz val="11"/>
        <color rgb="FF000000"/>
        <rFont val="Calibri"/>
      </rPr>
      <t xml:space="preserve">
</t>
    </r>
    <r>
      <rPr>
        <sz val="11"/>
        <color rgb="FF000000"/>
        <rFont val="Calibri"/>
      </rPr>
      <t>CONNECT_TIME - Specify the total elapsed time limit for a session, expressed in minutes.</t>
    </r>
    <r>
      <rPr>
        <sz val="11"/>
        <color rgb="FF000000"/>
        <rFont val="Calibri"/>
      </rPr>
      <t xml:space="preserve">
</t>
    </r>
    <r>
      <rPr>
        <sz val="11"/>
        <color rgb="FF000000"/>
        <rFont val="Calibri"/>
      </rPr>
      <t>IDLE_TIME - Specify the permitted periods of continuous inactive time during a session, expressed in minutes. Long-running queries and other operations are not subject to this limit.</t>
    </r>
    <r>
      <rPr>
        <sz val="11"/>
        <color rgb="FF000000"/>
        <rFont val="Calibri"/>
      </rPr>
      <t xml:space="preserve">
</t>
    </r>
    <r>
      <rPr>
        <sz val="11"/>
        <color rgb="FF000000"/>
        <rFont val="Calibri"/>
      </rPr>
      <t>COMPOSITE_LIMIT - Refer to Oracle documentation for more details.</t>
    </r>
    <r>
      <rPr>
        <sz val="11"/>
        <color rgb="FF000000"/>
        <rFont val="Calibri"/>
      </rPr>
      <t xml:space="preserve">
</t>
    </r>
    <r>
      <rPr>
        <sz val="11"/>
        <color rgb="FF000000"/>
        <rFont val="Calibri"/>
      </rPr>
      <t>Password Parameters: Use the following clauses to set password parameters. Parameters that set lengths of time are interpreted in number of days. For testing purposes, specify minutes (n/1440) or even seconds (n/86400).</t>
    </r>
    <r>
      <rPr>
        <sz val="11"/>
        <color rgb="FF000000"/>
        <rFont val="Calibri"/>
      </rPr>
      <t xml:space="preserve">
</t>
    </r>
    <r>
      <rPr>
        <sz val="11"/>
        <color rgb="FF000000"/>
        <rFont val="Calibri"/>
      </rPr>
      <t>FAILED_LOGIN_ATTEMPTS - Specify the number of failed attempts to log on to the user account before the account is locked. If omitting this clause, then the default is 10.</t>
    </r>
    <r>
      <rPr>
        <sz val="11"/>
        <color rgb="FF000000"/>
        <rFont val="Calibri"/>
      </rPr>
      <t xml:space="preserve">
</t>
    </r>
    <r>
      <rPr>
        <sz val="11"/>
        <color rgb="FF000000"/>
        <rFont val="Calibri"/>
      </rPr>
      <t>PASSWORD_LIFE_TIME - Specify the number of days the same password can be used for authentication. If setting a value for PASSWORD_GRACE_TIME, then the password expires if it is not changed within the grace period, and further connections are rejected. If omitting this clause, then the default is 180 days.</t>
    </r>
    <r>
      <rPr>
        <sz val="11"/>
        <color rgb="FF000000"/>
        <rFont val="Calibri"/>
      </rPr>
      <t xml:space="preserve">
</t>
    </r>
    <r>
      <rPr>
        <sz val="11"/>
        <color rgb="FF000000"/>
        <rFont val="Calibri"/>
      </rPr>
      <t>PASSWORD_REUSE_TIME and PASSWORD_REUSE_MAX - These two parameters must be set in conjunction with each other. PASSWORD_REUSE_TIME specifies the number of days before which a password cannot be reused. PASSWORD_REUSE_MAX specifies the number of password changes required before the current password can be reused. For these parameters to have any effect, specify an integer for both of them.</t>
    </r>
    <r>
      <rPr>
        <sz val="11"/>
        <color rgb="FF000000"/>
        <rFont val="Calibri"/>
      </rPr>
      <t xml:space="preserve">
</t>
    </r>
    <r>
      <rPr>
        <sz val="11"/>
        <color rgb="FF000000"/>
        <rFont val="Calibri"/>
      </rPr>
      <t>If specifying a value for both of these parameters, then the user cannot reuse a password until the password has been changed the number of times specified for PASSWORD_REUSE_MAX during the number of days specified for PASSWORD_REUSE_TIME.</t>
    </r>
    <r>
      <rPr>
        <sz val="11"/>
        <color rgb="FF000000"/>
        <rFont val="Calibri"/>
      </rPr>
      <t xml:space="preserve">
</t>
    </r>
    <r>
      <rPr>
        <sz val="11"/>
        <color rgb="FF000000"/>
        <rFont val="Calibri"/>
      </rPr>
      <t>For example, if specifying PASSWORD_REUSE_TIME to 30 and PASSWORD_REUSE_MAX to 10, then the user can reuse the password after 30 days if the password has already been changed 10 times.</t>
    </r>
    <r>
      <rPr>
        <sz val="11"/>
        <color rgb="FF000000"/>
        <rFont val="Calibri"/>
      </rPr>
      <t xml:space="preserve">
</t>
    </r>
    <r>
      <rPr>
        <sz val="11"/>
        <color rgb="FF000000"/>
        <rFont val="Calibri"/>
      </rPr>
      <t>If specifying a value for either of these parameters and specify UNLIMITED for the other, then the user can never reuse a password.</t>
    </r>
    <r>
      <rPr>
        <sz val="11"/>
        <color rgb="FF000000"/>
        <rFont val="Calibri"/>
      </rPr>
      <t xml:space="preserve">
</t>
    </r>
    <r>
      <rPr>
        <sz val="11"/>
        <color rgb="FF000000"/>
        <rFont val="Calibri"/>
      </rPr>
      <t>If specifying DEFAULT for either parameter, then Oracle Database uses the value defined in the DEFAULT profile. By default, all parameters are set to UNLIMITED in the DEFAULT profile. If the default setting of UNLIMITED in the DEFAULT profile has not changed, then the database treats the value for that parameter as UNLIMITED.</t>
    </r>
    <r>
      <rPr>
        <sz val="11"/>
        <color rgb="FF000000"/>
        <rFont val="Calibri"/>
      </rPr>
      <t xml:space="preserve">
</t>
    </r>
    <r>
      <rPr>
        <sz val="11"/>
        <color rgb="FF000000"/>
        <rFont val="Calibri"/>
      </rPr>
      <t>If setting both of these parameters to UNLIMITED, then the database ignores both of them. This is the default if omitting both parameters.</t>
    </r>
    <r>
      <rPr>
        <sz val="11"/>
        <color rgb="FF000000"/>
        <rFont val="Calibri"/>
      </rPr>
      <t xml:space="preserve">
</t>
    </r>
    <r>
      <rPr>
        <sz val="11"/>
        <color rgb="FF000000"/>
        <rFont val="Calibri"/>
      </rPr>
      <t>PASSWORD_LOCK_TIME - Specify the number of days an account will be locked after the specified number of consecutive failed logon attempts. If omitting this clause, then the default is one day.</t>
    </r>
    <r>
      <rPr>
        <sz val="11"/>
        <color rgb="FF000000"/>
        <rFont val="Calibri"/>
      </rPr>
      <t xml:space="preserve">
</t>
    </r>
    <r>
      <rPr>
        <sz val="11"/>
        <color rgb="FF000000"/>
        <rFont val="Calibri"/>
      </rPr>
      <t>PASSWORD_GRACE_TIME - Specify the number of days after the grace period begins during which a warning is issued and logon is allowed. If omitting this clause, then the default is seven days.</t>
    </r>
    <r>
      <rPr>
        <sz val="11"/>
        <color rgb="FF000000"/>
        <rFont val="Calibri"/>
      </rPr>
      <t xml:space="preserve">
</t>
    </r>
    <r>
      <rPr>
        <sz val="11"/>
        <color rgb="FF000000"/>
        <rFont val="Calibri"/>
      </rPr>
      <t>PASSWORD_VERIFY_FUNCTION – This clause allows a PL/SQL password complexity verification script to be passed as an argument to the CREATE PROFILE statement. Oracle Database provides a default script, but users can create their own routine or use third-party software instead.</t>
    </r>
  </si>
  <si>
    <r>
      <rPr>
        <sz val="11"/>
        <color rgb="FF000000"/>
        <rFont val="Calibri"/>
      </rPr>
      <t>Temporary application accounts could be used in the event of a vendor support visit where a support representative requires a temporary unique account to perform diagnostic testing or conduct some other support-related activity. When these types of accounts are created, there is a risk that the temporary account may remain in place and active after the support representative has left.</t>
    </r>
    <r>
      <rPr>
        <sz val="11"/>
        <color rgb="FF000000"/>
        <rFont val="Calibri"/>
      </rPr>
      <t xml:space="preserve">
</t>
    </r>
    <r>
      <rPr>
        <sz val="11"/>
        <color rgb="FF000000"/>
        <rFont val="Calibri"/>
      </rPr>
      <t>To address this in the event temporary application accounts are required, the application must automatically terminate temporary accounts after an organization-defined time period. Such a process and capability greatly reduces the risk that accounts will be misused, hijacked, or data compromised.</t>
    </r>
    <r>
      <rPr>
        <sz val="11"/>
        <color rgb="FF000000"/>
        <rFont val="Calibri"/>
      </rPr>
      <t xml:space="preserve">
</t>
    </r>
    <r>
      <rPr>
        <sz val="11"/>
        <color rgb="FF000000"/>
        <rFont val="Calibri"/>
      </rPr>
      <t>Note that user authentication and account management should be done via an enterprise-wide mechanism whenever possible. Examples of enterprise-level authentication/access mechanisms include, but are not limited to, Active Directory and LDAP. This requirement applies to cases where it is necessary to have accounts directly managed by Oracle.</t>
    </r>
    <r>
      <rPr>
        <sz val="11"/>
        <color rgb="FF000000"/>
        <rFont val="Calibri"/>
      </rPr>
      <t xml:space="preserve">
</t>
    </r>
    <r>
      <rPr>
        <sz val="11"/>
        <color rgb="FF000000"/>
        <rFont val="Calibri"/>
      </rPr>
      <t>Temporary database accounts must be identified in order for the system to recognize and terminate them after a given time period. The database management system (DBMS) and any administrators must have a means to recognize any temporary accounts for special handling.</t>
    </r>
  </si>
  <si>
    <r>
      <rPr>
        <sz val="11"/>
        <color rgb="FF000000"/>
        <rFont val="Calibri"/>
      </rPr>
      <t>If the organization has a policy, consistently enforced, forbidding the creation of emergency or temporary accounts, this is not a finding.</t>
    </r>
    <r>
      <rPr>
        <sz val="11"/>
        <color rgb="FF000000"/>
        <rFont val="Calibri"/>
      </rPr>
      <t xml:space="preserve">
</t>
    </r>
    <r>
      <rPr>
        <sz val="11"/>
        <color rgb="FF000000"/>
        <rFont val="Calibri"/>
      </rPr>
      <t>If all user accounts are authenticated by the OS or an enterprise-level authentication/access mechanism and not by Oracle, this is not a finding.</t>
    </r>
    <r>
      <rPr>
        <sz val="11"/>
        <color rgb="FF000000"/>
        <rFont val="Calibri"/>
      </rPr>
      <t xml:space="preserve">
</t>
    </r>
    <r>
      <rPr>
        <sz val="11"/>
        <color rgb="FF000000"/>
        <rFont val="Calibri"/>
      </rPr>
      <t>If using the database to identify temporary accounts, and temporary accounts exist, there should be a temporary profile. If a profile for temporary accounts cannot be identified, this is a finding.</t>
    </r>
    <r>
      <rPr>
        <sz val="11"/>
        <color rgb="FF000000"/>
        <rFont val="Calibri"/>
      </rPr>
      <t xml:space="preserve">
</t>
    </r>
    <r>
      <rPr>
        <sz val="11"/>
        <color rgb="FF000000"/>
        <rFont val="Calibri"/>
      </rPr>
      <t>To check for a temporary profile, run the scripts below:</t>
    </r>
    <r>
      <rPr>
        <sz val="11"/>
        <color rgb="FF000000"/>
        <rFont val="Calibri"/>
      </rPr>
      <t xml:space="preserve">
</t>
    </r>
    <r>
      <rPr>
        <sz val="11"/>
        <color rgb="FF000000"/>
        <rFont val="Calibri"/>
      </rPr>
      <t>To obtain a list of profiles:</t>
    </r>
    <r>
      <rPr>
        <sz val="11"/>
        <color rgb="FF000000"/>
        <rFont val="Calibri"/>
      </rPr>
      <t xml:space="preserve">
</t>
    </r>
    <r>
      <rPr>
        <sz val="11"/>
        <color rgb="FF000000"/>
        <rFont val="Calibri"/>
      </rPr>
      <t>SELECT PROFILE#, NAME FROM SYS.PROFNAME$;</t>
    </r>
    <r>
      <rPr>
        <sz val="11"/>
        <color rgb="FF000000"/>
        <rFont val="Calibri"/>
      </rPr>
      <t xml:space="preserve">
</t>
    </r>
    <r>
      <rPr>
        <sz val="11"/>
        <color rgb="FF000000"/>
        <rFont val="Calibri"/>
      </rPr>
      <t>To obtain a list of users assigned a given profile (TEMPORARY_USERS, in this example):</t>
    </r>
    <r>
      <rPr>
        <sz val="11"/>
        <color rgb="FF000000"/>
        <rFont val="Calibri"/>
      </rPr>
      <t xml:space="preserve">
</t>
    </r>
    <r>
      <rPr>
        <sz val="11"/>
        <color rgb="FF000000"/>
        <rFont val="Calibri"/>
      </rPr>
      <t>SELECT USERNAME, PROFILE FROM SYS.DBA_USERS</t>
    </r>
    <r>
      <rPr>
        <sz val="11"/>
        <color rgb="FF000000"/>
        <rFont val="Calibri"/>
      </rPr>
      <t xml:space="preserve">
</t>
    </r>
    <r>
      <rPr>
        <sz val="11"/>
        <color rgb="FF000000"/>
        <rFont val="Calibri"/>
      </rPr>
      <t>WHERE PROFILE = 'TEMPORARY_USERS'</t>
    </r>
    <r>
      <rPr>
        <sz val="11"/>
        <color rgb="FF000000"/>
        <rFont val="Calibri"/>
      </rPr>
      <t xml:space="preserve">
</t>
    </r>
    <r>
      <rPr>
        <sz val="11"/>
        <color rgb="FF000000"/>
        <rFont val="Calibri"/>
      </rPr>
      <t>ORDER BY USERNAME;</t>
    </r>
  </si>
  <si>
    <t>V-270547</t>
  </si>
  <si>
    <r>
      <rPr>
        <sz val="11"/>
        <rFont val="Calibri"/>
      </rPr>
      <t>Oracle Database must provide a mechanism to automatically remove or disable temporary user accounts after 72 hours.</t>
    </r>
  </si>
  <si>
    <r>
      <rPr>
        <sz val="11"/>
        <color rgb="FF000000"/>
        <rFont val="Calibri"/>
      </rPr>
      <t>If using database mechanisms to satisfy this requirement, use a profile with a distinctive name (for example, TEMPORARY_USERS), so that temporary users can be easily identified. Whenever a temporary user account is created, assign it to this profile.</t>
    </r>
    <r>
      <rPr>
        <sz val="11"/>
        <color rgb="FF000000"/>
        <rFont val="Calibri"/>
      </rPr>
      <t xml:space="preserve">
</t>
    </r>
    <r>
      <rPr>
        <sz val="11"/>
        <color rgb="FF000000"/>
        <rFont val="Calibri"/>
      </rPr>
      <t>Create a job to lock accounts under this profile that are more than 72 hours old.</t>
    </r>
  </si>
  <si>
    <r>
      <rPr>
        <sz val="11"/>
        <color rgb="FF000000"/>
        <rFont val="Calibri"/>
      </rPr>
      <t>Temporary application accounts could ostensibly be used in the event of a vendor support visit where a support representative requires a temporary unique account to perform diagnostic testing or conduct some other support related activity. When these types of accounts are created, there is a risk that the temporary account may remain in place and active after the support representative has left.</t>
    </r>
    <r>
      <rPr>
        <sz val="11"/>
        <color rgb="FF000000"/>
        <rFont val="Calibri"/>
      </rPr>
      <t xml:space="preserve">
</t>
    </r>
    <r>
      <rPr>
        <sz val="11"/>
        <color rgb="FF000000"/>
        <rFont val="Calibri"/>
      </rPr>
      <t>To address this, in the event temporary application accounts are required, the application must ensure accounts designated as temporary in nature must automatically terminate these accounts after a period of 72 hours. Such a process and capability greatly reduces the risk that accounts will be misused, hijacked, or data compromised.</t>
    </r>
    <r>
      <rPr>
        <sz val="11"/>
        <color rgb="FF000000"/>
        <rFont val="Calibri"/>
      </rPr>
      <t xml:space="preserve">
</t>
    </r>
    <r>
      <rPr>
        <sz val="11"/>
        <color rgb="FF000000"/>
        <rFont val="Calibri"/>
      </rPr>
      <t>Note that user authentication and account management should be done via an enterprise-wide mechanism whenever possible. Examples of enterprise-level authentication/access mechanisms include, but are not limited to, Active Directory and LDAP. This requirement applies to cases where it is necessary to have accounts directly managed by Oracle.</t>
    </r>
    <r>
      <rPr>
        <sz val="11"/>
        <color rgb="FF000000"/>
        <rFont val="Calibri"/>
      </rPr>
      <t xml:space="preserve">
</t>
    </r>
    <r>
      <rPr>
        <sz val="11"/>
        <color rgb="FF000000"/>
        <rFont val="Calibri"/>
      </rPr>
      <t>Temporary database accounts must be automatically terminated after a 72-hour time period to mitigate the risk of the account being used beyond its original purpose or timeframe.</t>
    </r>
  </si>
  <si>
    <r>
      <rPr>
        <sz val="11"/>
        <color rgb="FF000000"/>
        <rFont val="Calibri"/>
      </rPr>
      <t>If the organization has a policy, consistently enforced, forbidding the creation of emergency or temporary accounts, this is not a finding.</t>
    </r>
    <r>
      <rPr>
        <sz val="11"/>
        <color rgb="FF000000"/>
        <rFont val="Calibri"/>
      </rPr>
      <t xml:space="preserve">
</t>
    </r>
    <r>
      <rPr>
        <sz val="11"/>
        <color rgb="FF000000"/>
        <rFont val="Calibri"/>
      </rPr>
      <t>If all user accounts are authenticated by the OS or an enterprise-level authentication/access mechanism, and not by Oracle, this is not a finding.</t>
    </r>
    <r>
      <rPr>
        <sz val="11"/>
        <color rgb="FF000000"/>
        <rFont val="Calibri"/>
      </rPr>
      <t xml:space="preserve">
</t>
    </r>
    <r>
      <rPr>
        <sz val="11"/>
        <color rgb="FF000000"/>
        <rFont val="Calibri"/>
      </rPr>
      <t>Check database management system (DBMS) settings, OS settings, and/or enterprise-level authentication/access mechanisms settings to determine if the site uses a mechanism whereby temporary are terminated after a 72-hour time period. If not, this is a finding.</t>
    </r>
  </si>
  <si>
    <t>V-270548</t>
  </si>
  <si>
    <r>
      <rPr>
        <sz val="11"/>
        <rFont val="Calibri"/>
      </rPr>
      <t>Oracle Database must be protected from unauthorized access by developers on shared production/development host systems.</t>
    </r>
  </si>
  <si>
    <r>
      <rPr>
        <sz val="11"/>
        <color rgb="FF000000"/>
        <rFont val="Calibri"/>
      </rPr>
      <t>Restrict developer privileges to production objects to only objects and data where those privileges are required and authorized. Document the approval and risk acceptance.</t>
    </r>
    <r>
      <rPr>
        <sz val="11"/>
        <color rgb="FF000000"/>
        <rFont val="Calibri"/>
      </rPr>
      <t xml:space="preserve">
</t>
    </r>
    <r>
      <rPr>
        <sz val="11"/>
        <color rgb="FF000000"/>
        <rFont val="Calibri"/>
      </rPr>
      <t>Consider using separate accounts for a person's developer duties and production duties. At a minimum, use separate roles for developer privileges and production privileges.</t>
    </r>
    <r>
      <rPr>
        <sz val="11"/>
        <color rgb="FF000000"/>
        <rFont val="Calibri"/>
      </rPr>
      <t xml:space="preserve">
</t>
    </r>
    <r>
      <rPr>
        <sz val="11"/>
        <color rgb="FF000000"/>
        <rFont val="Calibri"/>
      </rPr>
      <t>If developers need the ability to create and maintain tables (or other database objects) as part of their development activities, provide dedicated tablespaces, and revoke any rights that allowed them to use production tablespaces for this purpose.</t>
    </r>
  </si>
  <si>
    <r>
      <rPr>
        <sz val="11"/>
        <color rgb="FF000000"/>
        <rFont val="Calibri"/>
      </rPr>
      <t>Applications employ the concept of least privilege for specific duties and information systems (including specific functions, ports, protocols, and services). The concept of least privilege is also applied to information system processes, ensuring that the processes operate at privilege levels no higher than necessary to accomplish required organizational missions and/or functions. Organizations consider the creation of additional processes, roles, and information system accounts as necessary to achieve least privilege. Organizations also apply least privilege concepts to the design, development, implementation, and operations of information systems.</t>
    </r>
    <r>
      <rPr>
        <sz val="11"/>
        <color rgb="FF000000"/>
        <rFont val="Calibri"/>
      </rPr>
      <t xml:space="preserve">
</t>
    </r>
    <r>
      <rPr>
        <sz val="11"/>
        <color rgb="FF000000"/>
        <rFont val="Calibri"/>
      </rPr>
      <t>Developers granted elevated database and/or operating system privileges on systems that support both development and production databases can affect the operation and/or security of the production database system. Operating system and database privileges assigned to developers on shared development and production systems must be restricted.</t>
    </r>
  </si>
  <si>
    <r>
      <rPr>
        <sz val="11"/>
        <color rgb="FF000000"/>
        <rFont val="Calibri"/>
      </rPr>
      <t>Identify whether any hosts contain both development and production databases. If no hosts contain both production and development databases, this is Not Applicable.</t>
    </r>
    <r>
      <rPr>
        <sz val="11"/>
        <color rgb="FF000000"/>
        <rFont val="Calibri"/>
      </rPr>
      <t xml:space="preserve">
</t>
    </r>
    <r>
      <rPr>
        <sz val="11"/>
        <color rgb="FF000000"/>
        <rFont val="Calibri"/>
      </rPr>
      <t>For any host containing both a development and a production database, determine if developers have been granted elevated privileges on the production database or on the OS. If they have, ask for documentation that shows these accounts have formal approval and risk acceptance. If this documentation does not exist, this is a finding.</t>
    </r>
    <r>
      <rPr>
        <sz val="11"/>
        <color rgb="FF000000"/>
        <rFont val="Calibri"/>
      </rPr>
      <t xml:space="preserve">
</t>
    </r>
    <r>
      <rPr>
        <sz val="11"/>
        <color rgb="FF000000"/>
        <rFont val="Calibri"/>
      </rPr>
      <t>If developer accounts exist with the right to create and maintain tables (or other database objects) in production tablespaces, this is a finding.</t>
    </r>
    <r>
      <rPr>
        <sz val="11"/>
        <color rgb="FF000000"/>
        <rFont val="Calibri"/>
      </rPr>
      <t xml:space="preserve">
</t>
    </r>
    <r>
      <rPr>
        <sz val="11"/>
        <color rgb="FF000000"/>
        <rFont val="Calibri"/>
      </rPr>
      <t>To check the number of instances on the host machine where applicable, check the /etc/oratab. The /etc/oratab file is updated by the Oracle Installer when the database is installed when the root.sh file is executed. Each line in the represents an ORACLE_SID:ORACLE_HOME:Y or N. The ORACLE_SID and ORACLE_HOME are self-explanatory. The Y or N signals the DBSTART program to automatically start or not start that specific instance when the machine is restarted. Check with the system owner and application development team to find what each entry represents. If a system is deemed to be a production system, review the system for development users.</t>
    </r>
  </si>
  <si>
    <t>V-270549</t>
  </si>
  <si>
    <r>
      <rPr>
        <sz val="11"/>
        <rFont val="Calibri"/>
      </rPr>
      <t>Oracle Database must verify account lockouts persist until reset by an administrator.</t>
    </r>
  </si>
  <si>
    <r>
      <rPr>
        <sz val="11"/>
        <color rgb="FF000000"/>
        <rFont val="Calibri"/>
      </rPr>
      <t>Configure the database management system (DBMS) settings to specify indefinite lockout duration:</t>
    </r>
    <r>
      <rPr>
        <sz val="11"/>
        <color rgb="FF000000"/>
        <rFont val="Calibri"/>
      </rPr>
      <t xml:space="preserve">
</t>
    </r>
    <r>
      <rPr>
        <sz val="11"/>
        <color rgb="FF000000"/>
        <rFont val="Calibri"/>
      </rPr>
      <t>ALTER PROFILE ORA_STIG_PROFILE LIMIT PASSWORD_LOCK_TIME UNLIMITED;</t>
    </r>
  </si>
  <si>
    <r>
      <rPr>
        <sz val="11"/>
        <color rgb="FF000000"/>
        <rFont val="Calibri"/>
      </rPr>
      <t>Anytime an authentication method is exposed, to allow for the use of an application, there is a risk that attempts will be made to obtain unauthorized access.</t>
    </r>
    <r>
      <rPr>
        <sz val="11"/>
        <color rgb="FF000000"/>
        <rFont val="Calibri"/>
      </rPr>
      <t xml:space="preserve">
</t>
    </r>
    <r>
      <rPr>
        <sz val="11"/>
        <color rgb="FF000000"/>
        <rFont val="Calibri"/>
      </rPr>
      <t>To defeat these attempts, organizations define the number of times a user account may consecutively fail a logon attempt. The organization also defines the period of time in which these consecutive failed attempts may occur.</t>
    </r>
    <r>
      <rPr>
        <sz val="11"/>
        <color rgb="FF000000"/>
        <rFont val="Calibri"/>
      </rPr>
      <t xml:space="preserve">
</t>
    </r>
    <r>
      <rPr>
        <sz val="11"/>
        <color rgb="FF000000"/>
        <rFont val="Calibri"/>
      </rPr>
      <t>By limiting the number of failed logon attempts, the risk of unauthorized system access via user password guessing, otherwise known as brute forcing, is reduced. Limits are imposed by locking the account.</t>
    </r>
    <r>
      <rPr>
        <sz val="11"/>
        <color rgb="FF000000"/>
        <rFont val="Calibri"/>
      </rPr>
      <t xml:space="preserve">
</t>
    </r>
    <r>
      <rPr>
        <sz val="11"/>
        <color rgb="FF000000"/>
        <rFont val="Calibri"/>
      </rPr>
      <t>Note that user authentication and account management must be done via an enterprise-wide mechanism whenever possible. Examples of enterprise-level authentication/access mechanisms include, but are not limited to, Active Directory and LDAP. This requirement applies to cases where it is necessary to have accounts directly managed by Oracle.</t>
    </r>
  </si>
  <si>
    <r>
      <rPr>
        <sz val="11"/>
        <color rgb="FF000000"/>
        <rFont val="Calibri"/>
      </rPr>
      <t>The account lockout duration is defined in the profile assigned to a user.</t>
    </r>
    <r>
      <rPr>
        <sz val="11"/>
        <color rgb="FF000000"/>
        <rFont val="Calibri"/>
      </rPr>
      <t xml:space="preserve">
</t>
    </r>
    <r>
      <rPr>
        <sz val="11"/>
        <color rgb="FF000000"/>
        <rFont val="Calibri"/>
      </rPr>
      <t>To verify what profile is assigned to a user, enter the query:</t>
    </r>
    <r>
      <rPr>
        <sz val="11"/>
        <color rgb="FF000000"/>
        <rFont val="Calibri"/>
      </rPr>
      <t xml:space="preserve">
</t>
    </r>
    <r>
      <rPr>
        <sz val="11"/>
        <color rgb="FF000000"/>
        <rFont val="Calibri"/>
      </rPr>
      <t>SQL&gt;SELECT profile FROM dba_users WHERE username = '&lt;username&gt;'</t>
    </r>
    <r>
      <rPr>
        <sz val="11"/>
        <color rgb="FF000000"/>
        <rFont val="Calibri"/>
      </rPr>
      <t xml:space="preserve">
</t>
    </r>
    <r>
      <rPr>
        <sz val="11"/>
        <color rgb="FF000000"/>
        <rFont val="Calibri"/>
      </rPr>
      <t>This will return the profile name assigned to that user.</t>
    </r>
    <r>
      <rPr>
        <sz val="11"/>
        <color rgb="FF000000"/>
        <rFont val="Calibri"/>
      </rPr>
      <t xml:space="preserve">
</t>
    </r>
    <r>
      <rPr>
        <sz val="11"/>
        <color rgb="FF000000"/>
        <rFont val="Calibri"/>
      </rPr>
      <t>The user profile, ORA_STIG_PROFILE, has been provided to satisfy the STIG requirements pertaining to the profile parameters. Oracle recommends that this profile be customized with any site-specific requirements and assigned to all users where applicable. Note: It remains necessary to create a customized replacement for the password validation function, ORA12C_STIG_VERIFY_FUNCTION, if relying on this technique to verify password complexity.</t>
    </r>
    <r>
      <rPr>
        <sz val="11"/>
        <color rgb="FF000000"/>
        <rFont val="Calibri"/>
      </rPr>
      <t xml:space="preserve">
</t>
    </r>
    <r>
      <rPr>
        <sz val="11"/>
        <color rgb="FF000000"/>
        <rFont val="Calibri"/>
      </rPr>
      <t>Now check the values assigned to the profile returned from the query above:</t>
    </r>
    <r>
      <rPr>
        <sz val="11"/>
        <color rgb="FF000000"/>
        <rFont val="Calibri"/>
      </rPr>
      <t xml:space="preserve">
</t>
    </r>
    <r>
      <rPr>
        <sz val="11"/>
        <color rgb="FF000000"/>
        <rFont val="Calibri"/>
      </rPr>
      <t>column profile format a20</t>
    </r>
    <r>
      <rPr>
        <sz val="11"/>
        <color rgb="FF000000"/>
        <rFont val="Calibri"/>
      </rPr>
      <t xml:space="preserve">
</t>
    </r>
    <r>
      <rPr>
        <sz val="11"/>
        <color rgb="FF000000"/>
        <rFont val="Calibri"/>
      </rPr>
      <t>column limit format a20</t>
    </r>
    <r>
      <rPr>
        <sz val="11"/>
        <color rgb="FF000000"/>
        <rFont val="Calibri"/>
      </rPr>
      <t xml:space="preserve">
</t>
    </r>
    <r>
      <rPr>
        <sz val="11"/>
        <color rgb="FF000000"/>
        <rFont val="Calibri"/>
      </rPr>
      <t>SQL&gt;SELECT PROFILE, RESOURCE_NAME, LIMIT FROM DBA_PROFILES WHERE PROFILE = 'ORA_STIG_PROFILE';</t>
    </r>
    <r>
      <rPr>
        <sz val="11"/>
        <color rgb="FF000000"/>
        <rFont val="Calibri"/>
      </rPr>
      <t xml:space="preserve">
</t>
    </r>
    <r>
      <rPr>
        <sz val="11"/>
        <color rgb="FF000000"/>
        <rFont val="Calibri"/>
      </rPr>
      <t>Check the settings for password_lock_time - this specifies how long to lock the account after the number of consecutive failed logon attempts reaches the limit. If the value is not UNLIMITED, this is a finding.</t>
    </r>
  </si>
  <si>
    <t>V-270550</t>
  </si>
  <si>
    <r>
      <rPr>
        <sz val="11"/>
        <rFont val="Calibri"/>
      </rPr>
      <t>Oracle Database must set the maximum number of consecutive invalid logon attempts to three.</t>
    </r>
  </si>
  <si>
    <r>
      <rPr>
        <sz val="11"/>
        <color rgb="FF000000"/>
        <rFont val="Calibri"/>
      </rPr>
      <t>Configure the database management system (DBMS) setting to specify the maximum number of consecutive failed logon attempts to three (or less):</t>
    </r>
    <r>
      <rPr>
        <sz val="11"/>
        <color rgb="FF000000"/>
        <rFont val="Calibri"/>
      </rPr>
      <t xml:space="preserve">
</t>
    </r>
    <r>
      <rPr>
        <sz val="11"/>
        <color rgb="FF000000"/>
        <rFont val="Calibri"/>
      </rPr>
      <t>ALTER PROFILE {PROFILE_NAME} LIMIT FAILED_LOGIN_ATTEMPTS 3;</t>
    </r>
    <r>
      <rPr>
        <sz val="11"/>
        <color rgb="FF000000"/>
        <rFont val="Calibri"/>
      </rPr>
      <t xml:space="preserve">
</t>
    </r>
    <r>
      <rPr>
        <sz val="11"/>
        <color rgb="FF000000"/>
        <rFont val="Calibri"/>
      </rPr>
      <t xml:space="preserve">ORA_STIG_PROFILE is available in DBA_PROFILES. </t>
    </r>
    <r>
      <rPr>
        <sz val="11"/>
        <color rgb="FF000000"/>
        <rFont val="Calibri"/>
      </rPr>
      <t xml:space="preserve">
</t>
    </r>
    <r>
      <rPr>
        <sz val="11"/>
        <color rgb="FF000000"/>
        <rFont val="Calibri"/>
      </rPr>
      <t>Note: It is necessary to create a customized replacement for the password validation function, ORA12C_STIG_VERIFY_FUNCTION, if relying on this technique to verify password complexity.</t>
    </r>
  </si>
  <si>
    <r>
      <rPr>
        <sz val="11"/>
        <color rgb="FF000000"/>
        <rFont val="Calibri"/>
      </rPr>
      <t>Anytime an authentication method is exposed, to allow for the use of an application, there is a risk that attempts will be made to obtain unauthorized access.</t>
    </r>
    <r>
      <rPr>
        <sz val="11"/>
        <color rgb="FF000000"/>
        <rFont val="Calibri"/>
      </rPr>
      <t xml:space="preserve">
</t>
    </r>
    <r>
      <rPr>
        <sz val="11"/>
        <color rgb="FF000000"/>
        <rFont val="Calibri"/>
      </rPr>
      <t>To defeat these attempts, organizations define the number of times a user account may consecutively fail a logon attempt. The organization also defines the period of time in which these consecutive failed attempts may occur.</t>
    </r>
    <r>
      <rPr>
        <sz val="11"/>
        <color rgb="FF000000"/>
        <rFont val="Calibri"/>
      </rPr>
      <t xml:space="preserve">
</t>
    </r>
    <r>
      <rPr>
        <sz val="11"/>
        <color rgb="FF000000"/>
        <rFont val="Calibri"/>
      </rPr>
      <t>By limiting the number of failed logon attempts, the risk of unauthorized system access via user password guessing, otherwise known as brute forcing, is reduced. Limits are imposed by locking the account.</t>
    </r>
    <r>
      <rPr>
        <sz val="11"/>
        <color rgb="FF000000"/>
        <rFont val="Calibri"/>
      </rPr>
      <t xml:space="preserve">
</t>
    </r>
    <r>
      <rPr>
        <sz val="11"/>
        <color rgb="FF000000"/>
        <rFont val="Calibri"/>
      </rPr>
      <t>More recent brute force attacks make attempts over long periods of time to circumvent intrusion detection systems and system account lockouts based entirely on the number of failed logons that are typically reset after a successful logon.</t>
    </r>
    <r>
      <rPr>
        <sz val="11"/>
        <color rgb="FF000000"/>
        <rFont val="Calibri"/>
      </rPr>
      <t xml:space="preserve">
</t>
    </r>
    <r>
      <rPr>
        <sz val="11"/>
        <color rgb="FF000000"/>
        <rFont val="Calibri"/>
      </rPr>
      <t>Note that user authentication and account management must be done via an enterprise-wide mechanism whenever possible. Examples of enterprise-level authentication/access mechanisms include, but are not limited to, Active Directory and LDAP. This requirement applies to cases where it is necessary to have accounts directly managed by Oracle.</t>
    </r>
    <r>
      <rPr>
        <sz val="11"/>
        <color rgb="FF000000"/>
        <rFont val="Calibri"/>
      </rPr>
      <t xml:space="preserve">
</t>
    </r>
    <r>
      <rPr>
        <sz val="11"/>
        <color rgb="FF000000"/>
        <rFont val="Calibri"/>
      </rPr>
      <t>Note also that a policy that places no limit on the length of the timeframe (for counting consecutive invalid attempts) does satisfy this requirement.</t>
    </r>
  </si>
  <si>
    <r>
      <rPr>
        <sz val="11"/>
        <color rgb="FF000000"/>
        <rFont val="Calibri"/>
      </rPr>
      <t>The limit on the number of consecutive failed logon attempts is defined in the profile assigned to a user.</t>
    </r>
    <r>
      <rPr>
        <sz val="11"/>
        <color rgb="FF000000"/>
        <rFont val="Calibri"/>
      </rPr>
      <t xml:space="preserve">
</t>
    </r>
    <r>
      <rPr>
        <sz val="11"/>
        <color rgb="FF000000"/>
        <rFont val="Calibri"/>
      </rPr>
      <t>Check the FAILED_LOGIN_ATTEMPTS value assigned to the profiles returned from this query:</t>
    </r>
    <r>
      <rPr>
        <sz val="11"/>
        <color rgb="FF000000"/>
        <rFont val="Calibri"/>
      </rPr>
      <t xml:space="preserve">
</t>
    </r>
    <r>
      <rPr>
        <sz val="11"/>
        <color rgb="FF000000"/>
        <rFont val="Calibri"/>
      </rPr>
      <t>SQL&gt;SELECT PROFILE, RESOURCE_NAME, LIMIT FROM DBA_PROFILES;</t>
    </r>
    <r>
      <rPr>
        <sz val="11"/>
        <color rgb="FF000000"/>
        <rFont val="Calibri"/>
      </rPr>
      <t xml:space="preserve">
</t>
    </r>
    <r>
      <rPr>
        <sz val="11"/>
        <color rgb="FF000000"/>
        <rFont val="Calibri"/>
      </rPr>
      <t>Check the setting for FAILED_LOGIN_ATTEMPTS. This is the number of consecutive failed logon attempts before locking the Oracle user account. If the value is greater than three on any of the profiles, this is a finding.</t>
    </r>
  </si>
  <si>
    <t>V-270551</t>
  </si>
  <si>
    <r>
      <rPr>
        <sz val="11"/>
        <rFont val="Calibri"/>
      </rPr>
      <t>Oracle Database must disable user accounts after 35 days of inactivity.</t>
    </r>
  </si>
  <si>
    <r>
      <rPr>
        <sz val="11"/>
        <color rgb="FF000000"/>
        <rFont val="Calibri"/>
      </rPr>
      <t>For accounts managed by Oracle, issue the statement:</t>
    </r>
    <r>
      <rPr>
        <sz val="11"/>
        <color rgb="FF000000"/>
        <rFont val="Calibri"/>
      </rPr>
      <t xml:space="preserve">
</t>
    </r>
    <r>
      <rPr>
        <sz val="11"/>
        <color rgb="FF000000"/>
        <rFont val="Calibri"/>
      </rPr>
      <t>ALTER PROFILE profile_name LIMIT inactive_account_time 35;</t>
    </r>
    <r>
      <rPr>
        <sz val="11"/>
        <color rgb="FF000000"/>
        <rFont val="Calibri"/>
      </rPr>
      <t xml:space="preserve">
</t>
    </r>
    <r>
      <rPr>
        <sz val="11"/>
        <color rgb="FF000000"/>
        <rFont val="Calibri"/>
      </rPr>
      <t>Or</t>
    </r>
    <r>
      <rPr>
        <sz val="11"/>
        <color rgb="FF000000"/>
        <rFont val="Calibri"/>
      </rPr>
      <t xml:space="preserve">
</t>
    </r>
    <r>
      <rPr>
        <sz val="11"/>
        <color rgb="FF000000"/>
        <rFont val="Calibri"/>
      </rPr>
      <t>Change the profile for the DBMS account to ORA_STIG_PROFILE (which has the inactive_account_time parameter set to 35):</t>
    </r>
    <r>
      <rPr>
        <sz val="11"/>
        <color rgb="FF000000"/>
        <rFont val="Calibri"/>
      </rPr>
      <t xml:space="preserve">
</t>
    </r>
    <r>
      <rPr>
        <sz val="11"/>
        <color rgb="FF000000"/>
        <rFont val="Calibri"/>
      </rPr>
      <t>ALTER USER user_name PROFILE ora_stig_profile;</t>
    </r>
    <r>
      <rPr>
        <sz val="11"/>
        <color rgb="FF000000"/>
        <rFont val="Calibri"/>
      </rPr>
      <t xml:space="preserve">
</t>
    </r>
    <r>
      <rPr>
        <sz val="11"/>
        <color rgb="FF000000"/>
        <rFont val="Calibri"/>
      </rPr>
      <t>An alternate method is to create a script or store procedure that runs once a day.</t>
    </r>
    <r>
      <rPr>
        <sz val="11"/>
        <color rgb="FF000000"/>
        <rFont val="Calibri"/>
      </rPr>
      <t xml:space="preserve">
</t>
    </r>
    <r>
      <rPr>
        <sz val="11"/>
        <color rgb="FF000000"/>
        <rFont val="Calibri"/>
      </rPr>
      <t>Write a SQL statement to determine accounts that have not logged in within 35 days:</t>
    </r>
    <r>
      <rPr>
        <sz val="11"/>
        <color rgb="FF000000"/>
        <rFont val="Calibri"/>
      </rPr>
      <t xml:space="preserve">
</t>
    </r>
    <r>
      <rPr>
        <sz val="11"/>
        <color rgb="FF000000"/>
        <rFont val="Calibri"/>
      </rPr>
      <t>Example:</t>
    </r>
    <r>
      <rPr>
        <sz val="11"/>
        <color rgb="FF000000"/>
        <rFont val="Calibri"/>
      </rPr>
      <t xml:space="preserve">
</t>
    </r>
    <r>
      <rPr>
        <sz val="11"/>
        <color rgb="FF000000"/>
        <rFont val="Calibri"/>
      </rPr>
      <t>select username from dba_audit_trail where action_name = 'LOGON'</t>
    </r>
    <r>
      <rPr>
        <sz val="11"/>
        <color rgb="FF000000"/>
        <rFont val="Calibri"/>
      </rPr>
      <t xml:space="preserve">
</t>
    </r>
    <r>
      <rPr>
        <sz val="11"/>
        <color rgb="FF000000"/>
        <rFont val="Calibri"/>
      </rPr>
      <t>group by username having max(timestamp) &lt; sysdate - 36</t>
    </r>
    <r>
      <rPr>
        <sz val="11"/>
        <color rgb="FF000000"/>
        <rFont val="Calibri"/>
      </rPr>
      <t xml:space="preserve">
</t>
    </r>
    <r>
      <rPr>
        <sz val="11"/>
        <color rgb="FF000000"/>
        <rFont val="Calibri"/>
      </rPr>
      <t>Then, disable all accounts that have not logged in within 35 days.</t>
    </r>
  </si>
  <si>
    <r>
      <rPr>
        <sz val="11"/>
        <color rgb="FF000000"/>
        <rFont val="Calibri"/>
      </rPr>
      <t xml:space="preserve">Attackers that are able to exploit an inactive database management system (DBMS) account can potentially obtain and maintain undetected access to the database. </t>
    </r>
    <r>
      <rPr>
        <sz val="11"/>
        <color rgb="FF000000"/>
        <rFont val="Calibri"/>
      </rPr>
      <t xml:space="preserve">
</t>
    </r>
    <r>
      <rPr>
        <sz val="11"/>
        <color rgb="FF000000"/>
        <rFont val="Calibri"/>
      </rPr>
      <t>Owners of inactive DBMS accounts will not notice if unauthorized access to their user account has been obtained. All DBMS need to track periods of user inactivity and disable accounts after 35 days of inactivity. Such a process greatly reduces the risk that accounts will be hijacked, leading to a data compromise.</t>
    </r>
    <r>
      <rPr>
        <sz val="11"/>
        <color rgb="FF000000"/>
        <rFont val="Calibri"/>
      </rPr>
      <t xml:space="preserve">
</t>
    </r>
    <r>
      <rPr>
        <sz val="11"/>
        <color rgb="FF000000"/>
        <rFont val="Calibri"/>
      </rPr>
      <t xml:space="preserve">To address access requirements, some database administrators choose to integrate their databases with enterprise-level authentication/access mechanisms that meet or exceed access control policy requirements. Such integration allows the database administrator to off-load those access control functions and focus on core application features and functionality. </t>
    </r>
    <r>
      <rPr>
        <sz val="11"/>
        <color rgb="FF000000"/>
        <rFont val="Calibri"/>
      </rPr>
      <t xml:space="preserve">
</t>
    </r>
    <r>
      <rPr>
        <sz val="11"/>
        <color rgb="FF000000"/>
        <rFont val="Calibri"/>
      </rPr>
      <t>This policy does not apply to either emergency accounts or infrequently used accounts. Infrequently used accounts are local logon administrator accounts used by system administrators when network or normal logon/access is not available. Emergency accounts are administrator accounts created in response to crisis situations.</t>
    </r>
    <r>
      <rPr>
        <sz val="11"/>
        <color rgb="FF000000"/>
        <rFont val="Calibri"/>
      </rPr>
      <t xml:space="preserve">
</t>
    </r>
    <r>
      <rPr>
        <sz val="11"/>
        <color rgb="FF000000"/>
        <rFont val="Calibri"/>
      </rPr>
      <t>Note that user authentication and account management must be done via an enterprise-wide mechanism whenever possible. Examples of enterprise-level authentication/access mechanisms include, but are not limited to, Active Directory and LDAP. This requirement applies to cases where it is necessary to have accounts directly managed by Oracle.</t>
    </r>
  </si>
  <si>
    <r>
      <rPr>
        <sz val="11"/>
        <color rgb="FF000000"/>
        <rFont val="Calibri"/>
      </rPr>
      <t>If all user accounts are managed and authenticated by the OS or an enterprise-level authentication/access mechanism, and not by Oracle, this is not a finding.</t>
    </r>
    <r>
      <rPr>
        <sz val="11"/>
        <color rgb="FF000000"/>
        <rFont val="Calibri"/>
      </rPr>
      <t xml:space="preserve">
</t>
    </r>
    <r>
      <rPr>
        <sz val="11"/>
        <color rgb="FF000000"/>
        <rFont val="Calibri"/>
      </rPr>
      <t xml:space="preserve">For accounts managed by Oracle, check DBMS settings to determine if accounts are automatically disabled by the system after 35 days of inactivity. </t>
    </r>
    <r>
      <rPr>
        <sz val="11"/>
        <color rgb="FF000000"/>
        <rFont val="Calibri"/>
      </rPr>
      <t xml:space="preserve">
</t>
    </r>
    <r>
      <rPr>
        <sz val="11"/>
        <color rgb="FF000000"/>
        <rFont val="Calibri"/>
      </rPr>
      <t>In Oracle 12c, Oracle introduced a new security parameter in the profile called INACTIVE_ACCOUNT_TIME. This parameter specifies the number of days permitted the account will be in OPEN state since the last login, after that will be LOCKED if no successful logins happens after the specified duration.</t>
    </r>
    <r>
      <rPr>
        <sz val="11"/>
        <color rgb="FF000000"/>
        <rFont val="Calibri"/>
      </rPr>
      <t xml:space="preserve">
</t>
    </r>
    <r>
      <rPr>
        <sz val="11"/>
        <color rgb="FF000000"/>
        <rFont val="Calibri"/>
      </rPr>
      <t>Check to verify what profile each user is associated with, if any, with this query:</t>
    </r>
    <r>
      <rPr>
        <sz val="11"/>
        <color rgb="FF000000"/>
        <rFont val="Calibri"/>
      </rPr>
      <t xml:space="preserve">
</t>
    </r>
    <r>
      <rPr>
        <sz val="11"/>
        <color rgb="FF000000"/>
        <rFont val="Calibri"/>
      </rPr>
      <t>select username, profile from dba_users order by 1,2;</t>
    </r>
    <r>
      <rPr>
        <sz val="11"/>
        <color rgb="FF000000"/>
        <rFont val="Calibri"/>
      </rPr>
      <t xml:space="preserve">
</t>
    </r>
    <r>
      <rPr>
        <sz val="11"/>
        <color rgb="FF000000"/>
        <rFont val="Calibri"/>
      </rPr>
      <t>Then, check the profile to verify what the inactive_account_time is set to in the table dba_profiles; the inactive_account_time is a value stored in the LIMIT column, and identified by the value inactive_account_time in the RESOURCE_NAME column.</t>
    </r>
    <r>
      <rPr>
        <sz val="11"/>
        <color rgb="FF000000"/>
        <rFont val="Calibri"/>
      </rPr>
      <t xml:space="preserve">
</t>
    </r>
    <r>
      <rPr>
        <sz val="11"/>
        <color rgb="FF000000"/>
        <rFont val="Calibri"/>
      </rPr>
      <t>SQL&gt;select profile, resource_name, resource_type, limit from dba_profiles where upper(resource_name) = 'INACTIVE_ACCOUNT_TIME';</t>
    </r>
    <r>
      <rPr>
        <sz val="11"/>
        <color rgb="FF000000"/>
        <rFont val="Calibri"/>
      </rPr>
      <t xml:space="preserve">
</t>
    </r>
    <r>
      <rPr>
        <sz val="11"/>
        <color rgb="FF000000"/>
        <rFont val="Calibri"/>
      </rPr>
      <t>If the INACTIVE_ACCOUNT_TIME parameter is set to UNLIMITED (default) or it is set to more than 35 days, this is a finding.</t>
    </r>
    <r>
      <rPr>
        <sz val="11"/>
        <color rgb="FF000000"/>
        <rFont val="Calibri"/>
      </rPr>
      <t xml:space="preserve">
</t>
    </r>
    <r>
      <rPr>
        <sz val="11"/>
        <color rgb="FF000000"/>
        <rFont val="Calibri"/>
      </rPr>
      <t>If INACTIVE_ACCOUNT_TIME is not a parameter associated with the profile, then check for a script or an automated job that is run daily that checks the audit trail or to ensure every user account has logged in within the last 35 days. If one is not present, this is a finding.</t>
    </r>
  </si>
  <si>
    <t>V-270552</t>
  </si>
  <si>
    <r>
      <rPr>
        <sz val="11"/>
        <rFont val="Calibri"/>
      </rPr>
      <t>Oracle Database default demonstration and sample databases, database objects, and applications must be removed.</t>
    </r>
  </si>
  <si>
    <r>
      <rPr>
        <sz val="11"/>
        <color rgb="FF000000"/>
        <rFont val="Calibri"/>
      </rPr>
      <t>Remove any demonstration and sample databases, database applications, objects, and files from the DBMS.</t>
    </r>
    <r>
      <rPr>
        <sz val="11"/>
        <color rgb="FF000000"/>
        <rFont val="Calibri"/>
      </rPr>
      <t xml:space="preserve">
</t>
    </r>
    <r>
      <rPr>
        <sz val="11"/>
        <color rgb="FF000000"/>
        <rFont val="Calibri"/>
      </rPr>
      <t>To remove an account and all objects owned by that account (using BI as an example):</t>
    </r>
    <r>
      <rPr>
        <sz val="11"/>
        <color rgb="FF000000"/>
        <rFont val="Calibri"/>
      </rPr>
      <t xml:space="preserve">
</t>
    </r>
    <r>
      <rPr>
        <sz val="11"/>
        <color rgb="FF000000"/>
        <rFont val="Calibri"/>
      </rPr>
      <t>DROP USER BI CASCADE;</t>
    </r>
    <r>
      <rPr>
        <sz val="11"/>
        <color rgb="FF000000"/>
        <rFont val="Calibri"/>
      </rPr>
      <t xml:space="preserve">
</t>
    </r>
    <r>
      <rPr>
        <sz val="11"/>
        <color rgb="FF000000"/>
        <rFont val="Calibri"/>
      </rPr>
      <t>To remove objects without removing their owner, use the appropriate DROP statement (DROP TABLE, DROP VIEW, etc.).</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</si>
  <si>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It is detrimental for applications to provide, or install by default, functionality exceeding requirements or mission objectives. Examples include, but are not limited to, installing advertising software, demonstrations, or browser plugins not related to requirements or providing a wide array of functionality not required for the mission.</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Demonstration and sample database objects and applications present publicly known attack points for malicious users. These demonstration and sample objects are meant to provide simple examples of coding specific functions and are not developed to prevent vulnerabilities from being introduced to the database management system (DBMS) and host system.</t>
    </r>
  </si>
  <si>
    <r>
      <rPr>
        <sz val="11"/>
        <color rgb="FF000000"/>
        <rFont val="Calibri"/>
      </rPr>
      <t>If Oracle is hosted on a server that does not support production systems, and is designated for the deployment of samples and demonstrations, this is Not Applicable.</t>
    </r>
    <r>
      <rPr>
        <sz val="11"/>
        <color rgb="FF000000"/>
        <rFont val="Calibri"/>
      </rPr>
      <t xml:space="preserve">
</t>
    </r>
    <r>
      <rPr>
        <sz val="11"/>
        <color rgb="FF000000"/>
        <rFont val="Calibri"/>
      </rPr>
      <t>Review documentation and websites from Oracle and any other relevant vendors for vendor-provided demonstration or sample databases, database applications, schemas, objects, and files.</t>
    </r>
    <r>
      <rPr>
        <sz val="11"/>
        <color rgb="FF000000"/>
        <rFont val="Calibri"/>
      </rPr>
      <t xml:space="preserve">
</t>
    </r>
    <r>
      <rPr>
        <sz val="11"/>
        <color rgb="FF000000"/>
        <rFont val="Calibri"/>
      </rPr>
      <t>Review the Oracle DBMS to determine if any of the demonstration and sample databases, schemas, database applications, or files are installed in the database or are included with the DBMS application. If any are present in the database or are included with the DBMS application, this is a finding.</t>
    </r>
    <r>
      <rPr>
        <sz val="11"/>
        <color rgb="FF000000"/>
        <rFont val="Calibri"/>
      </rPr>
      <t xml:space="preserve">
</t>
    </r>
    <r>
      <rPr>
        <sz val="11"/>
        <color rgb="FF000000"/>
        <rFont val="Calibri"/>
      </rPr>
      <t>The Oracle Default Sample Schema User Accounts are:</t>
    </r>
    <r>
      <rPr>
        <sz val="11"/>
        <color rgb="FF000000"/>
        <rFont val="Calibri"/>
      </rPr>
      <t xml:space="preserve">
</t>
    </r>
    <r>
      <rPr>
        <sz val="11"/>
        <color rgb="FF000000"/>
        <rFont val="Calibri"/>
      </rPr>
      <t>BI: Owns the Business Intelligence schema included in the Oracle Sample Schemas.</t>
    </r>
    <r>
      <rPr>
        <sz val="11"/>
        <color rgb="FF000000"/>
        <rFont val="Calibri"/>
      </rPr>
      <t xml:space="preserve">
</t>
    </r>
    <r>
      <rPr>
        <sz val="11"/>
        <color rgb="FF000000"/>
        <rFont val="Calibri"/>
      </rPr>
      <t>HR: Manages the Human Resources schema. Schema stores information about the employees and the facilities of the company.</t>
    </r>
    <r>
      <rPr>
        <sz val="11"/>
        <color rgb="FF000000"/>
        <rFont val="Calibri"/>
      </rPr>
      <t xml:space="preserve">
</t>
    </r>
    <r>
      <rPr>
        <sz val="11"/>
        <color rgb="FF000000"/>
        <rFont val="Calibri"/>
      </rPr>
      <t>OE: Manages the Order Entry schema. Schema stores product inventories and sales of the company's products through various channels.</t>
    </r>
    <r>
      <rPr>
        <sz val="11"/>
        <color rgb="FF000000"/>
        <rFont val="Calibri"/>
      </rPr>
      <t xml:space="preserve">
</t>
    </r>
    <r>
      <rPr>
        <sz val="11"/>
        <color rgb="FF000000"/>
        <rFont val="Calibri"/>
      </rPr>
      <t>PM: Manages the Product Media schema. Schema contains descriptions and detailed information about each product sold by the company.</t>
    </r>
    <r>
      <rPr>
        <sz val="11"/>
        <color rgb="FF000000"/>
        <rFont val="Calibri"/>
      </rPr>
      <t xml:space="preserve">
</t>
    </r>
    <r>
      <rPr>
        <sz val="11"/>
        <color rgb="FF000000"/>
        <rFont val="Calibri"/>
      </rPr>
      <t>IX: Manages the Information Exchange schema. Schema manages shipping through business-to-business (B2B) applications database.</t>
    </r>
    <r>
      <rPr>
        <sz val="11"/>
        <color rgb="FF000000"/>
        <rFont val="Calibri"/>
      </rPr>
      <t xml:space="preserve">
</t>
    </r>
    <r>
      <rPr>
        <sz val="11"/>
        <color rgb="FF000000"/>
        <rFont val="Calibri"/>
      </rPr>
      <t>SH: Manages the Sales schema. Schema stores statistics to facilitate business decisions.</t>
    </r>
    <r>
      <rPr>
        <sz val="11"/>
        <color rgb="FF000000"/>
        <rFont val="Calibri"/>
      </rPr>
      <t xml:space="preserve">
</t>
    </r>
    <r>
      <rPr>
        <sz val="11"/>
        <color rgb="FF000000"/>
        <rFont val="Calibri"/>
      </rPr>
      <t>SCOTT: A demonstration account with a simple schema.</t>
    </r>
    <r>
      <rPr>
        <sz val="11"/>
        <color rgb="FF000000"/>
        <rFont val="Calibri"/>
      </rPr>
      <t xml:space="preserve">
</t>
    </r>
    <r>
      <rPr>
        <sz val="11"/>
        <color rgb="FF000000"/>
        <rFont val="Calibri"/>
      </rPr>
      <t>Connect to Oracle as SYSDBA and run the following SQL to check for presence of Oracle Default Sample Schema User Accounts:</t>
    </r>
    <r>
      <rPr>
        <sz val="11"/>
        <color rgb="FF000000"/>
        <rFont val="Calibri"/>
      </rPr>
      <t xml:space="preserve">
</t>
    </r>
    <r>
      <rPr>
        <sz val="11"/>
        <color rgb="FF000000"/>
        <rFont val="Calibri"/>
      </rPr>
      <t>select distinct(username) from dba_users where username in</t>
    </r>
    <r>
      <rPr>
        <sz val="11"/>
        <color rgb="FF000000"/>
        <rFont val="Calibri"/>
      </rPr>
      <t xml:space="preserve">
</t>
    </r>
    <r>
      <rPr>
        <sz val="11"/>
        <color rgb="FF000000"/>
        <rFont val="Calibri"/>
      </rPr>
      <t>('BI','HR','OE','PM','IX','SH','SCOTT');</t>
    </r>
    <r>
      <rPr>
        <sz val="11"/>
        <color rgb="FF000000"/>
        <rFont val="Calibri"/>
      </rPr>
      <t xml:space="preserve">
</t>
    </r>
    <r>
      <rPr>
        <sz val="11"/>
        <color rgb="FF000000"/>
        <rFont val="Calibri"/>
      </rPr>
      <t>If any of the users listed above is returned, it means that there are demo programs installed, and this is a finding.</t>
    </r>
  </si>
  <si>
    <t>V-270553</t>
  </si>
  <si>
    <r>
      <rPr>
        <sz val="11"/>
        <rFont val="Calibri"/>
      </rPr>
      <t>Unused database components, database management system (DBMS) software, and database objects must be removed.</t>
    </r>
  </si>
  <si>
    <r>
      <rPr>
        <sz val="11"/>
        <color rgb="FF000000"/>
        <rFont val="Calibri"/>
      </rPr>
      <t>If any components are required for operation of applications that will be accessing the DBMS, include them in the system documentation.</t>
    </r>
    <r>
      <rPr>
        <sz val="11"/>
        <color rgb="FF000000"/>
        <rFont val="Calibri"/>
      </rPr>
      <t xml:space="preserve">
</t>
    </r>
    <r>
      <rPr>
        <sz val="11"/>
        <color rgb="FF000000"/>
        <rFont val="Calibri"/>
      </rPr>
      <t>Components cannot be removed via Database Configuration Assistant (DBCA) or manually once the database has been created, either from a container or a noncontainer database.</t>
    </r>
    <r>
      <rPr>
        <sz val="11"/>
        <color rgb="FF000000"/>
        <rFont val="Calibri"/>
      </rPr>
      <t xml:space="preserve">
</t>
    </r>
    <r>
      <rPr>
        <sz val="11"/>
        <color rgb="FF000000"/>
        <rFont val="Calibri"/>
      </rPr>
      <t>However DBCA can be used to create a noncontainer database and remove components during the creation process before the database is created.</t>
    </r>
    <r>
      <rPr>
        <sz val="11"/>
        <color rgb="FF000000"/>
        <rFont val="Calibri"/>
      </rPr>
      <t xml:space="preserve">
</t>
    </r>
    <r>
      <rPr>
        <sz val="11"/>
        <color rgb="FF000000"/>
        <rFont val="Calibri"/>
      </rPr>
      <t>When using DBCA to create a custom noncontainer database, select:</t>
    </r>
    <r>
      <rPr>
        <sz val="11"/>
        <color rgb="FF000000"/>
        <rFont val="Calibri"/>
      </rPr>
      <t xml:space="preserve">
</t>
    </r>
    <r>
      <rPr>
        <sz val="11"/>
        <color rgb="FF000000"/>
        <rFont val="Calibri"/>
      </rPr>
      <t>creation mode = advanced</t>
    </r>
    <r>
      <rPr>
        <sz val="11"/>
        <color rgb="FF000000"/>
        <rFont val="Calibri"/>
      </rPr>
      <t xml:space="preserve">
</t>
    </r>
    <r>
      <rPr>
        <sz val="11"/>
        <color rgb="FF000000"/>
        <rFont val="Calibri"/>
      </rPr>
      <t>Database Template = Custom</t>
    </r>
    <r>
      <rPr>
        <sz val="11"/>
        <color rgb="FF000000"/>
        <rFont val="Calibri"/>
      </rPr>
      <t xml:space="preserve">
</t>
    </r>
    <r>
      <rPr>
        <sz val="11"/>
        <color rgb="FF000000"/>
        <rFont val="Calibri"/>
      </rPr>
      <t>Database Options..Database Component</t>
    </r>
    <r>
      <rPr>
        <sz val="11"/>
        <color rgb="FF000000"/>
        <rFont val="Calibri"/>
      </rPr>
      <t xml:space="preserve">
</t>
    </r>
    <r>
      <rPr>
        <sz val="11"/>
        <color rgb="FF000000"/>
        <rFont val="Calibri"/>
      </rPr>
      <t>Components that can be selected or deselected are Oracle JVM, Oracle Text, Oracle Multimedia, Oracle OLAP, Oracle Spatial, Oracle Label Security, Oracle Application Express, and Oracle Database Vault.</t>
    </r>
    <r>
      <rPr>
        <sz val="11"/>
        <color rgb="FF000000"/>
        <rFont val="Calibri"/>
      </rPr>
      <t xml:space="preserve">
</t>
    </r>
    <r>
      <rPr>
        <sz val="11"/>
        <color rgb="FF000000"/>
        <rFont val="Calibri"/>
      </rPr>
      <t>For a container database (CDB), the CDB$ROOT must have all possible database components available. When a pluggable database (PDB) is plugged into the CDB, the CDB must have the same components installed as the PDB. Since it is unknown what components the PDBS may have, the CDB must be able to support all possible PDB configurations.</t>
    </r>
    <r>
      <rPr>
        <sz val="11"/>
        <color rgb="FF000000"/>
        <rFont val="Calibri"/>
      </rPr>
      <t xml:space="preserve">
</t>
    </r>
    <r>
      <rPr>
        <sz val="11"/>
        <color rgb="FF000000"/>
        <rFont val="Calibri"/>
      </rPr>
      <t>Components installed in the CDB$ROOT do not need to be licensed. Components are only considered to be used if they are installed in the PDB.</t>
    </r>
    <r>
      <rPr>
        <sz val="11"/>
        <color rgb="FF000000"/>
        <rFont val="Calibri"/>
      </rPr>
      <t xml:space="preserve">
</t>
    </r>
    <r>
      <rPr>
        <sz val="11"/>
        <color rgb="FF000000"/>
        <rFont val="Calibri"/>
      </rPr>
      <t>To configure a PDB to only use specific components:</t>
    </r>
    <r>
      <rPr>
        <sz val="11"/>
        <color rgb="FF000000"/>
        <rFont val="Calibri"/>
      </rPr>
      <t xml:space="preserve">
</t>
    </r>
    <r>
      <rPr>
        <sz val="11"/>
        <color rgb="FF000000"/>
        <rFont val="Calibri"/>
      </rPr>
      <t>1. Create a non-CDB 19.0 database and configure that database with the components desired.</t>
    </r>
    <r>
      <rPr>
        <sz val="11"/>
        <color rgb="FF000000"/>
        <rFont val="Calibri"/>
      </rPr>
      <t xml:space="preserve">
</t>
    </r>
    <r>
      <rPr>
        <sz val="11"/>
        <color rgb="FF000000"/>
        <rFont val="Calibri"/>
      </rPr>
      <t>2. Plug the non-CDB database into a CDB database, creating a new PDB. Then if desired, create additional clones from the new PDB.</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</si>
  <si>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It is detrimental for applications to provide, or install by default, functionality exceeding requirements or mission objectives. Examples include, but are not limited to, installing advertising software, demonstrations, or browser plug-ins not related to requirements or providing a wide array of functionality not required for the mission.</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Demonstration and sample database objects and applications present publicly known attack points for malicious users. These demonstration and sample objects are meant to provide simple examples of coding specific functions and are not developed to prevent vulnerabilities from being introduced to the database management system (DBMS) and host system.</t>
    </r>
    <r>
      <rPr>
        <sz val="11"/>
        <color rgb="FF000000"/>
        <rFont val="Calibri"/>
      </rPr>
      <t xml:space="preserve">
</t>
    </r>
    <r>
      <rPr>
        <sz val="11"/>
        <color rgb="FF000000"/>
        <rFont val="Calibri"/>
      </rPr>
      <t>Unused and unnecessary DBMS components increase the attack vector for the DBMS by introducing additional targets for attack. By minimizing the services and applications installed on the system, the number of potential vulnerabilities is reduced.</t>
    </r>
  </si>
  <si>
    <r>
      <rPr>
        <sz val="11"/>
        <color rgb="FF000000"/>
        <rFont val="Calibri"/>
      </rPr>
      <t>Run this query to produce a list of components and features installed with the database:</t>
    </r>
    <r>
      <rPr>
        <sz val="11"/>
        <color rgb="FF000000"/>
        <rFont val="Calibri"/>
      </rPr>
      <t xml:space="preserve">
</t>
    </r>
    <r>
      <rPr>
        <sz val="11"/>
        <color rgb="FF000000"/>
        <rFont val="Calibri"/>
      </rPr>
      <t>SELECT comp_id, comp_name, version, status from dba_registry</t>
    </r>
    <r>
      <rPr>
        <sz val="11"/>
        <color rgb="FF000000"/>
        <rFont val="Calibri"/>
      </rPr>
      <t xml:space="preserve">
</t>
    </r>
    <r>
      <rPr>
        <sz val="11"/>
        <color rgb="FF000000"/>
        <rFont val="Calibri"/>
      </rPr>
      <t>WHERE comp_id not in ('CATJAVA','CATALOG','CATPROC','SDO','DV','XDB')</t>
    </r>
    <r>
      <rPr>
        <sz val="11"/>
        <color rgb="FF000000"/>
        <rFont val="Calibri"/>
      </rPr>
      <t xml:space="preserve">
</t>
    </r>
    <r>
      <rPr>
        <sz val="11"/>
        <color rgb="FF000000"/>
        <rFont val="Calibri"/>
      </rPr>
      <t>AND status &lt;&gt; 'OPTION OFF';</t>
    </r>
    <r>
      <rPr>
        <sz val="11"/>
        <color rgb="FF000000"/>
        <rFont val="Calibri"/>
      </rPr>
      <t xml:space="preserve">
</t>
    </r>
    <r>
      <rPr>
        <sz val="11"/>
        <color rgb="FF000000"/>
        <rFont val="Calibri"/>
      </rPr>
      <t>Review the list. If unused components are installed and are not documented and authorized, this is a finding.</t>
    </r>
  </si>
  <si>
    <t>V-270554</t>
  </si>
  <si>
    <r>
      <rPr>
        <sz val="11"/>
        <rFont val="Calibri"/>
      </rPr>
      <t>Unused database components that are integrated in the database management system (DBMS) and cannot be uninstalled must be disabled.</t>
    </r>
  </si>
  <si>
    <r>
      <rPr>
        <sz val="11"/>
        <color rgb="FF000000"/>
        <rFont val="Calibri"/>
      </rPr>
      <t>In the system documentation list the integrated components required for operation of applications that will be accessing the DBMS.</t>
    </r>
    <r>
      <rPr>
        <sz val="11"/>
        <color rgb="FF000000"/>
        <rFont val="Calibri"/>
      </rPr>
      <t xml:space="preserve">
</t>
    </r>
    <r>
      <rPr>
        <sz val="11"/>
        <color rgb="FF000000"/>
        <rFont val="Calibri"/>
      </rPr>
      <t>For Oracle Database 12.1 and higher, only the following components can be enabled/disabled:</t>
    </r>
    <r>
      <rPr>
        <sz val="11"/>
        <color rgb="FF000000"/>
        <rFont val="Calibri"/>
      </rPr>
      <t xml:space="preserve">
</t>
    </r>
    <r>
      <rPr>
        <sz val="11"/>
        <color rgb="FF000000"/>
        <rFont val="Calibri"/>
      </rPr>
      <t>Oracle Data Mining (dm)</t>
    </r>
    <r>
      <rPr>
        <sz val="11"/>
        <color rgb="FF000000"/>
        <rFont val="Calibri"/>
      </rPr>
      <t xml:space="preserve">
</t>
    </r>
    <r>
      <rPr>
        <sz val="11"/>
        <color rgb="FF000000"/>
        <rFont val="Calibri"/>
      </rPr>
      <t>Oracle Database Extensions for .NET (ode_net)</t>
    </r>
    <r>
      <rPr>
        <sz val="11"/>
        <color rgb="FF000000"/>
        <rFont val="Calibri"/>
      </rPr>
      <t xml:space="preserve">
</t>
    </r>
    <r>
      <rPr>
        <sz val="11"/>
        <color rgb="FF000000"/>
        <rFont val="Calibri"/>
      </rPr>
      <t>Oracle OLAP (olap)</t>
    </r>
    <r>
      <rPr>
        <sz val="11"/>
        <color rgb="FF000000"/>
        <rFont val="Calibri"/>
      </rPr>
      <t xml:space="preserve">
</t>
    </r>
    <r>
      <rPr>
        <sz val="11"/>
        <color rgb="FF000000"/>
        <rFont val="Calibri"/>
      </rPr>
      <t>Oracle Partitioning (partitioning)</t>
    </r>
    <r>
      <rPr>
        <sz val="11"/>
        <color rgb="FF000000"/>
        <rFont val="Calibri"/>
      </rPr>
      <t xml:space="preserve">
</t>
    </r>
    <r>
      <rPr>
        <sz val="11"/>
        <color rgb="FF000000"/>
        <rFont val="Calibri"/>
      </rPr>
      <t>Real Application Testing (rat)</t>
    </r>
    <r>
      <rPr>
        <sz val="11"/>
        <color rgb="FF000000"/>
        <rFont val="Calibri"/>
      </rPr>
      <t xml:space="preserve">
</t>
    </r>
    <r>
      <rPr>
        <sz val="11"/>
        <color rgb="FF000000"/>
        <rFont val="Calibri"/>
      </rPr>
      <t xml:space="preserve">Use the chopt utility (an Oracle-supplied operating system command that resides in the &lt;Oracle Home path&gt;/bin directory) to disable each option that should not be available. The command format is </t>
    </r>
    <r>
      <rPr>
        <sz val="11"/>
        <color rgb="FF000000"/>
        <rFont val="Calibri"/>
      </rPr>
      <t xml:space="preserve">
</t>
    </r>
    <r>
      <rPr>
        <sz val="11"/>
        <color rgb="FF000000"/>
        <rFont val="Calibri"/>
      </rPr>
      <t>chopt &lt;enable|disable&gt; &lt;option&gt;</t>
    </r>
    <r>
      <rPr>
        <sz val="11"/>
        <color rgb="FF000000"/>
        <rFont val="Calibri"/>
      </rPr>
      <t xml:space="preserve">
</t>
    </r>
    <r>
      <rPr>
        <sz val="11"/>
        <color rgb="FF000000"/>
        <rFont val="Calibri"/>
      </rPr>
      <t>where &lt;option&gt; is any of the abbreviations in parentheses in the list above. For example, to disable Real Application Testing, issue the following command at an OS prompt:</t>
    </r>
    <r>
      <rPr>
        <sz val="11"/>
        <color rgb="FF000000"/>
        <rFont val="Calibri"/>
      </rPr>
      <t xml:space="preserve">
</t>
    </r>
    <r>
      <rPr>
        <sz val="11"/>
        <color rgb="FF000000"/>
        <rFont val="Calibri"/>
      </rPr>
      <t>chopt disable rat</t>
    </r>
    <r>
      <rPr>
        <sz val="11"/>
        <color rgb="FF000000"/>
        <rFont val="Calibri"/>
      </rPr>
      <t xml:space="preserve">
</t>
    </r>
    <r>
      <rPr>
        <sz val="11"/>
        <color rgb="FF000000"/>
        <rFont val="Calibri"/>
      </rPr>
      <t>Restart the Oracle service.</t>
    </r>
    <r>
      <rPr>
        <sz val="11"/>
        <color rgb="FF000000"/>
        <rFont val="Calibri"/>
      </rPr>
      <t xml:space="preserve">
</t>
    </r>
    <r>
      <rPr>
        <sz val="11"/>
        <color rgb="FF000000"/>
        <rFont val="Calibri"/>
      </rPr>
      <t>Refer to My Oracle Support Document 948061.1 for more on the chopt command.</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</si>
  <si>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It is detrimental for applications to provide, or install by default, any functionality exceeding requirements or mission objectives. Examples include, but are not limited to, installing advertising software, demonstrations, or browser plug-ins not related to requirements or providing a wide array of functionality not required for the mission.</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Unused, unnecessary DBMS components increase the attack vector for the DBMS by introducing additional targets for attack. By minimizing the services and applications installed on the system, the number of potential vulnerabilities is reduced. Components of the system that are unused and cannot be uninstalled must be disabled.</t>
    </r>
  </si>
  <si>
    <r>
      <rPr>
        <sz val="11"/>
        <color rgb="FF000000"/>
        <rFont val="Calibri"/>
      </rPr>
      <t>Run this query to check to verify what integrated components are installed in the database:</t>
    </r>
    <r>
      <rPr>
        <sz val="11"/>
        <color rgb="FF000000"/>
        <rFont val="Calibri"/>
      </rPr>
      <t xml:space="preserve">
</t>
    </r>
    <r>
      <rPr>
        <sz val="11"/>
        <color rgb="FF000000"/>
        <rFont val="Calibri"/>
      </rPr>
      <t>SELECT parameter, value</t>
    </r>
    <r>
      <rPr>
        <sz val="11"/>
        <color rgb="FF000000"/>
        <rFont val="Calibri"/>
      </rPr>
      <t xml:space="preserve">
</t>
    </r>
    <r>
      <rPr>
        <sz val="11"/>
        <color rgb="FF000000"/>
        <rFont val="Calibri"/>
      </rPr>
      <t>from v$option</t>
    </r>
    <r>
      <rPr>
        <sz val="11"/>
        <color rgb="FF000000"/>
        <rFont val="Calibri"/>
      </rPr>
      <t xml:space="preserve">
</t>
    </r>
    <r>
      <rPr>
        <sz val="11"/>
        <color rgb="FF000000"/>
        <rFont val="Calibri"/>
      </rPr>
      <t xml:space="preserve">where parameter in </t>
    </r>
    <r>
      <rPr>
        <sz val="11"/>
        <color rgb="FF000000"/>
        <rFont val="Calibri"/>
      </rPr>
      <t xml:space="preserve">
</t>
    </r>
    <r>
      <rPr>
        <sz val="11"/>
        <color rgb="FF000000"/>
        <rFont val="Calibri"/>
      </rPr>
      <t>(</t>
    </r>
    <r>
      <rPr>
        <sz val="11"/>
        <color rgb="FF000000"/>
        <rFont val="Calibri"/>
      </rPr>
      <t xml:space="preserve">
</t>
    </r>
    <r>
      <rPr>
        <sz val="11"/>
        <color rgb="FF000000"/>
        <rFont val="Calibri"/>
      </rPr>
      <t>'Data Mining',</t>
    </r>
    <r>
      <rPr>
        <sz val="11"/>
        <color rgb="FF000000"/>
        <rFont val="Calibri"/>
      </rPr>
      <t xml:space="preserve">
</t>
    </r>
    <r>
      <rPr>
        <sz val="11"/>
        <color rgb="FF000000"/>
        <rFont val="Calibri"/>
      </rPr>
      <t>'Oracle Database Extensions for .NET',</t>
    </r>
    <r>
      <rPr>
        <sz val="11"/>
        <color rgb="FF000000"/>
        <rFont val="Calibri"/>
      </rPr>
      <t xml:space="preserve">
</t>
    </r>
    <r>
      <rPr>
        <sz val="11"/>
        <color rgb="FF000000"/>
        <rFont val="Calibri"/>
      </rPr>
      <t>'OLAP',</t>
    </r>
    <r>
      <rPr>
        <sz val="11"/>
        <color rgb="FF000000"/>
        <rFont val="Calibri"/>
      </rPr>
      <t xml:space="preserve">
</t>
    </r>
    <r>
      <rPr>
        <sz val="11"/>
        <color rgb="FF000000"/>
        <rFont val="Calibri"/>
      </rPr>
      <t>'Partitioning',</t>
    </r>
    <r>
      <rPr>
        <sz val="11"/>
        <color rgb="FF000000"/>
        <rFont val="Calibri"/>
      </rPr>
      <t xml:space="preserve">
</t>
    </r>
    <r>
      <rPr>
        <sz val="11"/>
        <color rgb="FF000000"/>
        <rFont val="Calibri"/>
      </rPr>
      <t>'Real Application Testing'</t>
    </r>
    <r>
      <rPr>
        <sz val="11"/>
        <color rgb="FF000000"/>
        <rFont val="Calibri"/>
      </rPr>
      <t xml:space="preserve">
</t>
    </r>
    <r>
      <rPr>
        <sz val="11"/>
        <color rgb="FF000000"/>
        <rFont val="Calibri"/>
      </rPr>
      <t>);</t>
    </r>
    <r>
      <rPr>
        <sz val="11"/>
        <color rgb="FF000000"/>
        <rFont val="Calibri"/>
      </rPr>
      <t xml:space="preserve">
</t>
    </r>
    <r>
      <rPr>
        <sz val="11"/>
        <color rgb="FF000000"/>
        <rFont val="Calibri"/>
      </rPr>
      <t>This will return all of the relevant database options and their status. TRUE means that the option is installed. If the option is not installed, the option will be set to FALSE.</t>
    </r>
    <r>
      <rPr>
        <sz val="11"/>
        <color rgb="FF000000"/>
        <rFont val="Calibri"/>
      </rPr>
      <t xml:space="preserve">
</t>
    </r>
    <r>
      <rPr>
        <sz val="11"/>
        <color rgb="FF000000"/>
        <rFont val="Calibri"/>
      </rPr>
      <t>Review the options and check the system documentation to verify what is required. If all listed components are authorized to be in use, this is not a finding.</t>
    </r>
    <r>
      <rPr>
        <sz val="11"/>
        <color rgb="FF000000"/>
        <rFont val="Calibri"/>
      </rPr>
      <t xml:space="preserve">
</t>
    </r>
    <r>
      <rPr>
        <sz val="11"/>
        <color rgb="FF000000"/>
        <rFont val="Calibri"/>
      </rPr>
      <t>If any unused components or features are listed by the query as TRUE, this is a finding.</t>
    </r>
  </si>
  <si>
    <t>V-270555</t>
  </si>
  <si>
    <r>
      <rPr>
        <sz val="11"/>
        <rFont val="Calibri"/>
      </rPr>
      <t>OS accounts used to run external procedures called by Oracle Database must have limited privileges.</t>
    </r>
  </si>
  <si>
    <r>
      <rPr>
        <sz val="11"/>
        <color rgb="FF000000"/>
        <rFont val="Calibri"/>
      </rPr>
      <t>Limit privileges to DBMS-related OS accounts to those required to perform their DBMS specific functionality.</t>
    </r>
  </si>
  <si>
    <r>
      <rPr>
        <sz val="11"/>
        <color rgb="FF000000"/>
        <rFont val="Calibri"/>
      </rPr>
      <t>This requirement is intended to limit exposure due to operating from within a privileged account or role. The inclusion of role is intended to address those situations where an access control policy, such as Role Based Access Control (RBAC) is being implemented and where a change of role provides the same degree of assurance in the change of access authorizations for both the user and all processes acting on behalf of the user as would be provided by a change between a privileged and nonprivileged account.</t>
    </r>
    <r>
      <rPr>
        <sz val="11"/>
        <color rgb="FF000000"/>
        <rFont val="Calibri"/>
      </rPr>
      <t xml:space="preserve">
</t>
    </r>
    <r>
      <rPr>
        <sz val="11"/>
        <color rgb="FF000000"/>
        <rFont val="Calibri"/>
      </rPr>
      <t>To limit exposure when operating from within a privileged account or role, the application must support organizational requirements that users of information system accounts, or roles, with access to organization-defined lists of security functions or security-relevant information, use nonprivileged accounts, or roles, when accessing other (nonsecurity) system functions.</t>
    </r>
    <r>
      <rPr>
        <sz val="11"/>
        <color rgb="FF000000"/>
        <rFont val="Calibri"/>
      </rPr>
      <t xml:space="preserve">
</t>
    </r>
    <r>
      <rPr>
        <sz val="11"/>
        <color rgb="FF000000"/>
        <rFont val="Calibri"/>
      </rPr>
      <t>Use of privileged accounts for nonadministrative purposes puts data at risk of unintended or unauthorized loss, modification, or exposure. In particular, database administrator (DBA) accounts if used for nonadministration application development or application maintenance can lead to misassignment of privileges where privileges are inherited by object owners. It may also lead to loss or compromise of application data where the elevated privileges bypass controls designed in and provided by applications.</t>
    </r>
    <r>
      <rPr>
        <sz val="11"/>
        <color rgb="FF000000"/>
        <rFont val="Calibri"/>
      </rPr>
      <t xml:space="preserve">
</t>
    </r>
    <r>
      <rPr>
        <sz val="11"/>
        <color rgb="FF000000"/>
        <rFont val="Calibri"/>
      </rPr>
      <t>External applications called or spawned by the database management system (DBMS) process may be executed under OS accounts with unnecessary privileges. This can lead to unauthorized access to OS resources and compromise of the OS, the DBMS or any other services provided by the host platform.</t>
    </r>
  </si>
  <si>
    <r>
      <rPr>
        <sz val="11"/>
        <color rgb="FF000000"/>
        <rFont val="Calibri"/>
      </rPr>
      <t>Determine which OS accounts are used by Oracle to run external procedures.</t>
    </r>
    <r>
      <rPr>
        <sz val="11"/>
        <color rgb="FF000000"/>
        <rFont val="Calibri"/>
      </rPr>
      <t xml:space="preserve">
</t>
    </r>
    <r>
      <rPr>
        <sz val="11"/>
        <color rgb="FF000000"/>
        <rFont val="Calibri"/>
      </rPr>
      <t>Validate that these OS accounts have only the privileges necessary to perform the required functionality.</t>
    </r>
    <r>
      <rPr>
        <sz val="11"/>
        <color rgb="FF000000"/>
        <rFont val="Calibri"/>
      </rPr>
      <t xml:space="preserve">
</t>
    </r>
    <r>
      <rPr>
        <sz val="11"/>
        <color rgb="FF000000"/>
        <rFont val="Calibri"/>
      </rPr>
      <t>If any OS accounts used by the database for running external procedures have privileges beyond those required for running the external procedures, this is a finding.</t>
    </r>
    <r>
      <rPr>
        <sz val="11"/>
        <color rgb="FF000000"/>
        <rFont val="Calibri"/>
      </rPr>
      <t xml:space="preserve">
</t>
    </r>
    <r>
      <rPr>
        <sz val="11"/>
        <color rgb="FF000000"/>
        <rFont val="Calibri"/>
      </rPr>
      <t>If use of the external procedure agent is authorized, ensure extproc is restricted to execution of authorized applications.</t>
    </r>
    <r>
      <rPr>
        <sz val="11"/>
        <color rgb="FF000000"/>
        <rFont val="Calibri"/>
      </rPr>
      <t xml:space="preserve">
</t>
    </r>
    <r>
      <rPr>
        <sz val="11"/>
        <color rgb="FF000000"/>
        <rFont val="Calibri"/>
      </rPr>
      <t>External jobs are run using the account "nobody" by default.</t>
    </r>
    <r>
      <rPr>
        <sz val="11"/>
        <color rgb="FF000000"/>
        <rFont val="Calibri"/>
      </rPr>
      <t xml:space="preserve">
</t>
    </r>
    <r>
      <rPr>
        <sz val="11"/>
        <color rgb="FF000000"/>
        <rFont val="Calibri"/>
      </rPr>
      <t>Review the contents of the file ORACLE_HOME/rdbms/admin/externaljob.ora for the lines run_user= and run_group=.</t>
    </r>
    <r>
      <rPr>
        <sz val="11"/>
        <color rgb="FF000000"/>
        <rFont val="Calibri"/>
      </rPr>
      <t xml:space="preserve">
</t>
    </r>
    <r>
      <rPr>
        <sz val="11"/>
        <color rgb="FF000000"/>
        <rFont val="Calibri"/>
      </rPr>
      <t>If the user assigned to these parameters is not "nobody", this is a finding.</t>
    </r>
    <r>
      <rPr>
        <sz val="11"/>
        <color rgb="FF000000"/>
        <rFont val="Calibri"/>
      </rPr>
      <t xml:space="preserve">
</t>
    </r>
    <r>
      <rPr>
        <sz val="11"/>
        <color rgb="FF000000"/>
        <rFont val="Calibri"/>
      </rPr>
      <t>System views providing privilege information are:</t>
    </r>
    <r>
      <rPr>
        <sz val="11"/>
        <color rgb="FF000000"/>
        <rFont val="Calibri"/>
      </rPr>
      <t xml:space="preserve">
</t>
    </r>
    <r>
      <rPr>
        <sz val="11"/>
        <color rgb="FF000000"/>
        <rFont val="Calibri"/>
      </rPr>
      <t>DBA_SYS_PRIVS</t>
    </r>
    <r>
      <rPr>
        <sz val="11"/>
        <color rgb="FF000000"/>
        <rFont val="Calibri"/>
      </rPr>
      <t xml:space="preserve">
</t>
    </r>
    <r>
      <rPr>
        <sz val="11"/>
        <color rgb="FF000000"/>
        <rFont val="Calibri"/>
      </rPr>
      <t>DBA_TAB_PRIVS</t>
    </r>
    <r>
      <rPr>
        <sz val="11"/>
        <color rgb="FF000000"/>
        <rFont val="Calibri"/>
      </rPr>
      <t xml:space="preserve">
</t>
    </r>
    <r>
      <rPr>
        <sz val="11"/>
        <color rgb="FF000000"/>
        <rFont val="Calibri"/>
      </rPr>
      <t>DBA_ROLE_PRIVS</t>
    </r>
  </si>
  <si>
    <t>V-270556</t>
  </si>
  <si>
    <r>
      <rPr>
        <sz val="11"/>
        <rFont val="Calibri"/>
      </rPr>
      <t>Use of external executables must be authorized.</t>
    </r>
  </si>
  <si>
    <r>
      <rPr>
        <sz val="11"/>
        <color rgb="FF000000"/>
        <rFont val="Calibri"/>
      </rPr>
      <t>Disable use of or remove any external application executable object definitions that are not authorized.</t>
    </r>
    <r>
      <rPr>
        <sz val="11"/>
        <color rgb="FF000000"/>
        <rFont val="Calibri"/>
      </rPr>
      <t xml:space="preserve">
</t>
    </r>
    <r>
      <rPr>
        <sz val="11"/>
        <color rgb="FF000000"/>
        <rFont val="Calibri"/>
      </rPr>
      <t>Revoke privileges granted to users that are not authorized access to external applications.</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</si>
  <si>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It is detrimental for applications to provide, or install by default, functionality exceeding requirements or mission objectives. Examples include, but are not limited to, installing advertising software, demonstrations, or browser plugins not related to requirements or providing a wide array of functionality not required for the mission.</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Database management systems (DBMSs) may spawn additional external processes to execute procedures that are defined in the DBMS, but stored in external host files (external procedures). The spawned process used to execute the external procedure may operate within a different OS security context than the DBMS and provide unauthorized access to the host system.</t>
    </r>
  </si>
  <si>
    <r>
      <rPr>
        <sz val="11"/>
        <color rgb="FF000000"/>
        <rFont val="Calibri"/>
      </rPr>
      <t>Review the database for definitions of application executable objects stored external to the database.</t>
    </r>
    <r>
      <rPr>
        <sz val="11"/>
        <color rgb="FF000000"/>
        <rFont val="Calibri"/>
      </rPr>
      <t xml:space="preserve">
</t>
    </r>
    <r>
      <rPr>
        <sz val="11"/>
        <color rgb="FF000000"/>
        <rFont val="Calibri"/>
      </rPr>
      <t>Determine if there are methods to disable use or access, or to remove definitions for external executable objects.</t>
    </r>
    <r>
      <rPr>
        <sz val="11"/>
        <color rgb="FF000000"/>
        <rFont val="Calibri"/>
      </rPr>
      <t xml:space="preserve">
</t>
    </r>
    <r>
      <rPr>
        <sz val="11"/>
        <color rgb="FF000000"/>
        <rFont val="Calibri"/>
      </rPr>
      <t>Verify any application executable objects listed are authorized by the information system security officer (ISSO).</t>
    </r>
    <r>
      <rPr>
        <sz val="11"/>
        <color rgb="FF000000"/>
        <rFont val="Calibri"/>
      </rPr>
      <t xml:space="preserve">
</t>
    </r>
    <r>
      <rPr>
        <sz val="11"/>
        <color rgb="FF000000"/>
        <rFont val="Calibri"/>
      </rPr>
      <t xml:space="preserve">To check for external procedures, execute the following query, which will provide the libraries containing external procedures, the owners of those libraries, users that have been granted access to those libraries, and the privileges they have been granted. If there are owners other than the owners Oracle provides, then there might be executable objects stored either in the database or external to the database that are called by objects in the database. </t>
    </r>
    <r>
      <rPr>
        <sz val="11"/>
        <color rgb="FF000000"/>
        <rFont val="Calibri"/>
      </rPr>
      <t xml:space="preserve">
</t>
    </r>
    <r>
      <rPr>
        <sz val="11"/>
        <color rgb="FF000000"/>
        <rFont val="Calibri"/>
      </rPr>
      <t>(connect as sysdba)</t>
    </r>
    <r>
      <rPr>
        <sz val="11"/>
        <color rgb="FF000000"/>
        <rFont val="Calibri"/>
      </rPr>
      <t xml:space="preserve">
</t>
    </r>
    <r>
      <rPr>
        <sz val="11"/>
        <color rgb="FF000000"/>
        <rFont val="Calibri"/>
      </rPr>
      <t>set linesize 130</t>
    </r>
    <r>
      <rPr>
        <sz val="11"/>
        <color rgb="FF000000"/>
        <rFont val="Calibri"/>
      </rPr>
      <t xml:space="preserve">
</t>
    </r>
    <r>
      <rPr>
        <sz val="11"/>
        <color rgb="FF000000"/>
        <rFont val="Calibri"/>
      </rPr>
      <t>column library_name format a25</t>
    </r>
    <r>
      <rPr>
        <sz val="11"/>
        <color rgb="FF000000"/>
        <rFont val="Calibri"/>
      </rPr>
      <t xml:space="preserve">
</t>
    </r>
    <r>
      <rPr>
        <sz val="11"/>
        <color rgb="FF000000"/>
        <rFont val="Calibri"/>
      </rPr>
      <t>column name format a15</t>
    </r>
    <r>
      <rPr>
        <sz val="11"/>
        <color rgb="FF000000"/>
        <rFont val="Calibri"/>
      </rPr>
      <t xml:space="preserve">
</t>
    </r>
    <r>
      <rPr>
        <sz val="11"/>
        <color rgb="FF000000"/>
        <rFont val="Calibri"/>
      </rPr>
      <t>column owner format a15</t>
    </r>
    <r>
      <rPr>
        <sz val="11"/>
        <color rgb="FF000000"/>
        <rFont val="Calibri"/>
      </rPr>
      <t xml:space="preserve">
</t>
    </r>
    <r>
      <rPr>
        <sz val="11"/>
        <color rgb="FF000000"/>
        <rFont val="Calibri"/>
      </rPr>
      <t>column grantee format a15</t>
    </r>
    <r>
      <rPr>
        <sz val="11"/>
        <color rgb="FF000000"/>
        <rFont val="Calibri"/>
      </rPr>
      <t xml:space="preserve">
</t>
    </r>
    <r>
      <rPr>
        <sz val="11"/>
        <color rgb="FF000000"/>
        <rFont val="Calibri"/>
      </rPr>
      <t>column privilege format a15</t>
    </r>
    <r>
      <rPr>
        <sz val="11"/>
        <color rgb="FF000000"/>
        <rFont val="Calibri"/>
      </rPr>
      <t xml:space="preserve">
</t>
    </r>
    <r>
      <rPr>
        <sz val="11"/>
        <color rgb="FF000000"/>
        <rFont val="Calibri"/>
      </rPr>
      <t>select library_name,owner, '' grantee, '' privilege</t>
    </r>
    <r>
      <rPr>
        <sz val="11"/>
        <color rgb="FF000000"/>
        <rFont val="Calibri"/>
      </rPr>
      <t xml:space="preserve">
</t>
    </r>
    <r>
      <rPr>
        <sz val="11"/>
        <color rgb="FF000000"/>
        <rFont val="Calibri"/>
      </rPr>
      <t xml:space="preserve">from dba_libraries </t>
    </r>
    <r>
      <rPr>
        <sz val="11"/>
        <color rgb="FF000000"/>
        <rFont val="Calibri"/>
      </rPr>
      <t xml:space="preserve">
</t>
    </r>
    <r>
      <rPr>
        <sz val="11"/>
        <color rgb="FF000000"/>
        <rFont val="Calibri"/>
      </rPr>
      <t>where file_spec is not null</t>
    </r>
    <r>
      <rPr>
        <sz val="11"/>
        <color rgb="FF000000"/>
        <rFont val="Calibri"/>
      </rPr>
      <t xml:space="preserve">
</t>
    </r>
    <r>
      <rPr>
        <sz val="11"/>
        <color rgb="FF000000"/>
        <rFont val="Calibri"/>
      </rPr>
      <t>and owner not in ('SYS', 'ORDSYS')</t>
    </r>
    <r>
      <rPr>
        <sz val="11"/>
        <color rgb="FF000000"/>
        <rFont val="Calibri"/>
      </rPr>
      <t xml:space="preserve">
</t>
    </r>
    <r>
      <rPr>
        <sz val="11"/>
        <color rgb="FF000000"/>
        <rFont val="Calibri"/>
      </rPr>
      <t>minus</t>
    </r>
    <r>
      <rPr>
        <sz val="11"/>
        <color rgb="FF000000"/>
        <rFont val="Calibri"/>
      </rPr>
      <t xml:space="preserve">
</t>
    </r>
    <r>
      <rPr>
        <sz val="11"/>
        <color rgb="FF000000"/>
        <rFont val="Calibri"/>
      </rPr>
      <t>(</t>
    </r>
    <r>
      <rPr>
        <sz val="11"/>
        <color rgb="FF000000"/>
        <rFont val="Calibri"/>
      </rPr>
      <t xml:space="preserve">
</t>
    </r>
    <r>
      <rPr>
        <sz val="11"/>
        <color rgb="FF000000"/>
        <rFont val="Calibri"/>
      </rPr>
      <t>select library_name,o.name owner, '' grantee, '' privilege</t>
    </r>
    <r>
      <rPr>
        <sz val="11"/>
        <color rgb="FF000000"/>
        <rFont val="Calibri"/>
      </rPr>
      <t xml:space="preserve">
</t>
    </r>
    <r>
      <rPr>
        <sz val="11"/>
        <color rgb="FF000000"/>
        <rFont val="Calibri"/>
      </rPr>
      <t>from dba_libraries l,</t>
    </r>
    <r>
      <rPr>
        <sz val="11"/>
        <color rgb="FF000000"/>
        <rFont val="Calibri"/>
      </rPr>
      <t xml:space="preserve">
</t>
    </r>
    <r>
      <rPr>
        <sz val="11"/>
        <color rgb="FF000000"/>
        <rFont val="Calibri"/>
      </rPr>
      <t>sys.user$ o,</t>
    </r>
    <r>
      <rPr>
        <sz val="11"/>
        <color rgb="FF000000"/>
        <rFont val="Calibri"/>
      </rPr>
      <t xml:space="preserve">
</t>
    </r>
    <r>
      <rPr>
        <sz val="11"/>
        <color rgb="FF000000"/>
        <rFont val="Calibri"/>
      </rPr>
      <t>sys.user$ ge,</t>
    </r>
    <r>
      <rPr>
        <sz val="11"/>
        <color rgb="FF000000"/>
        <rFont val="Calibri"/>
      </rPr>
      <t xml:space="preserve">
</t>
    </r>
    <r>
      <rPr>
        <sz val="11"/>
        <color rgb="FF000000"/>
        <rFont val="Calibri"/>
      </rPr>
      <t>sys.obj$ obj,</t>
    </r>
    <r>
      <rPr>
        <sz val="11"/>
        <color rgb="FF000000"/>
        <rFont val="Calibri"/>
      </rPr>
      <t xml:space="preserve">
</t>
    </r>
    <r>
      <rPr>
        <sz val="11"/>
        <color rgb="FF000000"/>
        <rFont val="Calibri"/>
      </rPr>
      <t>sys.objauth$ oa</t>
    </r>
    <r>
      <rPr>
        <sz val="11"/>
        <color rgb="FF000000"/>
        <rFont val="Calibri"/>
      </rPr>
      <t xml:space="preserve">
</t>
    </r>
    <r>
      <rPr>
        <sz val="11"/>
        <color rgb="FF000000"/>
        <rFont val="Calibri"/>
      </rPr>
      <t>where l.owner=o.name</t>
    </r>
    <r>
      <rPr>
        <sz val="11"/>
        <color rgb="FF000000"/>
        <rFont val="Calibri"/>
      </rPr>
      <t xml:space="preserve">
</t>
    </r>
    <r>
      <rPr>
        <sz val="11"/>
        <color rgb="FF000000"/>
        <rFont val="Calibri"/>
      </rPr>
      <t>and obj.owner#=o.user#</t>
    </r>
    <r>
      <rPr>
        <sz val="11"/>
        <color rgb="FF000000"/>
        <rFont val="Calibri"/>
      </rPr>
      <t xml:space="preserve">
</t>
    </r>
    <r>
      <rPr>
        <sz val="11"/>
        <color rgb="FF000000"/>
        <rFont val="Calibri"/>
      </rPr>
      <t>and obj.name=l.library_name</t>
    </r>
    <r>
      <rPr>
        <sz val="11"/>
        <color rgb="FF000000"/>
        <rFont val="Calibri"/>
      </rPr>
      <t xml:space="preserve">
</t>
    </r>
    <r>
      <rPr>
        <sz val="11"/>
        <color rgb="FF000000"/>
        <rFont val="Calibri"/>
      </rPr>
      <t>and oa.obj#=obj.obj#</t>
    </r>
    <r>
      <rPr>
        <sz val="11"/>
        <color rgb="FF000000"/>
        <rFont val="Calibri"/>
      </rPr>
      <t xml:space="preserve">
</t>
    </r>
    <r>
      <rPr>
        <sz val="11"/>
        <color rgb="FF000000"/>
        <rFont val="Calibri"/>
      </rPr>
      <t>and ge.user#=oa.grantee#</t>
    </r>
    <r>
      <rPr>
        <sz val="11"/>
        <color rgb="FF000000"/>
        <rFont val="Calibri"/>
      </rPr>
      <t xml:space="preserve">
</t>
    </r>
    <r>
      <rPr>
        <sz val="11"/>
        <color rgb="FF000000"/>
        <rFont val="Calibri"/>
      </rPr>
      <t>and l.file_spec is not null</t>
    </r>
    <r>
      <rPr>
        <sz val="11"/>
        <color rgb="FF000000"/>
        <rFont val="Calibri"/>
      </rPr>
      <t xml:space="preserve">
</t>
    </r>
    <r>
      <rPr>
        <sz val="11"/>
        <color rgb="FF000000"/>
        <rFont val="Calibri"/>
      </rPr>
      <t>)</t>
    </r>
    <r>
      <rPr>
        <sz val="11"/>
        <color rgb="FF000000"/>
        <rFont val="Calibri"/>
      </rPr>
      <t xml:space="preserve">
</t>
    </r>
    <r>
      <rPr>
        <sz val="11"/>
        <color rgb="FF000000"/>
        <rFont val="Calibri"/>
      </rPr>
      <t>union all</t>
    </r>
    <r>
      <rPr>
        <sz val="11"/>
        <color rgb="FF000000"/>
        <rFont val="Calibri"/>
      </rPr>
      <t xml:space="preserve">
</t>
    </r>
    <r>
      <rPr>
        <sz val="11"/>
        <color rgb="FF000000"/>
        <rFont val="Calibri"/>
      </rPr>
      <t>select library_name,o.name owner, --obj.obj#,oa.privilege#,</t>
    </r>
    <r>
      <rPr>
        <sz val="11"/>
        <color rgb="FF000000"/>
        <rFont val="Calibri"/>
      </rPr>
      <t xml:space="preserve">
</t>
    </r>
    <r>
      <rPr>
        <sz val="11"/>
        <color rgb="FF000000"/>
        <rFont val="Calibri"/>
      </rPr>
      <t>ge.name grantee,</t>
    </r>
    <r>
      <rPr>
        <sz val="11"/>
        <color rgb="FF000000"/>
        <rFont val="Calibri"/>
      </rPr>
      <t xml:space="preserve">
</t>
    </r>
    <r>
      <rPr>
        <sz val="11"/>
        <color rgb="FF000000"/>
        <rFont val="Calibri"/>
      </rPr>
      <t>tpm.name privilege</t>
    </r>
    <r>
      <rPr>
        <sz val="11"/>
        <color rgb="FF000000"/>
        <rFont val="Calibri"/>
      </rPr>
      <t xml:space="preserve">
</t>
    </r>
    <r>
      <rPr>
        <sz val="11"/>
        <color rgb="FF000000"/>
        <rFont val="Calibri"/>
      </rPr>
      <t>from dba_libraries l,</t>
    </r>
    <r>
      <rPr>
        <sz val="11"/>
        <color rgb="FF000000"/>
        <rFont val="Calibri"/>
      </rPr>
      <t xml:space="preserve">
</t>
    </r>
    <r>
      <rPr>
        <sz val="11"/>
        <color rgb="FF000000"/>
        <rFont val="Calibri"/>
      </rPr>
      <t>sys.user$ o,</t>
    </r>
    <r>
      <rPr>
        <sz val="11"/>
        <color rgb="FF000000"/>
        <rFont val="Calibri"/>
      </rPr>
      <t xml:space="preserve">
</t>
    </r>
    <r>
      <rPr>
        <sz val="11"/>
        <color rgb="FF000000"/>
        <rFont val="Calibri"/>
      </rPr>
      <t>sys.user$ ge,</t>
    </r>
    <r>
      <rPr>
        <sz val="11"/>
        <color rgb="FF000000"/>
        <rFont val="Calibri"/>
      </rPr>
      <t xml:space="preserve">
</t>
    </r>
    <r>
      <rPr>
        <sz val="11"/>
        <color rgb="FF000000"/>
        <rFont val="Calibri"/>
      </rPr>
      <t>sys.obj$ obj,</t>
    </r>
    <r>
      <rPr>
        <sz val="11"/>
        <color rgb="FF000000"/>
        <rFont val="Calibri"/>
      </rPr>
      <t xml:space="preserve">
</t>
    </r>
    <r>
      <rPr>
        <sz val="11"/>
        <color rgb="FF000000"/>
        <rFont val="Calibri"/>
      </rPr>
      <t>sys.objauth$ oa,</t>
    </r>
    <r>
      <rPr>
        <sz val="11"/>
        <color rgb="FF000000"/>
        <rFont val="Calibri"/>
      </rPr>
      <t xml:space="preserve">
</t>
    </r>
    <r>
      <rPr>
        <sz val="11"/>
        <color rgb="FF000000"/>
        <rFont val="Calibri"/>
      </rPr>
      <t>sys.table_privilege_map tpm</t>
    </r>
    <r>
      <rPr>
        <sz val="11"/>
        <color rgb="FF000000"/>
        <rFont val="Calibri"/>
      </rPr>
      <t xml:space="preserve">
</t>
    </r>
    <r>
      <rPr>
        <sz val="11"/>
        <color rgb="FF000000"/>
        <rFont val="Calibri"/>
      </rPr>
      <t>where l.owner=o.name</t>
    </r>
    <r>
      <rPr>
        <sz val="11"/>
        <color rgb="FF000000"/>
        <rFont val="Calibri"/>
      </rPr>
      <t xml:space="preserve">
</t>
    </r>
    <r>
      <rPr>
        <sz val="11"/>
        <color rgb="FF000000"/>
        <rFont val="Calibri"/>
      </rPr>
      <t>and obj.owner#=o.user#</t>
    </r>
    <r>
      <rPr>
        <sz val="11"/>
        <color rgb="FF000000"/>
        <rFont val="Calibri"/>
      </rPr>
      <t xml:space="preserve">
</t>
    </r>
    <r>
      <rPr>
        <sz val="11"/>
        <color rgb="FF000000"/>
        <rFont val="Calibri"/>
      </rPr>
      <t>and obj.name=l.library_name</t>
    </r>
    <r>
      <rPr>
        <sz val="11"/>
        <color rgb="FF000000"/>
        <rFont val="Calibri"/>
      </rPr>
      <t xml:space="preserve">
</t>
    </r>
    <r>
      <rPr>
        <sz val="11"/>
        <color rgb="FF000000"/>
        <rFont val="Calibri"/>
      </rPr>
      <t>and oa.obj#=obj.obj#</t>
    </r>
    <r>
      <rPr>
        <sz val="11"/>
        <color rgb="FF000000"/>
        <rFont val="Calibri"/>
      </rPr>
      <t xml:space="preserve">
</t>
    </r>
    <r>
      <rPr>
        <sz val="11"/>
        <color rgb="FF000000"/>
        <rFont val="Calibri"/>
      </rPr>
      <t>and ge.user#=oa.grantee#</t>
    </r>
    <r>
      <rPr>
        <sz val="11"/>
        <color rgb="FF000000"/>
        <rFont val="Calibri"/>
      </rPr>
      <t xml:space="preserve">
</t>
    </r>
    <r>
      <rPr>
        <sz val="11"/>
        <color rgb="FF000000"/>
        <rFont val="Calibri"/>
      </rPr>
      <t>and tpm.privilege=oa.privilege#</t>
    </r>
    <r>
      <rPr>
        <sz val="11"/>
        <color rgb="FF000000"/>
        <rFont val="Calibri"/>
      </rPr>
      <t xml:space="preserve">
</t>
    </r>
    <r>
      <rPr>
        <sz val="11"/>
        <color rgb="FF000000"/>
        <rFont val="Calibri"/>
      </rPr>
      <t>and l.file_spec is not null</t>
    </r>
    <r>
      <rPr>
        <sz val="11"/>
        <color rgb="FF000000"/>
        <rFont val="Calibri"/>
      </rPr>
      <t xml:space="preserve">
</t>
    </r>
    <r>
      <rPr>
        <sz val="11"/>
        <color rgb="FF000000"/>
        <rFont val="Calibri"/>
      </rPr>
      <t>/</t>
    </r>
    <r>
      <rPr>
        <sz val="11"/>
        <color rgb="FF000000"/>
        <rFont val="Calibri"/>
      </rPr>
      <t xml:space="preserve">
</t>
    </r>
    <r>
      <rPr>
        <sz val="11"/>
        <color rgb="FF000000"/>
        <rFont val="Calibri"/>
      </rPr>
      <t>If any owners are returned other than those Oracle provides, ensure those owners are authorized to access those libraries. If there are users that have been granted access to libraries that are not authorized, this is a finding.</t>
    </r>
  </si>
  <si>
    <t>V-270557</t>
  </si>
  <si>
    <r>
      <rPr>
        <sz val="11"/>
        <rFont val="Calibri"/>
      </rPr>
      <t>Access to external executables must be disabled or restricted.</t>
    </r>
  </si>
  <si>
    <r>
      <rPr>
        <sz val="11"/>
        <color rgb="FF000000"/>
        <rFont val="Calibri"/>
      </rPr>
      <t>If use of the external procedure agent is required, then authorize and document the requirement in the system documentation.</t>
    </r>
    <r>
      <rPr>
        <sz val="11"/>
        <color rgb="FF000000"/>
        <rFont val="Calibri"/>
      </rPr>
      <t xml:space="preserve">
</t>
    </r>
    <r>
      <rPr>
        <sz val="11"/>
        <color rgb="FF000000"/>
        <rFont val="Calibri"/>
      </rPr>
      <t>If the external procedure agent must be accessible to the Oracle listener, then specify this and authorize it in the system documentation.</t>
    </r>
    <r>
      <rPr>
        <sz val="11"/>
        <color rgb="FF000000"/>
        <rFont val="Calibri"/>
      </rPr>
      <t xml:space="preserve">
</t>
    </r>
    <r>
      <rPr>
        <sz val="11"/>
        <color rgb="FF000000"/>
        <rFont val="Calibri"/>
      </rPr>
      <t>If use of the Oracle External Procedure agent is not required:</t>
    </r>
    <r>
      <rPr>
        <sz val="11"/>
        <color rgb="FF000000"/>
        <rFont val="Calibri"/>
      </rPr>
      <t xml:space="preserve">
</t>
    </r>
    <r>
      <rPr>
        <sz val="11"/>
        <color rgb="FF000000"/>
        <rFont val="Calibri"/>
      </rPr>
      <t>1. Stop the Oracle Listener process.</t>
    </r>
    <r>
      <rPr>
        <sz val="11"/>
        <color rgb="FF000000"/>
        <rFont val="Calibri"/>
      </rPr>
      <t xml:space="preserve">
</t>
    </r>
    <r>
      <rPr>
        <sz val="11"/>
        <color rgb="FF000000"/>
        <rFont val="Calibri"/>
      </rPr>
      <t>2. Remove all references to extproc in the listener.ora and tnsnames.ora files.</t>
    </r>
    <r>
      <rPr>
        <sz val="11"/>
        <color rgb="FF000000"/>
        <rFont val="Calibri"/>
      </rPr>
      <t xml:space="preserve">
</t>
    </r>
    <r>
      <rPr>
        <sz val="11"/>
        <color rgb="FF000000"/>
        <rFont val="Calibri"/>
      </rPr>
      <t>3. Alter the permissions on the executable files:</t>
    </r>
    <r>
      <rPr>
        <sz val="11"/>
        <color rgb="FF000000"/>
        <rFont val="Calibri"/>
      </rPr>
      <t xml:space="preserve">
</t>
    </r>
    <r>
      <rPr>
        <sz val="11"/>
        <color rgb="FF000000"/>
        <rFont val="Calibri"/>
      </rPr>
      <t>Unix: Remove read/write/execute permissions from owner, group, and world.</t>
    </r>
    <r>
      <rPr>
        <sz val="11"/>
        <color rgb="FF000000"/>
        <rFont val="Calibri"/>
      </rPr>
      <t xml:space="preserve">
</t>
    </r>
    <r>
      <rPr>
        <sz val="11"/>
        <color rgb="FF000000"/>
        <rFont val="Calibri"/>
      </rPr>
      <t>Windows: Remove Groups/Users from the executable (except groups SYSTEM and ADMINISTRATORS) and allow READ [only] for SYSTEM and ADMINISTRATORS groups.</t>
    </r>
    <r>
      <rPr>
        <sz val="11"/>
        <color rgb="FF000000"/>
        <rFont val="Calibri"/>
      </rPr>
      <t xml:space="preserve">
</t>
    </r>
    <r>
      <rPr>
        <sz val="11"/>
        <color rgb="FF000000"/>
        <rFont val="Calibri"/>
      </rPr>
      <t>If required:</t>
    </r>
    <r>
      <rPr>
        <sz val="11"/>
        <color rgb="FF000000"/>
        <rFont val="Calibri"/>
      </rPr>
      <t xml:space="preserve">
</t>
    </r>
    <r>
      <rPr>
        <sz val="11"/>
        <color rgb="FF000000"/>
        <rFont val="Calibri"/>
      </rPr>
      <t>1. Restrict extproc execution to only authorized applications.</t>
    </r>
    <r>
      <rPr>
        <sz val="11"/>
        <color rgb="FF000000"/>
        <rFont val="Calibri"/>
      </rPr>
      <t xml:space="preserve">
</t>
    </r>
    <r>
      <rPr>
        <sz val="11"/>
        <color rgb="FF000000"/>
        <rFont val="Calibri"/>
      </rPr>
      <t>2. Specify EXTPROC_DLLS=ONLY: [list of authorized DLLS] in the extproc.ora and the listener.ora files.</t>
    </r>
    <r>
      <rPr>
        <sz val="11"/>
        <color rgb="FF000000"/>
        <rFont val="Calibri"/>
      </rPr>
      <t xml:space="preserve">
</t>
    </r>
    <r>
      <rPr>
        <sz val="11"/>
        <color rgb="FF000000"/>
        <rFont val="Calibri"/>
      </rPr>
      <t>3. Create a separate, dedicated listener for use by the external procedure agent.</t>
    </r>
    <r>
      <rPr>
        <sz val="11"/>
        <color rgb="FF000000"/>
        <rFont val="Calibri"/>
      </rPr>
      <t xml:space="preserve">
</t>
    </r>
    <r>
      <rPr>
        <sz val="11"/>
        <color rgb="FF000000"/>
        <rFont val="Calibri"/>
      </rPr>
      <t>Refer to the Oracle Net Services Administrators Guides, External Procedures section for detailed configuration information.</t>
    </r>
  </si>
  <si>
    <r>
      <rPr>
        <sz val="11"/>
        <color rgb="FF000000"/>
        <rFont val="Calibri"/>
      </rPr>
      <t>The Oracle external procedure capability provides use of the Oracle process account outside the operation of the database management system (DBMS) process. It can be used to submit and execute applications stored externally from the database under operating system controls. The external procedure process is the subject of frequent and successful attacks as it allows unauthenticated use of the Oracle process account on the operating system. As of Oracle version 11.1, the external procedure agent may be run directly from the database and not require use of the Oracle listener. This reduces the risk of unauthorized access to the procedure from outside of the database process.</t>
    </r>
  </si>
  <si>
    <r>
      <rPr>
        <sz val="11"/>
        <color rgb="FF000000"/>
        <rFont val="Calibri"/>
      </rPr>
      <t>Review the system documentation to determine if the use of the external procedure agent is authorized.</t>
    </r>
    <r>
      <rPr>
        <sz val="11"/>
        <color rgb="FF000000"/>
        <rFont val="Calibri"/>
      </rPr>
      <t xml:space="preserve">
</t>
    </r>
    <r>
      <rPr>
        <sz val="11"/>
        <color rgb="FF000000"/>
        <rFont val="Calibri"/>
      </rPr>
      <t>Review the ORACLE_HOME/bin directory or search the ORACLE_BASE path for the executable extproc (Unix) or extproc.exe (Windows).</t>
    </r>
    <r>
      <rPr>
        <sz val="11"/>
        <color rgb="FF000000"/>
        <rFont val="Calibri"/>
      </rPr>
      <t xml:space="preserve">
</t>
    </r>
    <r>
      <rPr>
        <sz val="11"/>
        <color rgb="FF000000"/>
        <rFont val="Calibri"/>
      </rPr>
      <t>If external procedure agent is not authorized for use in the system documentation and the executable file does not exist or is restricted, this is not a finding.</t>
    </r>
    <r>
      <rPr>
        <sz val="11"/>
        <color rgb="FF000000"/>
        <rFont val="Calibri"/>
      </rPr>
      <t xml:space="preserve">
</t>
    </r>
    <r>
      <rPr>
        <sz val="11"/>
        <color rgb="FF000000"/>
        <rFont val="Calibri"/>
      </rPr>
      <t>If external procedure agent is not authorized for use in the system documentation and the executable file exists and is not restricted, this is a finding.</t>
    </r>
    <r>
      <rPr>
        <sz val="11"/>
        <color rgb="FF000000"/>
        <rFont val="Calibri"/>
      </rPr>
      <t xml:space="preserve">
</t>
    </r>
    <r>
      <rPr>
        <sz val="11"/>
        <color rgb="FF000000"/>
        <rFont val="Calibri"/>
      </rPr>
      <t>If use of the external procedure agent is authorized, ensure extproc is restricted to execution of authorized applications.</t>
    </r>
    <r>
      <rPr>
        <sz val="11"/>
        <color rgb="FF000000"/>
        <rFont val="Calibri"/>
      </rPr>
      <t xml:space="preserve">
</t>
    </r>
    <r>
      <rPr>
        <sz val="11"/>
        <color rgb="FF000000"/>
        <rFont val="Calibri"/>
      </rPr>
      <t>External jobs are run using the account "nobody" by default.</t>
    </r>
    <r>
      <rPr>
        <sz val="11"/>
        <color rgb="FF000000"/>
        <rFont val="Calibri"/>
      </rPr>
      <t xml:space="preserve">
</t>
    </r>
    <r>
      <rPr>
        <sz val="11"/>
        <color rgb="FF000000"/>
        <rFont val="Calibri"/>
      </rPr>
      <t>Review the contents of the file ORACLE_HOME/rdbms/admin/externaljob.ora for the lines run_user= and run_group=.</t>
    </r>
    <r>
      <rPr>
        <sz val="11"/>
        <color rgb="FF000000"/>
        <rFont val="Calibri"/>
      </rPr>
      <t xml:space="preserve">
</t>
    </r>
    <r>
      <rPr>
        <sz val="11"/>
        <color rgb="FF000000"/>
        <rFont val="Calibri"/>
      </rPr>
      <t>If the user assigned to these parameters is not "nobody", this is a finding.</t>
    </r>
    <r>
      <rPr>
        <sz val="11"/>
        <color rgb="FF000000"/>
        <rFont val="Calibri"/>
      </rPr>
      <t xml:space="preserve">
</t>
    </r>
    <r>
      <rPr>
        <sz val="11"/>
        <color rgb="FF000000"/>
        <rFont val="Calibri"/>
      </rPr>
      <t>The external procedure agent (extproc executable) is available directly from the database and does not require definition in the listener.ora file for use.</t>
    </r>
    <r>
      <rPr>
        <sz val="11"/>
        <color rgb="FF000000"/>
        <rFont val="Calibri"/>
      </rPr>
      <t xml:space="preserve">
</t>
    </r>
    <r>
      <rPr>
        <sz val="11"/>
        <color rgb="FF000000"/>
        <rFont val="Calibri"/>
      </rPr>
      <t>Review the contents of the file ORACLE_HOME/hs/admin/extproc.ora.</t>
    </r>
    <r>
      <rPr>
        <sz val="11"/>
        <color rgb="FF000000"/>
        <rFont val="Calibri"/>
      </rPr>
      <t xml:space="preserve">
</t>
    </r>
    <r>
      <rPr>
        <sz val="11"/>
        <color rgb="FF000000"/>
        <rFont val="Calibri"/>
      </rPr>
      <t>If the file does not exist, this is a finding.</t>
    </r>
    <r>
      <rPr>
        <sz val="11"/>
        <color rgb="FF000000"/>
        <rFont val="Calibri"/>
      </rPr>
      <t xml:space="preserve">
</t>
    </r>
    <r>
      <rPr>
        <sz val="11"/>
        <color rgb="FF000000"/>
        <rFont val="Calibri"/>
      </rPr>
      <t>If the following entry does not appear in the file, this is a finding:</t>
    </r>
    <r>
      <rPr>
        <sz val="11"/>
        <color rgb="FF000000"/>
        <rFont val="Calibri"/>
      </rPr>
      <t xml:space="preserve">
</t>
    </r>
    <r>
      <rPr>
        <sz val="11"/>
        <color rgb="FF000000"/>
        <rFont val="Calibri"/>
      </rPr>
      <t>EXTPROC_DLLS=ONLY:[dll full file name1]:[dll full file name2]:..</t>
    </r>
    <r>
      <rPr>
        <sz val="11"/>
        <color rgb="FF000000"/>
        <rFont val="Calibri"/>
      </rPr>
      <t xml:space="preserve">
</t>
    </r>
    <r>
      <rPr>
        <sz val="11"/>
        <color rgb="FF000000"/>
        <rFont val="Calibri"/>
      </rPr>
      <t>[dll full file name] represents a full path and file name.</t>
    </r>
    <r>
      <rPr>
        <sz val="11"/>
        <color rgb="FF000000"/>
        <rFont val="Calibri"/>
      </rPr>
      <t xml:space="preserve">
</t>
    </r>
    <r>
      <rPr>
        <sz val="11"/>
        <color rgb="FF000000"/>
        <rFont val="Calibri"/>
      </rPr>
      <t>This list of file names is separated by ":".</t>
    </r>
    <r>
      <rPr>
        <sz val="11"/>
        <color rgb="FF000000"/>
        <rFont val="Calibri"/>
      </rPr>
      <t xml:space="preserve">
</t>
    </r>
    <r>
      <rPr>
        <sz val="11"/>
        <color rgb="FF000000"/>
        <rFont val="Calibri"/>
      </rPr>
      <t>Note: If "ONLY" is specified, then the list is restricted to allow execution of only the DLLs specified in the list and is not a finding. If "ANY" is specified, then there are no restrictions for execution except what is controlled by operating system permissions and is a finding. If no specification is made, any files located in the %ORACLE_HOME%\bin directory on Windows systems or $ORACLE_HOME/lib directory on Unix systems can be executed (the default) and is a finding.</t>
    </r>
    <r>
      <rPr>
        <sz val="11"/>
        <color rgb="FF000000"/>
        <rFont val="Calibri"/>
      </rPr>
      <t xml:space="preserve">
</t>
    </r>
    <r>
      <rPr>
        <sz val="11"/>
        <color rgb="FF000000"/>
        <rFont val="Calibri"/>
      </rPr>
      <t>Ensure that EXTPROC is not accessible from the listener.</t>
    </r>
    <r>
      <rPr>
        <sz val="11"/>
        <color rgb="FF000000"/>
        <rFont val="Calibri"/>
      </rPr>
      <t xml:space="preserve">
</t>
    </r>
    <r>
      <rPr>
        <sz val="11"/>
        <color rgb="FF000000"/>
        <rFont val="Calibri"/>
      </rPr>
      <t>Review the listener.ora file. If any entries reference "extproc", this is a finding.</t>
    </r>
    <r>
      <rPr>
        <sz val="11"/>
        <color rgb="FF000000"/>
        <rFont val="Calibri"/>
      </rPr>
      <t xml:space="preserve">
</t>
    </r>
    <r>
      <rPr>
        <sz val="11"/>
        <color rgb="FF000000"/>
        <rFont val="Calibri"/>
      </rPr>
      <t>Determine if the external procedure agent is in use per Oracle 10.x conventions.</t>
    </r>
    <r>
      <rPr>
        <sz val="11"/>
        <color rgb="FF000000"/>
        <rFont val="Calibri"/>
      </rPr>
      <t xml:space="preserve">
</t>
    </r>
    <r>
      <rPr>
        <sz val="11"/>
        <color rgb="FF000000"/>
        <rFont val="Calibri"/>
      </rPr>
      <t>Review the listener.ora file.</t>
    </r>
    <r>
      <rPr>
        <sz val="11"/>
        <color rgb="FF000000"/>
        <rFont val="Calibri"/>
      </rPr>
      <t xml:space="preserve">
</t>
    </r>
    <r>
      <rPr>
        <sz val="11"/>
        <color rgb="FF000000"/>
        <rFont val="Calibri"/>
      </rPr>
      <t>If any entries reference "extproc", then the agent is in use.</t>
    </r>
    <r>
      <rPr>
        <sz val="11"/>
        <color rgb="FF000000"/>
        <rFont val="Calibri"/>
      </rPr>
      <t xml:space="preserve">
</t>
    </r>
    <r>
      <rPr>
        <sz val="11"/>
        <color rgb="FF000000"/>
        <rFont val="Calibri"/>
      </rPr>
      <t>If external procedure agent is not authorized for use in the system documentation and references to "extproc" exist, this is a finding.</t>
    </r>
    <r>
      <rPr>
        <sz val="11"/>
        <color rgb="FF000000"/>
        <rFont val="Calibri"/>
      </rPr>
      <t xml:space="preserve">
</t>
    </r>
    <r>
      <rPr>
        <sz val="11"/>
        <color rgb="FF000000"/>
        <rFont val="Calibri"/>
      </rPr>
      <t>Sample listener.ora entries with extproc included:</t>
    </r>
    <r>
      <rPr>
        <sz val="11"/>
        <color rgb="FF000000"/>
        <rFont val="Calibri"/>
      </rPr>
      <t xml:space="preserve">
</t>
    </r>
    <r>
      <rPr>
        <sz val="11"/>
        <color rgb="FF000000"/>
        <rFont val="Calibri"/>
      </rPr>
      <t>LISTENER =</t>
    </r>
    <r>
      <rPr>
        <sz val="11"/>
        <color rgb="FF000000"/>
        <rFont val="Calibri"/>
      </rPr>
      <t xml:space="preserve">
</t>
    </r>
    <r>
      <rPr>
        <sz val="11"/>
        <color rgb="FF000000"/>
        <rFont val="Calibri"/>
      </rPr>
      <t>(DESCRIPTION =</t>
    </r>
    <r>
      <rPr>
        <sz val="11"/>
        <color rgb="FF000000"/>
        <rFont val="Calibri"/>
      </rPr>
      <t xml:space="preserve">
</t>
    </r>
    <r>
      <rPr>
        <sz val="11"/>
        <color rgb="FF000000"/>
        <rFont val="Calibri"/>
      </rPr>
      <t>(ADDRESS = (PROTOCOL = TCP)(HOST = 127.0.0.1)(PORT = 1521))</t>
    </r>
    <r>
      <rPr>
        <sz val="11"/>
        <color rgb="FF000000"/>
        <rFont val="Calibri"/>
      </rPr>
      <t xml:space="preserve">
</t>
    </r>
    <r>
      <rPr>
        <sz val="11"/>
        <color rgb="FF000000"/>
        <rFont val="Calibri"/>
      </rPr>
      <t>)</t>
    </r>
    <r>
      <rPr>
        <sz val="11"/>
        <color rgb="FF000000"/>
        <rFont val="Calibri"/>
      </rPr>
      <t xml:space="preserve">
</t>
    </r>
    <r>
      <rPr>
        <sz val="11"/>
        <color rgb="FF000000"/>
        <rFont val="Calibri"/>
      </rPr>
      <t>EXTLSNR =</t>
    </r>
    <r>
      <rPr>
        <sz val="11"/>
        <color rgb="FF000000"/>
        <rFont val="Calibri"/>
      </rPr>
      <t xml:space="preserve">
</t>
    </r>
    <r>
      <rPr>
        <sz val="11"/>
        <color rgb="FF000000"/>
        <rFont val="Calibri"/>
      </rPr>
      <t>(DESCRIPTION =</t>
    </r>
    <r>
      <rPr>
        <sz val="11"/>
        <color rgb="FF000000"/>
        <rFont val="Calibri"/>
      </rPr>
      <t xml:space="preserve">
</t>
    </r>
    <r>
      <rPr>
        <sz val="11"/>
        <color rgb="FF000000"/>
        <rFont val="Calibri"/>
      </rPr>
      <t>(ADDRESS = (PROTOCOL = IPC)(KEY = EXTPROC))</t>
    </r>
    <r>
      <rPr>
        <sz val="11"/>
        <color rgb="FF000000"/>
        <rFont val="Calibri"/>
      </rPr>
      <t xml:space="preserve">
</t>
    </r>
    <r>
      <rPr>
        <sz val="11"/>
        <color rgb="FF000000"/>
        <rFont val="Calibri"/>
      </rPr>
      <t>)</t>
    </r>
    <r>
      <rPr>
        <sz val="11"/>
        <color rgb="FF000000"/>
        <rFont val="Calibri"/>
      </rPr>
      <t xml:space="preserve">
</t>
    </r>
    <r>
      <rPr>
        <sz val="11"/>
        <color rgb="FF000000"/>
        <rFont val="Calibri"/>
      </rPr>
      <t>SID_LIST_LISTENER =</t>
    </r>
    <r>
      <rPr>
        <sz val="11"/>
        <color rgb="FF000000"/>
        <rFont val="Calibri"/>
      </rPr>
      <t xml:space="preserve">
</t>
    </r>
    <r>
      <rPr>
        <sz val="11"/>
        <color rgb="FF000000"/>
        <rFont val="Calibri"/>
      </rPr>
      <t>(SID_LIST =</t>
    </r>
    <r>
      <rPr>
        <sz val="11"/>
        <color rgb="FF000000"/>
        <rFont val="Calibri"/>
      </rPr>
      <t xml:space="preserve">
</t>
    </r>
    <r>
      <rPr>
        <sz val="11"/>
        <color rgb="FF000000"/>
        <rFont val="Calibri"/>
      </rPr>
      <t>(SID_DESC =</t>
    </r>
    <r>
      <rPr>
        <sz val="11"/>
        <color rgb="FF000000"/>
        <rFont val="Calibri"/>
      </rPr>
      <t xml:space="preserve">
</t>
    </r>
    <r>
      <rPr>
        <sz val="11"/>
        <color rgb="FF000000"/>
        <rFont val="Calibri"/>
      </rPr>
      <t>(GLOBAL_DBNAME = ORCL)</t>
    </r>
    <r>
      <rPr>
        <sz val="11"/>
        <color rgb="FF000000"/>
        <rFont val="Calibri"/>
      </rPr>
      <t xml:space="preserve">
</t>
    </r>
    <r>
      <rPr>
        <sz val="11"/>
        <color rgb="FF000000"/>
        <rFont val="Calibri"/>
      </rPr>
      <t>(ORACLE_HOME = /home/oracle/app/oracle/product/19.0/db_1)</t>
    </r>
    <r>
      <rPr>
        <sz val="11"/>
        <color rgb="FF000000"/>
        <rFont val="Calibri"/>
      </rPr>
      <t xml:space="preserve">
</t>
    </r>
    <r>
      <rPr>
        <sz val="11"/>
        <color rgb="FF000000"/>
        <rFont val="Calibri"/>
      </rPr>
      <t>(SID_NAME = ORCL)</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SID_LIST_EXTLSNR =</t>
    </r>
    <r>
      <rPr>
        <sz val="11"/>
        <color rgb="FF000000"/>
        <rFont val="Calibri"/>
      </rPr>
      <t xml:space="preserve">
</t>
    </r>
    <r>
      <rPr>
        <sz val="11"/>
        <color rgb="FF000000"/>
        <rFont val="Calibri"/>
      </rPr>
      <t>(SID_LIST =</t>
    </r>
    <r>
      <rPr>
        <sz val="11"/>
        <color rgb="FF000000"/>
        <rFont val="Calibri"/>
      </rPr>
      <t xml:space="preserve">
</t>
    </r>
    <r>
      <rPr>
        <sz val="11"/>
        <color rgb="FF000000"/>
        <rFont val="Calibri"/>
      </rPr>
      <t>(SID_DESC =</t>
    </r>
    <r>
      <rPr>
        <sz val="11"/>
        <color rgb="FF000000"/>
        <rFont val="Calibri"/>
      </rPr>
      <t xml:space="preserve">
</t>
    </r>
    <r>
      <rPr>
        <sz val="11"/>
        <color rgb="FF000000"/>
        <rFont val="Calibri"/>
      </rPr>
      <t>(PROGRAM = extproc)</t>
    </r>
    <r>
      <rPr>
        <sz val="11"/>
        <color rgb="FF000000"/>
        <rFont val="Calibri"/>
      </rPr>
      <t xml:space="preserve">
</t>
    </r>
    <r>
      <rPr>
        <sz val="11"/>
        <color rgb="FF000000"/>
        <rFont val="Calibri"/>
      </rPr>
      <t>(SID_NAME = PLSExtProc)</t>
    </r>
    <r>
      <rPr>
        <sz val="11"/>
        <color rgb="FF000000"/>
        <rFont val="Calibri"/>
      </rPr>
      <t xml:space="preserve">
</t>
    </r>
    <r>
      <rPr>
        <sz val="11"/>
        <color rgb="FF000000"/>
        <rFont val="Calibri"/>
      </rPr>
      <t>(ORACLE_HOME = /home/oracle/app/oracle/product/19.0/db_1)</t>
    </r>
    <r>
      <rPr>
        <sz val="11"/>
        <color rgb="FF000000"/>
        <rFont val="Calibri"/>
      </rPr>
      <t xml:space="preserve">
</t>
    </r>
    <r>
      <rPr>
        <sz val="11"/>
        <color rgb="FF000000"/>
        <rFont val="Calibri"/>
      </rPr>
      <t>(ENVS="EXTPROC_DLLS=ONLY:/home/app1/app1lib.so:/home/app2/app2lib.so,</t>
    </r>
    <r>
      <rPr>
        <sz val="11"/>
        <color rgb="FF000000"/>
        <rFont val="Calibri"/>
      </rPr>
      <t xml:space="preserve">
</t>
    </r>
    <r>
      <rPr>
        <sz val="11"/>
        <color rgb="FF000000"/>
        <rFont val="Calibri"/>
      </rPr>
      <t>LD_LIBRARY_PATH=/private/app2/lib:/private/app1,</t>
    </r>
    <r>
      <rPr>
        <sz val="11"/>
        <color rgb="FF000000"/>
        <rFont val="Calibri"/>
      </rPr>
      <t xml:space="preserve">
</t>
    </r>
    <r>
      <rPr>
        <sz val="11"/>
        <color rgb="FF000000"/>
        <rFont val="Calibri"/>
      </rPr>
      <t>MYPATH=/usr/fso:/usr/local/packages")</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Sample tnsnames.ora entries with extproc included:</t>
    </r>
    <r>
      <rPr>
        <sz val="11"/>
        <color rgb="FF000000"/>
        <rFont val="Calibri"/>
      </rPr>
      <t xml:space="preserve">
</t>
    </r>
    <r>
      <rPr>
        <sz val="11"/>
        <color rgb="FF000000"/>
        <rFont val="Calibri"/>
      </rPr>
      <t>ORCL =</t>
    </r>
    <r>
      <rPr>
        <sz val="11"/>
        <color rgb="FF000000"/>
        <rFont val="Calibri"/>
      </rPr>
      <t xml:space="preserve">
</t>
    </r>
    <r>
      <rPr>
        <sz val="11"/>
        <color rgb="FF000000"/>
        <rFont val="Calibri"/>
      </rPr>
      <t>(DESCRIPTION =</t>
    </r>
    <r>
      <rPr>
        <sz val="11"/>
        <color rgb="FF000000"/>
        <rFont val="Calibri"/>
      </rPr>
      <t xml:space="preserve">
</t>
    </r>
    <r>
      <rPr>
        <sz val="11"/>
        <color rgb="FF000000"/>
        <rFont val="Calibri"/>
      </rPr>
      <t>(ADDRESS_LIST =</t>
    </r>
    <r>
      <rPr>
        <sz val="11"/>
        <color rgb="FF000000"/>
        <rFont val="Calibri"/>
      </rPr>
      <t xml:space="preserve">
</t>
    </r>
    <r>
      <rPr>
        <sz val="11"/>
        <color rgb="FF000000"/>
        <rFont val="Calibri"/>
      </rPr>
      <t>(ADDRESS = (PROTOCOL = TCP)(HOST = 127.0.0.1)(PORT = 1521))</t>
    </r>
    <r>
      <rPr>
        <sz val="11"/>
        <color rgb="FF000000"/>
        <rFont val="Calibri"/>
      </rPr>
      <t xml:space="preserve">
</t>
    </r>
    <r>
      <rPr>
        <sz val="11"/>
        <color rgb="FF000000"/>
        <rFont val="Calibri"/>
      </rPr>
      <t>)</t>
    </r>
    <r>
      <rPr>
        <sz val="11"/>
        <color rgb="FF000000"/>
        <rFont val="Calibri"/>
      </rPr>
      <t xml:space="preserve">
</t>
    </r>
    <r>
      <rPr>
        <sz val="11"/>
        <color rgb="FF000000"/>
        <rFont val="Calibri"/>
      </rPr>
      <t>(CONNECT_DATA =</t>
    </r>
    <r>
      <rPr>
        <sz val="11"/>
        <color rgb="FF000000"/>
        <rFont val="Calibri"/>
      </rPr>
      <t xml:space="preserve">
</t>
    </r>
    <r>
      <rPr>
        <sz val="11"/>
        <color rgb="FF000000"/>
        <rFont val="Calibri"/>
      </rPr>
      <t>(SERVICE_NAME = ORCL)</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EXTPROC_CONNECTION_DATA =</t>
    </r>
    <r>
      <rPr>
        <sz val="11"/>
        <color rgb="FF000000"/>
        <rFont val="Calibri"/>
      </rPr>
      <t xml:space="preserve">
</t>
    </r>
    <r>
      <rPr>
        <sz val="11"/>
        <color rgb="FF000000"/>
        <rFont val="Calibri"/>
      </rPr>
      <t>(DESCRIPTION =</t>
    </r>
    <r>
      <rPr>
        <sz val="11"/>
        <color rgb="FF000000"/>
        <rFont val="Calibri"/>
      </rPr>
      <t xml:space="preserve">
</t>
    </r>
    <r>
      <rPr>
        <sz val="11"/>
        <color rgb="FF000000"/>
        <rFont val="Calibri"/>
      </rPr>
      <t>(ADDRESS_LIST =</t>
    </r>
    <r>
      <rPr>
        <sz val="11"/>
        <color rgb="FF000000"/>
        <rFont val="Calibri"/>
      </rPr>
      <t xml:space="preserve">
</t>
    </r>
    <r>
      <rPr>
        <sz val="11"/>
        <color rgb="FF000000"/>
        <rFont val="Calibri"/>
      </rPr>
      <t>(ADDRESS = (PROTOCOL = IPC)(KEY = extproc))</t>
    </r>
    <r>
      <rPr>
        <sz val="11"/>
        <color rgb="FF000000"/>
        <rFont val="Calibri"/>
      </rPr>
      <t xml:space="preserve">
</t>
    </r>
    <r>
      <rPr>
        <sz val="11"/>
        <color rgb="FF000000"/>
        <rFont val="Calibri"/>
      </rPr>
      <t>)</t>
    </r>
    <r>
      <rPr>
        <sz val="11"/>
        <color rgb="FF000000"/>
        <rFont val="Calibri"/>
      </rPr>
      <t xml:space="preserve">
</t>
    </r>
    <r>
      <rPr>
        <sz val="11"/>
        <color rgb="FF000000"/>
        <rFont val="Calibri"/>
      </rPr>
      <t>(CONNECT_DATA =</t>
    </r>
    <r>
      <rPr>
        <sz val="11"/>
        <color rgb="FF000000"/>
        <rFont val="Calibri"/>
      </rPr>
      <t xml:space="preserve">
</t>
    </r>
    <r>
      <rPr>
        <sz val="11"/>
        <color rgb="FF000000"/>
        <rFont val="Calibri"/>
      </rPr>
      <t>(SERVER = DEDICATED)</t>
    </r>
    <r>
      <rPr>
        <sz val="11"/>
        <color rgb="FF000000"/>
        <rFont val="Calibri"/>
      </rPr>
      <t xml:space="preserve">
</t>
    </r>
    <r>
      <rPr>
        <sz val="11"/>
        <color rgb="FF000000"/>
        <rFont val="Calibri"/>
      </rPr>
      <t>(SERVICE_NAME = PLSExtProc)</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If EXTPROC is in use, confirm that a listener is dedicated to serving the external procedure agent (as shown above).</t>
    </r>
    <r>
      <rPr>
        <sz val="11"/>
        <color rgb="FF000000"/>
        <rFont val="Calibri"/>
      </rPr>
      <t xml:space="preserve">
</t>
    </r>
    <r>
      <rPr>
        <sz val="11"/>
        <color rgb="FF000000"/>
        <rFont val="Calibri"/>
      </rPr>
      <t>View the protocols configured for the listener.</t>
    </r>
    <r>
      <rPr>
        <sz val="11"/>
        <color rgb="FF000000"/>
        <rFont val="Calibri"/>
      </rPr>
      <t xml:space="preserve">
</t>
    </r>
    <r>
      <rPr>
        <sz val="11"/>
        <color rgb="FF000000"/>
        <rFont val="Calibri"/>
      </rPr>
      <t>For the listener to be dedicated, the only entries will be to specify extproc.</t>
    </r>
    <r>
      <rPr>
        <sz val="11"/>
        <color rgb="FF000000"/>
        <rFont val="Calibri"/>
      </rPr>
      <t xml:space="preserve">
</t>
    </r>
    <r>
      <rPr>
        <sz val="11"/>
        <color rgb="FF000000"/>
        <rFont val="Calibri"/>
      </rPr>
      <t>If there is not a dedicated listener in use for the external procedure agent, this is a finding.</t>
    </r>
    <r>
      <rPr>
        <sz val="11"/>
        <color rgb="FF000000"/>
        <rFont val="Calibri"/>
      </rPr>
      <t xml:space="preserve">
</t>
    </r>
    <r>
      <rPr>
        <sz val="11"/>
        <color rgb="FF000000"/>
        <rFont val="Calibri"/>
      </rPr>
      <t>If the PROTOCOL= specified is other than IPC, this is a finding.</t>
    </r>
    <r>
      <rPr>
        <sz val="11"/>
        <color rgb="FF000000"/>
        <rFont val="Calibri"/>
      </rPr>
      <t xml:space="preserve">
</t>
    </r>
    <r>
      <rPr>
        <sz val="11"/>
        <color rgb="FF000000"/>
        <rFont val="Calibri"/>
      </rPr>
      <t>Verify and ensure extproc is restricted executing authorized external applications only and extproc is restricted to execution of authorized applications.</t>
    </r>
    <r>
      <rPr>
        <sz val="11"/>
        <color rgb="FF000000"/>
        <rFont val="Calibri"/>
      </rPr>
      <t xml:space="preserve">
</t>
    </r>
    <r>
      <rPr>
        <sz val="11"/>
        <color rgb="FF000000"/>
        <rFont val="Calibri"/>
      </rPr>
      <t>Review the listener.ora file.</t>
    </r>
    <r>
      <rPr>
        <sz val="11"/>
        <color rgb="FF000000"/>
        <rFont val="Calibri"/>
      </rPr>
      <t xml:space="preserve">
</t>
    </r>
    <r>
      <rPr>
        <sz val="11"/>
        <color rgb="FF000000"/>
        <rFont val="Calibri"/>
      </rPr>
      <t>If the following entry does not exist, this is a finding:</t>
    </r>
    <r>
      <rPr>
        <sz val="11"/>
        <color rgb="FF000000"/>
        <rFont val="Calibri"/>
      </rPr>
      <t xml:space="preserve">
</t>
    </r>
    <r>
      <rPr>
        <sz val="11"/>
        <color rgb="FF000000"/>
        <rFont val="Calibri"/>
      </rPr>
      <t>EXTPROC_DLLS=ONLY:[dll full file name1]:[dll full file name2]:...</t>
    </r>
    <r>
      <rPr>
        <sz val="11"/>
        <color rgb="FF000000"/>
        <rFont val="Calibri"/>
      </rPr>
      <t xml:space="preserve">
</t>
    </r>
    <r>
      <rPr>
        <sz val="11"/>
        <color rgb="FF000000"/>
        <rFont val="Calibri"/>
      </rPr>
      <t>Note: [dll full file name] represents a full path and file name. This list of file names is separated by ":".</t>
    </r>
    <r>
      <rPr>
        <sz val="11"/>
        <color rgb="FF000000"/>
        <rFont val="Calibri"/>
      </rPr>
      <t xml:space="preserve">
</t>
    </r>
    <r>
      <rPr>
        <sz val="11"/>
        <color rgb="FF000000"/>
        <rFont val="Calibri"/>
      </rPr>
      <t>Note: If "ONLY" is specified, then the list is restricted to allow execution of only the DLLs specified in the list and is not a finding. If "ANY" is specified, then there are no restrictions for execution except what is controlled by operating system permissions and is a finding. If no specification is made, any files located in the %ORACLE_HOME%\bin directory on Windows systems or $ORACLE_HOME/lib directory on Unix systems can be executed (the default) and is a finding.</t>
    </r>
    <r>
      <rPr>
        <sz val="11"/>
        <color rgb="FF000000"/>
        <rFont val="Calibri"/>
      </rPr>
      <t xml:space="preserve">
</t>
    </r>
    <r>
      <rPr>
        <sz val="11"/>
        <color rgb="FF000000"/>
        <rFont val="Calibri"/>
      </rPr>
      <t>View the listener.ora file (usually in ORACLE_HOME/network/admin or directory specified by the TNS_ADMIN environment variable).</t>
    </r>
    <r>
      <rPr>
        <sz val="11"/>
        <color rgb="FF000000"/>
        <rFont val="Calibri"/>
      </rPr>
      <t xml:space="preserve">
</t>
    </r>
    <r>
      <rPr>
        <sz val="11"/>
        <color rgb="FF000000"/>
        <rFont val="Calibri"/>
      </rPr>
      <t>If multiple listener processes are running, then the listener.ora file for each must be viewed.</t>
    </r>
    <r>
      <rPr>
        <sz val="11"/>
        <color rgb="FF000000"/>
        <rFont val="Calibri"/>
      </rPr>
      <t xml:space="preserve">
</t>
    </r>
    <r>
      <rPr>
        <sz val="11"/>
        <color rgb="FF000000"/>
        <rFont val="Calibri"/>
      </rPr>
      <t>For each process, determine the directory specified in the ORACLE_HOME or TNS_ADMIN environment variable defined for the process account to locate the listener.ora file.</t>
    </r>
  </si>
  <si>
    <t>V-270558</t>
  </si>
  <si>
    <r>
      <rPr>
        <sz val="11"/>
        <rFont val="Calibri"/>
      </rPr>
      <t>Oracle Database must be configured to prohibit or restrict the use of organization-defined functions, ports, protocols, and/or services, as defined in the Ports, Protocols, and Services Management Category Assurance List (PPSM CAL) and vulnerability assessments.</t>
    </r>
  </si>
  <si>
    <r>
      <rPr>
        <sz val="11"/>
        <color rgb="FF000000"/>
        <rFont val="Calibri"/>
      </rPr>
      <t>Disable functions, ports, protocols, and services that are not approved.</t>
    </r>
    <r>
      <rPr>
        <sz val="11"/>
        <color rgb="FF000000"/>
        <rFont val="Calibri"/>
      </rPr>
      <t xml:space="preserve">
</t>
    </r>
    <r>
      <rPr>
        <sz val="11"/>
        <color rgb="FF000000"/>
        <rFont val="Calibri"/>
      </rPr>
      <t>- - - - -</t>
    </r>
    <r>
      <rPr>
        <sz val="11"/>
        <color rgb="FF000000"/>
        <rFont val="Calibri"/>
      </rPr>
      <t xml:space="preserve">
</t>
    </r>
    <r>
      <rPr>
        <sz val="11"/>
        <color rgb="FF000000"/>
        <rFont val="Calibri"/>
      </rPr>
      <t>Change the SQLNET.ora, LISTENER.ora, and TNSNAMES.ora files to reflect the proper use of ports, protocols, and services that are approved at the site.</t>
    </r>
    <r>
      <rPr>
        <sz val="11"/>
        <color rgb="FF000000"/>
        <rFont val="Calibri"/>
      </rPr>
      <t xml:space="preserve">
</t>
    </r>
    <r>
      <rPr>
        <sz val="11"/>
        <color rgb="FF000000"/>
        <rFont val="Calibri"/>
      </rPr>
      <t>If changes to the Listener are made, the files associated with the Listener must be reloaded by issuing the following commands at the Unix/Linux or Windows prompt.</t>
    </r>
    <r>
      <rPr>
        <sz val="11"/>
        <color rgb="FF000000"/>
        <rFont val="Calibri"/>
      </rPr>
      <t xml:space="preserve">
</t>
    </r>
    <r>
      <rPr>
        <sz val="11"/>
        <color rgb="FF000000"/>
        <rFont val="Calibri"/>
      </rPr>
      <t>Issue the command to verify what the current status is:</t>
    </r>
    <r>
      <rPr>
        <sz val="11"/>
        <color rgb="FF000000"/>
        <rFont val="Calibri"/>
      </rPr>
      <t xml:space="preserve">
</t>
    </r>
    <r>
      <rPr>
        <sz val="11"/>
        <color rgb="FF000000"/>
        <rFont val="Calibri"/>
      </rPr>
      <t>$ lsnrctl stat</t>
    </r>
    <r>
      <rPr>
        <sz val="11"/>
        <color rgb="FF000000"/>
        <rFont val="Calibri"/>
      </rPr>
      <t xml:space="preserve">
</t>
    </r>
    <r>
      <rPr>
        <sz val="11"/>
        <color rgb="FF000000"/>
        <rFont val="Calibri"/>
      </rPr>
      <t>Load the new file that was corrected to reflect site-specific requirements:</t>
    </r>
    <r>
      <rPr>
        <sz val="11"/>
        <color rgb="FF000000"/>
        <rFont val="Calibri"/>
      </rPr>
      <t xml:space="preserve">
</t>
    </r>
    <r>
      <rPr>
        <sz val="11"/>
        <color rgb="FF000000"/>
        <rFont val="Calibri"/>
      </rPr>
      <t>$ lsnrctl reload</t>
    </r>
    <r>
      <rPr>
        <sz val="11"/>
        <color rgb="FF000000"/>
        <rFont val="Calibri"/>
      </rPr>
      <t xml:space="preserve">
</t>
    </r>
    <r>
      <rPr>
        <sz val="11"/>
        <color rgb="FF000000"/>
        <rFont val="Calibri"/>
      </rPr>
      <t>Check the status again to verify that the changes have taken place:</t>
    </r>
    <r>
      <rPr>
        <sz val="11"/>
        <color rgb="FF000000"/>
        <rFont val="Calibri"/>
      </rPr>
      <t xml:space="preserve">
</t>
    </r>
    <r>
      <rPr>
        <sz val="11"/>
        <color rgb="FF000000"/>
        <rFont val="Calibri"/>
      </rPr>
      <t>$ lsnrctl stat</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</si>
  <si>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ports/protocols/services on information systems.</t>
    </r>
    <r>
      <rPr>
        <sz val="11"/>
        <color rgb="FF000000"/>
        <rFont val="Calibri"/>
      </rPr>
      <t xml:space="preserve">
</t>
    </r>
    <r>
      <rPr>
        <sz val="11"/>
        <color rgb="FF000000"/>
        <rFont val="Calibri"/>
      </rPr>
      <t xml:space="preserve">Applications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application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Database Management Systems using ports, protocols, and services deemed unsafe are open to attack through those ports, protocols, and services. This can allow unauthorized access to the database and through the database to other components of the information system.</t>
    </r>
    <r>
      <rPr>
        <sz val="11"/>
        <color rgb="FF000000"/>
        <rFont val="Calibri"/>
      </rPr>
      <t xml:space="preserve">
</t>
    </r>
    <r>
      <rPr>
        <sz val="11"/>
        <color rgb="FF000000"/>
        <rFont val="Calibri"/>
      </rPr>
      <t>Satisfies: SRG-APP-000142-DB-000094, SRG-APP-000383-DB-000364</t>
    </r>
  </si>
  <si>
    <r>
      <rPr>
        <sz val="11"/>
        <color rgb="FF000000"/>
        <rFont val="Calibri"/>
      </rPr>
      <t>Review the database management system (DBMS) settings for unapproved functions, ports, protocols, and services.</t>
    </r>
    <r>
      <rPr>
        <sz val="11"/>
        <color rgb="FF000000"/>
        <rFont val="Calibri"/>
      </rPr>
      <t xml:space="preserve">
</t>
    </r>
    <r>
      <rPr>
        <sz val="11"/>
        <color rgb="FF000000"/>
        <rFont val="Calibri"/>
      </rPr>
      <t>If any are found, this is a finding.</t>
    </r>
    <r>
      <rPr>
        <sz val="11"/>
        <color rgb="FF000000"/>
        <rFont val="Calibri"/>
      </rPr>
      <t xml:space="preserve">
</t>
    </r>
    <r>
      <rPr>
        <sz val="11"/>
        <color rgb="FF000000"/>
        <rFont val="Calibri"/>
      </rPr>
      <t>For definitive information on PPSM, refer to https://cyber.mil/ppsm/.</t>
    </r>
    <r>
      <rPr>
        <sz val="11"/>
        <color rgb="FF000000"/>
        <rFont val="Calibri"/>
      </rPr>
      <t xml:space="preserve">
</t>
    </r>
    <r>
      <rPr>
        <sz val="11"/>
        <color rgb="FF000000"/>
        <rFont val="Calibri"/>
      </rPr>
      <t>- - - - -</t>
    </r>
    <r>
      <rPr>
        <sz val="11"/>
        <color rgb="FF000000"/>
        <rFont val="Calibri"/>
      </rPr>
      <t xml:space="preserve">
</t>
    </r>
    <r>
      <rPr>
        <sz val="11"/>
        <color rgb="FF000000"/>
        <rFont val="Calibri"/>
      </rPr>
      <t>In the Oracle database, the communications with the database and incoming requests are performed by the Oracle Listener. The Oracle Listener listens on a specific port or ports for connections to a specific database. The Oracle Listener has configuration files located in the $ORACLE_HOME/network/admin directory. To check the ports and protocols in use, go to that directory and review the SQLNET.ora, LISTENER.ora, and the TNSNAMES.ora. If protocols or ports are in use that are not authorized, this is a finding.</t>
    </r>
  </si>
  <si>
    <t>V-270559</t>
  </si>
  <si>
    <r>
      <rPr>
        <sz val="11"/>
        <rFont val="Calibri"/>
      </rPr>
      <t>Oracle Database must ensure users are authenticated with an individual authenticator prior to using a shared authenticator.</t>
    </r>
  </si>
  <si>
    <r>
      <rPr>
        <sz val="11"/>
        <color rgb="FF000000"/>
        <rFont val="Calibri"/>
      </rPr>
      <t>Configure the DBMS, OS, and/or enterprise-level authentication/access mechanism to require individual authentication prior to authentication for shared account access.</t>
    </r>
    <r>
      <rPr>
        <sz val="11"/>
        <color rgb="FF000000"/>
        <rFont val="Calibri"/>
      </rPr>
      <t xml:space="preserve">
</t>
    </r>
    <r>
      <rPr>
        <sz val="11"/>
        <color rgb="FF000000"/>
        <rFont val="Calibri"/>
      </rPr>
      <t>If appropriate, install Oracle Access Manager to provide multifactor authentication of applications front-ending Oracle Databases and using shared accounts. After installation, use x509 Authentication modules provided out of the box.</t>
    </r>
  </si>
  <si>
    <r>
      <rPr>
        <sz val="11"/>
        <color rgb="FF000000"/>
        <rFont val="Calibri"/>
      </rPr>
      <t>To assure individual accountability and prevent unauthorized access, application users (and any processes acting on behalf of users) must be individually identified and authenticated.</t>
    </r>
    <r>
      <rPr>
        <sz val="11"/>
        <color rgb="FF000000"/>
        <rFont val="Calibri"/>
      </rPr>
      <t xml:space="preserve">
</t>
    </r>
    <r>
      <rPr>
        <sz val="11"/>
        <color rgb="FF000000"/>
        <rFont val="Calibri"/>
      </rPr>
      <t>A shared authenticator is a generic account used by multiple individuals. Use of a shared authenticator alone does not uniquely identify individual users. An example of a shared authenticator is the Unix OS "root" user account, a Windows "administrator" account, a "SA" account, or a "helpdesk" account.</t>
    </r>
    <r>
      <rPr>
        <sz val="11"/>
        <color rgb="FF000000"/>
        <rFont val="Calibri"/>
      </rPr>
      <t xml:space="preserve">
</t>
    </r>
    <r>
      <rPr>
        <sz val="11"/>
        <color rgb="FF000000"/>
        <rFont val="Calibri"/>
      </rPr>
      <t>For example, the Unix and Windows operating systems offer a "switch user" capability allowing users to authenticate with their individual credentials and, when needed, switch to the administrator role. This method provides for unique individual authentication prior to using a shared authenticator.</t>
    </r>
    <r>
      <rPr>
        <sz val="11"/>
        <color rgb="FF000000"/>
        <rFont val="Calibri"/>
      </rPr>
      <t xml:space="preserve">
</t>
    </r>
    <r>
      <rPr>
        <sz val="11"/>
        <color rgb="FF000000"/>
        <rFont val="Calibri"/>
      </rPr>
      <t>Some applications may not have the need to provide a group authenticator; this is considered a matter of application design. In those instances where the application design includes the use of a shared authenticator, this requirement will apply.</t>
    </r>
    <r>
      <rPr>
        <sz val="11"/>
        <color rgb="FF000000"/>
        <rFont val="Calibri"/>
      </rPr>
      <t xml:space="preserve">
</t>
    </r>
    <r>
      <rPr>
        <sz val="11"/>
        <color rgb="FF000000"/>
        <rFont val="Calibri"/>
      </rPr>
      <t>There may also be instances when specific user actions need to be performed on the information system without unique user identification or authentication. An example of this type of access is a web server which contains publicly releasable information. These types of accesses are allowed but must be explicitly identified and documented by the organization.</t>
    </r>
    <r>
      <rPr>
        <sz val="11"/>
        <color rgb="FF000000"/>
        <rFont val="Calibri"/>
      </rPr>
      <t xml:space="preserve">
</t>
    </r>
    <r>
      <rPr>
        <sz val="11"/>
        <color rgb="FF000000"/>
        <rFont val="Calibri"/>
      </rPr>
      <t>When shared accounts are used without another means of identifying individual users, users may deny having performed a particular action.</t>
    </r>
    <r>
      <rPr>
        <sz val="11"/>
        <color rgb="FF000000"/>
        <rFont val="Calibri"/>
      </rPr>
      <t xml:space="preserve">
</t>
    </r>
    <r>
      <rPr>
        <sz val="11"/>
        <color rgb="FF000000"/>
        <rFont val="Calibri"/>
      </rPr>
      <t>Oracle Access Manager may be helpful in meeting this requirement.</t>
    </r>
    <r>
      <rPr>
        <sz val="11"/>
        <color rgb="FF000000"/>
        <rFont val="Calibri"/>
      </rPr>
      <t xml:space="preserve">
</t>
    </r>
    <r>
      <rPr>
        <sz val="11"/>
        <color rgb="FF000000"/>
        <rFont val="Calibri"/>
      </rPr>
      <t>Oracle Access Manager is used when there is a need for multifactor authentication of applications front-ending Oracle Datasets that may use group accounts. Oracle Access Manager supports using PKI-based smart cards (CAC, PIV) for multifactor authentication. When a user authenticates to a smart card application, the smart card engine produces a certificate-based authentication token. Can configure a certificate-based authentication scheme in Oracle Access Manager that uses information from the smart card certificate. Certificate-based authentication works with any smart card or similar device that presents an X.509 certificate.</t>
    </r>
  </si>
  <si>
    <r>
      <rPr>
        <sz val="11"/>
        <color rgb="FF000000"/>
        <rFont val="Calibri"/>
      </rPr>
      <t>Review database management system (DBMS) settings, OS settings, and/or enterprise-level authentication/access mechanism settings to determine whether shared accounts exist. If shared accounts do not exist, this is Not Applicable.</t>
    </r>
    <r>
      <rPr>
        <sz val="11"/>
        <color rgb="FF000000"/>
        <rFont val="Calibri"/>
      </rPr>
      <t xml:space="preserve">
</t>
    </r>
    <r>
      <rPr>
        <sz val="11"/>
        <color rgb="FF000000"/>
        <rFont val="Calibri"/>
      </rPr>
      <t>Review DBMS settings to determine if individual authentication is required before shared authentication.</t>
    </r>
    <r>
      <rPr>
        <sz val="11"/>
        <color rgb="FF000000"/>
        <rFont val="Calibri"/>
      </rPr>
      <t xml:space="preserve">
</t>
    </r>
    <r>
      <rPr>
        <sz val="11"/>
        <color rgb="FF000000"/>
        <rFont val="Calibri"/>
      </rPr>
      <t>If shared authentication does not require prior individual authentication, this is a finding.</t>
    </r>
    <r>
      <rPr>
        <sz val="11"/>
        <color rgb="FF000000"/>
        <rFont val="Calibri"/>
      </rPr>
      <t xml:space="preserve">
</t>
    </r>
    <r>
      <rPr>
        <sz val="11"/>
        <color rgb="FF000000"/>
        <rFont val="Calibri"/>
      </rPr>
      <t>If using Oracle Access Manager:</t>
    </r>
    <r>
      <rPr>
        <sz val="11"/>
        <color rgb="FF000000"/>
        <rFont val="Calibri"/>
      </rPr>
      <t xml:space="preserve">
</t>
    </r>
    <r>
      <rPr>
        <sz val="11"/>
        <color rgb="FF000000"/>
        <rFont val="Calibri"/>
      </rPr>
      <t>Verify the Authentication Module is set up properly:</t>
    </r>
    <r>
      <rPr>
        <sz val="11"/>
        <color rgb="FF000000"/>
        <rFont val="Calibri"/>
      </rPr>
      <t xml:space="preserve">
</t>
    </r>
    <r>
      <rPr>
        <sz val="11"/>
        <color rgb="FF000000"/>
        <rFont val="Calibri"/>
      </rPr>
      <t>1. Go to the Oracle Access Manager Home Screen and click the Policy Configuration tab. Select the X509Scheme.</t>
    </r>
    <r>
      <rPr>
        <sz val="11"/>
        <color rgb="FF000000"/>
        <rFont val="Calibri"/>
      </rPr>
      <t xml:space="preserve">
</t>
    </r>
    <r>
      <rPr>
        <sz val="11"/>
        <color rgb="FF000000"/>
        <rFont val="Calibri"/>
      </rPr>
      <t>2. Ensure the Authentication Module option is set to X509Plugin.</t>
    </r>
    <r>
      <rPr>
        <sz val="11"/>
        <color rgb="FF000000"/>
        <rFont val="Calibri"/>
      </rPr>
      <t xml:space="preserve">
</t>
    </r>
    <r>
      <rPr>
        <sz val="11"/>
        <color rgb="FF000000"/>
        <rFont val="Calibri"/>
      </rPr>
      <t>Verify the Authentication policy is using the x509Scheme:</t>
    </r>
    <r>
      <rPr>
        <sz val="11"/>
        <color rgb="FF000000"/>
        <rFont val="Calibri"/>
      </rPr>
      <t xml:space="preserve">
</t>
    </r>
    <r>
      <rPr>
        <sz val="11"/>
        <color rgb="FF000000"/>
        <rFont val="Calibri"/>
      </rPr>
      <t>1. Go to Oracle Access Manager Home Screen and click the Policy Configuration tab.</t>
    </r>
    <r>
      <rPr>
        <sz val="11"/>
        <color rgb="FF000000"/>
        <rFont val="Calibri"/>
      </rPr>
      <t xml:space="preserve">
</t>
    </r>
    <r>
      <rPr>
        <sz val="11"/>
        <color rgb="FF000000"/>
        <rFont val="Calibri"/>
      </rPr>
      <t>2. Select Application Domains. Select Search.</t>
    </r>
    <r>
      <rPr>
        <sz val="11"/>
        <color rgb="FF000000"/>
        <rFont val="Calibri"/>
      </rPr>
      <t xml:space="preserve">
</t>
    </r>
    <r>
      <rPr>
        <sz val="11"/>
        <color rgb="FF000000"/>
        <rFont val="Calibri"/>
      </rPr>
      <t>3. Select the application domain protecting the Oracle Database.</t>
    </r>
    <r>
      <rPr>
        <sz val="11"/>
        <color rgb="FF000000"/>
        <rFont val="Calibri"/>
      </rPr>
      <t xml:space="preserve">
</t>
    </r>
    <r>
      <rPr>
        <sz val="11"/>
        <color rgb="FF000000"/>
        <rFont val="Calibri"/>
      </rPr>
      <t>4. Select the Authentication Policies tab and click Protected Resource Policy.</t>
    </r>
    <r>
      <rPr>
        <sz val="11"/>
        <color rgb="FF000000"/>
        <rFont val="Calibri"/>
      </rPr>
      <t xml:space="preserve">
</t>
    </r>
    <r>
      <rPr>
        <sz val="11"/>
        <color rgb="FF000000"/>
        <rFont val="Calibri"/>
      </rPr>
      <t>5. Make sure the Authentication Scheme is set to x509Scheme.</t>
    </r>
  </si>
  <si>
    <t>V-270560</t>
  </si>
  <si>
    <r>
      <rPr>
        <sz val="11"/>
        <rFont val="Calibri"/>
      </rPr>
      <t>Oracle Database must uniquely identify and authenticate organizational users (or processes acting on behalf of organizational users).</t>
    </r>
  </si>
  <si>
    <r>
      <rPr>
        <sz val="11"/>
        <color rgb="FF000000"/>
        <rFont val="Calibri"/>
      </rPr>
      <t>Configure the DBMS, OS, and/or enterprise-level authentication/access mechanism to uniquely identify and authenticate all organizational users who log on to the system. Ensure that each user has a separate account from all other users.</t>
    </r>
  </si>
  <si>
    <r>
      <rPr>
        <sz val="11"/>
        <color rgb="FF000000"/>
        <rFont val="Calibri"/>
      </rPr>
      <t>To ensure accountability and prevent unauthorized access, organizational users must be identified and authenticated.</t>
    </r>
    <r>
      <rPr>
        <sz val="11"/>
        <color rgb="FF000000"/>
        <rFont val="Calibri"/>
      </rPr>
      <t xml:space="preserve">
</t>
    </r>
    <r>
      <rPr>
        <sz val="11"/>
        <color rgb="FF000000"/>
        <rFont val="Calibri"/>
      </rPr>
      <t>Organizational users include organizational employees or individuals the organization deems to have equivalent status of employees (e.g., contractors, guest researchers, individuals from allied nations).</t>
    </r>
    <r>
      <rPr>
        <sz val="11"/>
        <color rgb="FF000000"/>
        <rFont val="Calibri"/>
      </rPr>
      <t xml:space="preserve">
</t>
    </r>
    <r>
      <rPr>
        <sz val="11"/>
        <color rgb="FF000000"/>
        <rFont val="Calibri"/>
      </rPr>
      <t>Users (and any processes acting on behalf of users) are uniquely identified and authenticated for all accesses other than those accesses explicitly identified and documented by the organization which outlines specific user actions that can be performed on the information system without identification or authentication.</t>
    </r>
  </si>
  <si>
    <r>
      <rPr>
        <sz val="11"/>
        <color rgb="FF000000"/>
        <rFont val="Calibri"/>
      </rPr>
      <t>Review database management system (DBMS) settings, OS settings, and/or enterprise-level authentication/access mechanism settings, and site practices, to determine whether organizational users are uniquely identified and authenticated when logging on to the system.</t>
    </r>
    <r>
      <rPr>
        <sz val="11"/>
        <color rgb="FF000000"/>
        <rFont val="Calibri"/>
      </rPr>
      <t xml:space="preserve">
</t>
    </r>
    <r>
      <rPr>
        <sz val="11"/>
        <color rgb="FF000000"/>
        <rFont val="Calibri"/>
      </rPr>
      <t>If organizational users are not uniquely identified and authenticated, this is a finding.</t>
    </r>
  </si>
  <si>
    <t>V-270561</t>
  </si>
  <si>
    <r>
      <rPr>
        <sz val="11"/>
        <rFont val="Calibri"/>
      </rPr>
      <t>Oracle Database must enforce the DOD standards for password complexity.</t>
    </r>
  </si>
  <si>
    <r>
      <rPr>
        <sz val="11"/>
        <color rgb="FF000000"/>
        <rFont val="Calibri"/>
      </rPr>
      <t>If all user accounts are authenticated by the OS or an enterprise-level authentication/access mechanism, and not by Oracle, no fix to the DBMS is required.</t>
    </r>
    <r>
      <rPr>
        <sz val="11"/>
        <color rgb="FF000000"/>
        <rFont val="Calibri"/>
      </rPr>
      <t xml:space="preserve">
</t>
    </r>
    <r>
      <rPr>
        <sz val="11"/>
        <color rgb="FF000000"/>
        <rFont val="Calibri"/>
      </rPr>
      <t>If any user accounts are managed by Oracle, develop, test, and implement a password verification function that enforces DOD requirements.</t>
    </r>
    <r>
      <rPr>
        <sz val="11"/>
        <color rgb="FF000000"/>
        <rFont val="Calibri"/>
      </rPr>
      <t xml:space="preserve">
</t>
    </r>
    <r>
      <rPr>
        <sz val="11"/>
        <color rgb="FF000000"/>
        <rFont val="Calibri"/>
      </rPr>
      <t>Oracle supplies a sample function called ORA12C_STIG_VERIFY_FUNCTION. This can be used as the starting point for a customized function. The script file is found in the following location on the server depending on OS:</t>
    </r>
    <r>
      <rPr>
        <sz val="11"/>
        <color rgb="FF000000"/>
        <rFont val="Calibri"/>
      </rPr>
      <t xml:space="preserve">
</t>
    </r>
    <r>
      <rPr>
        <sz val="11"/>
        <color rgb="FF000000"/>
        <rFont val="Calibri"/>
      </rPr>
      <t>Windows:</t>
    </r>
    <r>
      <rPr>
        <sz val="11"/>
        <color rgb="FF000000"/>
        <rFont val="Calibri"/>
      </rPr>
      <t xml:space="preserve">
</t>
    </r>
    <r>
      <rPr>
        <sz val="11"/>
        <color rgb="FF000000"/>
        <rFont val="Calibri"/>
      </rPr>
      <t>%ORACLE_HOME%\RDBMS\ADMIN\catpvf.sql</t>
    </r>
    <r>
      <rPr>
        <sz val="11"/>
        <color rgb="FF000000"/>
        <rFont val="Calibri"/>
      </rPr>
      <t xml:space="preserve">
</t>
    </r>
    <r>
      <rPr>
        <sz val="11"/>
        <color rgb="FF000000"/>
        <rFont val="Calibri"/>
      </rPr>
      <t>Unix/Linux:</t>
    </r>
    <r>
      <rPr>
        <sz val="11"/>
        <color rgb="FF000000"/>
        <rFont val="Calibri"/>
      </rPr>
      <t xml:space="preserve">
</t>
    </r>
    <r>
      <rPr>
        <sz val="11"/>
        <color rgb="FF000000"/>
        <rFont val="Calibri"/>
      </rPr>
      <t>$ORACLE_HOME/rdbms/admin/catpvf.sql</t>
    </r>
  </si>
  <si>
    <r>
      <rPr>
        <sz val="11"/>
        <color rgb="FF000000"/>
        <rFont val="Calibri"/>
      </rPr>
      <t>OS/enterprise authentication and identification must be used (SRG-APP-000023-DB-000001). Native database management system (DBMS) authentication may be used only when circumstances make it unavoidable; and must be documented and authorizing official (AO)-approved.</t>
    </r>
    <r>
      <rPr>
        <sz val="11"/>
        <color rgb="FF000000"/>
        <rFont val="Calibri"/>
      </rPr>
      <t xml:space="preserve">
</t>
    </r>
    <r>
      <rPr>
        <sz val="11"/>
        <color rgb="FF000000"/>
        <rFont val="Calibri"/>
      </rPr>
      <t>The DOD standard for authentication is DOD-approved PKI certificates. Authentication based on User ID and Password may be used only when it is not possible to employ a PKI certificate and requires AO approval.</t>
    </r>
    <r>
      <rPr>
        <sz val="11"/>
        <color rgb="FF000000"/>
        <rFont val="Calibri"/>
      </rPr>
      <t xml:space="preserve">
</t>
    </r>
    <r>
      <rPr>
        <sz val="11"/>
        <color rgb="FF000000"/>
        <rFont val="Calibri"/>
      </rPr>
      <t>In such cases, the DOD standards for password complexity and lifetime must be implemented. DBMS products that can inherit the rules for these from the operating system or access control program (e.g., Microsoft Active Directory) must be configured to do so. For other DBMSs, the rules must be enforced using available configuration parameters or custom code.</t>
    </r>
    <r>
      <rPr>
        <sz val="11"/>
        <color rgb="FF000000"/>
        <rFont val="Calibri"/>
      </rPr>
      <t xml:space="preserve">
</t>
    </r>
    <r>
      <rPr>
        <sz val="11"/>
        <color rgb="FF000000"/>
        <rFont val="Calibri"/>
      </rPr>
      <t>Note that user authentication and account management must be done via an enterprise-wide mechanism whenever possible. Examples of enterprise-level authentication/access mechanisms include, but are not limited to, Active Directory and LDAP. This requirement applies to cases where it is necessary to have accounts directly managed by Oracle.</t>
    </r>
  </si>
  <si>
    <r>
      <rPr>
        <sz val="11"/>
        <color rgb="FF000000"/>
        <rFont val="Calibri"/>
      </rPr>
      <t>If all user accounts are authenticated by the OS or an enterprise-level authentication/access mechanism and not by Oracle, this is not a finding.</t>
    </r>
    <r>
      <rPr>
        <sz val="11"/>
        <color rgb="FF000000"/>
        <rFont val="Calibri"/>
      </rPr>
      <t xml:space="preserve">
</t>
    </r>
    <r>
      <rPr>
        <sz val="11"/>
        <color rgb="FF000000"/>
        <rFont val="Calibri"/>
      </rPr>
      <t>For each profile that can be applied to accounts where authentication is under Oracle's control, determine the password verification function that is in use:</t>
    </r>
    <r>
      <rPr>
        <sz val="11"/>
        <color rgb="FF000000"/>
        <rFont val="Calibri"/>
      </rPr>
      <t xml:space="preserve">
</t>
    </r>
    <r>
      <rPr>
        <sz val="11"/>
        <color rgb="FF000000"/>
        <rFont val="Calibri"/>
      </rPr>
      <t xml:space="preserve">SELECT * FROM SYS.DBA_PROFILES </t>
    </r>
    <r>
      <rPr>
        <sz val="11"/>
        <color rgb="FF000000"/>
        <rFont val="Calibri"/>
      </rPr>
      <t xml:space="preserve">
</t>
    </r>
    <r>
      <rPr>
        <sz val="11"/>
        <color rgb="FF000000"/>
        <rFont val="Calibri"/>
      </rPr>
      <t>WHERE RESOURCE_NAME = 'PASSWORD_VERIFY_FUNCTION'</t>
    </r>
    <r>
      <rPr>
        <sz val="11"/>
        <color rgb="FF000000"/>
        <rFont val="Calibri"/>
      </rPr>
      <t xml:space="preserve">
</t>
    </r>
    <r>
      <rPr>
        <sz val="11"/>
        <color rgb="FF000000"/>
        <rFont val="Calibri"/>
      </rPr>
      <t>ORDER BY PROFILE;</t>
    </r>
    <r>
      <rPr>
        <sz val="11"/>
        <color rgb="FF000000"/>
        <rFont val="Calibri"/>
      </rPr>
      <t xml:space="preserve">
</t>
    </r>
    <r>
      <rPr>
        <sz val="11"/>
        <color rgb="FF000000"/>
        <rFont val="Calibri"/>
      </rPr>
      <t xml:space="preserve">Note: Profiles can inherit settings from another profile so some password functions could be set to DEFAULT. If so, review the DEFAULT profile function name. </t>
    </r>
    <r>
      <rPr>
        <sz val="11"/>
        <color rgb="FF000000"/>
        <rFont val="Calibri"/>
      </rPr>
      <t xml:space="preserve">
</t>
    </r>
    <r>
      <rPr>
        <sz val="11"/>
        <color rgb="FF000000"/>
        <rFont val="Calibri"/>
      </rPr>
      <t>If the function name is null for any profile, this is a finding.</t>
    </r>
    <r>
      <rPr>
        <sz val="11"/>
        <color rgb="FF000000"/>
        <rFont val="Calibri"/>
      </rPr>
      <t xml:space="preserve">
</t>
    </r>
    <r>
      <rPr>
        <sz val="11"/>
        <color rgb="FF000000"/>
        <rFont val="Calibri"/>
      </rPr>
      <t xml:space="preserve">Review the password verification functions specified for the PASSWORD_VERIFY_FUNCTION settings for each profile. Determine whether the following rules are enforced by the code in those functions. </t>
    </r>
    <r>
      <rPr>
        <sz val="11"/>
        <color rgb="FF000000"/>
        <rFont val="Calibri"/>
      </rPr>
      <t xml:space="preserve">
</t>
    </r>
    <r>
      <rPr>
        <sz val="11"/>
        <color rgb="FF000000"/>
        <rFont val="Calibri"/>
      </rPr>
      <t>a. Minimum of 15 characters, including at least one of each of the following character sets:</t>
    </r>
    <r>
      <rPr>
        <sz val="11"/>
        <color rgb="FF000000"/>
        <rFont val="Calibri"/>
      </rPr>
      <t xml:space="preserve">
</t>
    </r>
    <r>
      <rPr>
        <sz val="11"/>
        <color rgb="FF000000"/>
        <rFont val="Calibri"/>
      </rPr>
      <t>- Uppercase</t>
    </r>
    <r>
      <rPr>
        <sz val="11"/>
        <color rgb="FF000000"/>
        <rFont val="Calibri"/>
      </rPr>
      <t xml:space="preserve">
</t>
    </r>
    <r>
      <rPr>
        <sz val="11"/>
        <color rgb="FF000000"/>
        <rFont val="Calibri"/>
      </rPr>
      <t>- Lowercase</t>
    </r>
    <r>
      <rPr>
        <sz val="11"/>
        <color rgb="FF000000"/>
        <rFont val="Calibri"/>
      </rPr>
      <t xml:space="preserve">
</t>
    </r>
    <r>
      <rPr>
        <sz val="11"/>
        <color rgb="FF000000"/>
        <rFont val="Calibri"/>
      </rPr>
      <t>- Numeric</t>
    </r>
    <r>
      <rPr>
        <sz val="11"/>
        <color rgb="FF000000"/>
        <rFont val="Calibri"/>
      </rPr>
      <t xml:space="preserve">
</t>
    </r>
    <r>
      <rPr>
        <sz val="11"/>
        <color rgb="FF000000"/>
        <rFont val="Calibri"/>
      </rPr>
      <t>- Special characters (e.g., ~ ! @ # $ % ^ &amp; * ( ) _ + = - ' [ ] / ? &gt; &lt;)</t>
    </r>
    <r>
      <rPr>
        <sz val="11"/>
        <color rgb="FF000000"/>
        <rFont val="Calibri"/>
      </rPr>
      <t xml:space="preserve">
</t>
    </r>
    <r>
      <rPr>
        <sz val="11"/>
        <color rgb="FF000000"/>
        <rFont val="Calibri"/>
      </rPr>
      <t>b. Minimum number of characters changed from previous password: 50 percent of the minimum password length; that is, eight.</t>
    </r>
    <r>
      <rPr>
        <sz val="11"/>
        <color rgb="FF000000"/>
        <rFont val="Calibri"/>
      </rPr>
      <t xml:space="preserve">
</t>
    </r>
    <r>
      <rPr>
        <sz val="11"/>
        <color rgb="FF000000"/>
        <rFont val="Calibri"/>
      </rPr>
      <t>If any of the above password requirements are not included in the function, this is a finding.</t>
    </r>
  </si>
  <si>
    <t>V-270562</t>
  </si>
  <si>
    <r>
      <rPr>
        <sz val="11"/>
        <rFont val="Calibri"/>
      </rPr>
      <t>Procedures for establishing temporary passwords that meet DOD password requirements for new accounts must be defined, documented, and implemented.</t>
    </r>
  </si>
  <si>
    <r>
      <rPr>
        <sz val="11"/>
        <color rgb="FF000000"/>
        <rFont val="Calibri"/>
      </rPr>
      <t>Implement procedures for assigning temporary passwords to user accounts.</t>
    </r>
    <r>
      <rPr>
        <sz val="11"/>
        <color rgb="FF000000"/>
        <rFont val="Calibri"/>
      </rPr>
      <t xml:space="preserve">
</t>
    </r>
    <r>
      <rPr>
        <sz val="11"/>
        <color rgb="FF000000"/>
        <rFont val="Calibri"/>
      </rPr>
      <t>Procedures should include instructions to meet current DOD password length and complexity requirements and provide a secure method to relay the temporary password to the user.</t>
    </r>
  </si>
  <si>
    <r>
      <rPr>
        <sz val="11"/>
        <color rgb="FF000000"/>
        <rFont val="Calibri"/>
      </rPr>
      <t>Password maximum lifetime is the maximum period of time, (typically in days) a user's password may be in effect before the user is forced to change it.</t>
    </r>
    <r>
      <rPr>
        <sz val="11"/>
        <color rgb="FF000000"/>
        <rFont val="Calibri"/>
      </rPr>
      <t xml:space="preserve">
</t>
    </r>
    <r>
      <rPr>
        <sz val="11"/>
        <color rgb="FF000000"/>
        <rFont val="Calibri"/>
      </rPr>
      <t>Passwords need to be changed at specific policy-based intervals as per policy. Any password, no matter how complex, can eventually be cracked.</t>
    </r>
    <r>
      <rPr>
        <sz val="11"/>
        <color rgb="FF000000"/>
        <rFont val="Calibri"/>
      </rPr>
      <t xml:space="preserve">
</t>
    </r>
    <r>
      <rPr>
        <sz val="11"/>
        <color rgb="FF000000"/>
        <rFont val="Calibri"/>
      </rPr>
      <t>One method of minimizing this risk is to use complex passwords and periodically change them. If the application does not limit the lifetime of passwords and force users to change their passwords, there is the risk that the system and/or application passwords could be compromised.</t>
    </r>
    <r>
      <rPr>
        <sz val="11"/>
        <color rgb="FF000000"/>
        <rFont val="Calibri"/>
      </rPr>
      <t xml:space="preserve">
</t>
    </r>
    <r>
      <rPr>
        <sz val="11"/>
        <color rgb="FF000000"/>
        <rFont val="Calibri"/>
      </rPr>
      <t>New accounts authenticated by passwords that are created without a password or with an easily guessed password are vulnerable to unauthorized access. Procedures for creating new accounts with passwords should include the required assignment of a temporary password to be modified by the user upon first use.</t>
    </r>
    <r>
      <rPr>
        <sz val="11"/>
        <color rgb="FF000000"/>
        <rFont val="Calibri"/>
      </rPr>
      <t xml:space="preserve">
</t>
    </r>
    <r>
      <rPr>
        <sz val="11"/>
        <color rgb="FF000000"/>
        <rFont val="Calibri"/>
      </rPr>
      <t>Note that user authentication and account management must be done via an enterprise-wide mechanism whenever possible. Examples of enterprise-level authentication/access mechanisms include, but are not limited to, Active Directory and LDAP With respect to Oracle, this requirement applies to cases where it is necessary to have accounts directly managed by Oracle.</t>
    </r>
  </si>
  <si>
    <r>
      <rPr>
        <sz val="11"/>
        <color rgb="FF000000"/>
        <rFont val="Calibri"/>
      </rPr>
      <t>If all user accounts are authenticated by the OS or an enterprise-level authentication/access mechanism, and not by Oracle, this is not a finding.</t>
    </r>
    <r>
      <rPr>
        <sz val="11"/>
        <color rgb="FF000000"/>
        <rFont val="Calibri"/>
      </rPr>
      <t xml:space="preserve">
</t>
    </r>
    <r>
      <rPr>
        <sz val="11"/>
        <color rgb="FF000000"/>
        <rFont val="Calibri"/>
      </rPr>
      <t>Where accounts are authenticated using passwords, review procedures and implementation evidence for creation of temporary passwords.</t>
    </r>
    <r>
      <rPr>
        <sz val="11"/>
        <color rgb="FF000000"/>
        <rFont val="Calibri"/>
      </rPr>
      <t xml:space="preserve">
</t>
    </r>
    <r>
      <rPr>
        <sz val="11"/>
        <color rgb="FF000000"/>
        <rFont val="Calibri"/>
      </rPr>
      <t>If the procedures or evidence do not exist or do not enforce passwords to meet DOD password requirements, this is a finding.</t>
    </r>
  </si>
  <si>
    <t>V-270563</t>
  </si>
  <si>
    <r>
      <rPr>
        <sz val="11"/>
        <rFont val="Calibri"/>
      </rPr>
      <t>Oracle Database must enforce password maximum lifetime restrictions.</t>
    </r>
  </si>
  <si>
    <r>
      <rPr>
        <sz val="11"/>
        <color rgb="FF000000"/>
        <rFont val="Calibri"/>
      </rPr>
      <t>For user accounts managed by Oracle, modify DBMS settings to force users to periodically change their passwords. For example, using "PPPPPP" to stand for a profile name:</t>
    </r>
    <r>
      <rPr>
        <sz val="11"/>
        <color rgb="FF000000"/>
        <rFont val="Calibri"/>
      </rPr>
      <t xml:space="preserve">
</t>
    </r>
    <r>
      <rPr>
        <sz val="11"/>
        <color rgb="FF000000"/>
        <rFont val="Calibri"/>
      </rPr>
      <t>ALTER PROFILE PPPPPP LIMIT PASSWORD_LIFE_TIME 35 PASSWORD_GRACE_TIME 0;</t>
    </r>
    <r>
      <rPr>
        <sz val="11"/>
        <color rgb="FF000000"/>
        <rFont val="Calibri"/>
      </rPr>
      <t xml:space="preserve">
</t>
    </r>
    <r>
      <rPr>
        <sz val="11"/>
        <color rgb="FF000000"/>
        <rFont val="Calibri"/>
      </rPr>
      <t>Do this for each profile applied to user accounts.</t>
    </r>
    <r>
      <rPr>
        <sz val="11"/>
        <color rgb="FF000000"/>
        <rFont val="Calibri"/>
      </rPr>
      <t xml:space="preserve">
</t>
    </r>
    <r>
      <rPr>
        <sz val="11"/>
        <color rgb="FF000000"/>
        <rFont val="Calibri"/>
      </rPr>
      <t>Note: Although the DOD requirement is for a password change every 60 days, using a value of 35 facilitates the use of PASSWORD_LIFE_TIME as a means of locking accounts inactive for 35 days. But if 35 is not a practical or acceptable limit for password lifetime, set it to the standard DOD value of 60.</t>
    </r>
    <r>
      <rPr>
        <sz val="11"/>
        <color rgb="FF000000"/>
        <rFont val="Calibri"/>
      </rPr>
      <t xml:space="preserve">
</t>
    </r>
    <r>
      <rPr>
        <sz val="11"/>
        <color rgb="FF000000"/>
        <rFont val="Calibri"/>
      </rPr>
      <t>Where a password lifetime longer than 60 is needed, document the reasons and obtain information system security officer (ISSO) approval.</t>
    </r>
  </si>
  <si>
    <r>
      <rPr>
        <sz val="11"/>
        <color rgb="FF000000"/>
        <rFont val="Calibri"/>
      </rPr>
      <t>Password maximum lifetime is the maximum period of time, (typically in days) a user's password may be in effect before the user is forced to change it.</t>
    </r>
    <r>
      <rPr>
        <sz val="11"/>
        <color rgb="FF000000"/>
        <rFont val="Calibri"/>
      </rPr>
      <t xml:space="preserve">
</t>
    </r>
    <r>
      <rPr>
        <sz val="11"/>
        <color rgb="FF000000"/>
        <rFont val="Calibri"/>
      </rPr>
      <t>Passwords need to be changed at specific policy-based intervals as per policy. Any password, no matter how complex, can eventually be cracked.</t>
    </r>
    <r>
      <rPr>
        <sz val="11"/>
        <color rgb="FF000000"/>
        <rFont val="Calibri"/>
      </rPr>
      <t xml:space="preserve">
</t>
    </r>
    <r>
      <rPr>
        <sz val="11"/>
        <color rgb="FF000000"/>
        <rFont val="Calibri"/>
      </rPr>
      <t>One method of minimizing this risk is to use complex passwords and periodically change them. If the application does not limit the lifetime of passwords and force users to change their passwords, there is the risk that the system and/or application passwords could be compromised.</t>
    </r>
    <r>
      <rPr>
        <sz val="11"/>
        <color rgb="FF000000"/>
        <rFont val="Calibri"/>
      </rPr>
      <t xml:space="preserve">
</t>
    </r>
    <r>
      <rPr>
        <sz val="11"/>
        <color rgb="FF000000"/>
        <rFont val="Calibri"/>
      </rPr>
      <t>The PASSWORD_LIFE_TIME parameter defines the number of days a password remains valid. This can must not be set to UNLIMITED. Further, the PASSWORD_GRACE_TIME parameter, if set to UNLIMITED, can nullify the PASSWORD_LIFE_TIME. PASSWORD_GRACE_TIME must be set to 0 days (or another small integer).</t>
    </r>
    <r>
      <rPr>
        <sz val="11"/>
        <color rgb="FF000000"/>
        <rFont val="Calibri"/>
      </rPr>
      <t xml:space="preserve">
</t>
    </r>
    <r>
      <rPr>
        <sz val="11"/>
        <color rgb="FF000000"/>
        <rFont val="Calibri"/>
      </rPr>
      <t>Note: User authentication and account management must be done via an enterprise-wide mechanism whenever possible. Examples of enterprise-level authentication/access mechanisms include, but are not limited to, Active Directory and LDAP. With respect to Oracle, this requirement applies to cases where it is necessary to have accounts directly managed by Oracle.</t>
    </r>
  </si>
  <si>
    <r>
      <rPr>
        <sz val="11"/>
        <color rgb="FF000000"/>
        <rFont val="Calibri"/>
      </rPr>
      <t>If all user accounts are authenticated by the OS or an enterprise-level authentication/access mechanism, and not by Oracle, this is not a finding.</t>
    </r>
    <r>
      <rPr>
        <sz val="11"/>
        <color rgb="FF000000"/>
        <rFont val="Calibri"/>
      </rPr>
      <t xml:space="preserve">
</t>
    </r>
    <r>
      <rPr>
        <sz val="11"/>
        <color rgb="FF000000"/>
        <rFont val="Calibri"/>
      </rPr>
      <t>Review database management system (DBMS) settings to determine if passwords must be changed periodically. Run the following script:</t>
    </r>
    <r>
      <rPr>
        <sz val="11"/>
        <color rgb="FF000000"/>
        <rFont val="Calibri"/>
      </rPr>
      <t xml:space="preserve">
</t>
    </r>
    <r>
      <rPr>
        <sz val="11"/>
        <color rgb="FF000000"/>
        <rFont val="Calibri"/>
      </rPr>
      <t>SELECT p1.profile,</t>
    </r>
    <r>
      <rPr>
        <sz val="11"/>
        <color rgb="FF000000"/>
        <rFont val="Calibri"/>
      </rPr>
      <t xml:space="preserve">
</t>
    </r>
    <r>
      <rPr>
        <sz val="11"/>
        <color rgb="FF000000"/>
        <rFont val="Calibri"/>
      </rPr>
      <t>CASE DECODE(p1.limit, 'DEFAULT', p3.limit, p1.limit) WHEN 'UNLIMITED' THEN 'UNLIMITED' ELSE</t>
    </r>
    <r>
      <rPr>
        <sz val="11"/>
        <color rgb="FF000000"/>
        <rFont val="Calibri"/>
      </rPr>
      <t xml:space="preserve">
</t>
    </r>
    <r>
      <rPr>
        <sz val="11"/>
        <color rgb="FF000000"/>
        <rFont val="Calibri"/>
      </rPr>
      <t>CASE DECODE(p2.limit, 'DEFAULT', p4.limit, p2.limit) WHEN 'UNLIMITED' THEN 'UNLIMITED' ELSE</t>
    </r>
    <r>
      <rPr>
        <sz val="11"/>
        <color rgb="FF000000"/>
        <rFont val="Calibri"/>
      </rPr>
      <t xml:space="preserve">
</t>
    </r>
    <r>
      <rPr>
        <sz val="11"/>
        <color rgb="FF000000"/>
        <rFont val="Calibri"/>
      </rPr>
      <t>TO_CHAR(DECODE(p1.limit, 'DEFAULT', p3.limit, p1.limit) + DECODE(p2.limit, 'DEFAULT', p4.limit, p2.limit))</t>
    </r>
    <r>
      <rPr>
        <sz val="11"/>
        <color rgb="FF000000"/>
        <rFont val="Calibri"/>
      </rPr>
      <t xml:space="preserve">
</t>
    </r>
    <r>
      <rPr>
        <sz val="11"/>
        <color rgb="FF000000"/>
        <rFont val="Calibri"/>
      </rPr>
      <t>END</t>
    </r>
    <r>
      <rPr>
        <sz val="11"/>
        <color rgb="FF000000"/>
        <rFont val="Calibri"/>
      </rPr>
      <t xml:space="preserve">
</t>
    </r>
    <r>
      <rPr>
        <sz val="11"/>
        <color rgb="FF000000"/>
        <rFont val="Calibri"/>
      </rPr>
      <t>END effective_life_time</t>
    </r>
    <r>
      <rPr>
        <sz val="11"/>
        <color rgb="FF000000"/>
        <rFont val="Calibri"/>
      </rPr>
      <t xml:space="preserve">
</t>
    </r>
    <r>
      <rPr>
        <sz val="11"/>
        <color rgb="FF000000"/>
        <rFont val="Calibri"/>
      </rPr>
      <t>FROM dba_profiles p1, dba_profiles p2, dba_profiles p3, dba_profiles p4</t>
    </r>
    <r>
      <rPr>
        <sz val="11"/>
        <color rgb="FF000000"/>
        <rFont val="Calibri"/>
      </rPr>
      <t xml:space="preserve">
</t>
    </r>
    <r>
      <rPr>
        <sz val="11"/>
        <color rgb="FF000000"/>
        <rFont val="Calibri"/>
      </rPr>
      <t>WHERE p1.profile=p2.profile</t>
    </r>
    <r>
      <rPr>
        <sz val="11"/>
        <color rgb="FF000000"/>
        <rFont val="Calibri"/>
      </rPr>
      <t xml:space="preserve">
</t>
    </r>
    <r>
      <rPr>
        <sz val="11"/>
        <color rgb="FF000000"/>
        <rFont val="Calibri"/>
      </rPr>
      <t>AND p3.profile='DEFAULT'</t>
    </r>
    <r>
      <rPr>
        <sz val="11"/>
        <color rgb="FF000000"/>
        <rFont val="Calibri"/>
      </rPr>
      <t xml:space="preserve">
</t>
    </r>
    <r>
      <rPr>
        <sz val="11"/>
        <color rgb="FF000000"/>
        <rFont val="Calibri"/>
      </rPr>
      <t>AND p4.profile='DEFAULT'</t>
    </r>
    <r>
      <rPr>
        <sz val="11"/>
        <color rgb="FF000000"/>
        <rFont val="Calibri"/>
      </rPr>
      <t xml:space="preserve">
</t>
    </r>
    <r>
      <rPr>
        <sz val="11"/>
        <color rgb="FF000000"/>
        <rFont val="Calibri"/>
      </rPr>
      <t>AND p1.resource_name='PASSWORD_LIFE_TIME'</t>
    </r>
    <r>
      <rPr>
        <sz val="11"/>
        <color rgb="FF000000"/>
        <rFont val="Calibri"/>
      </rPr>
      <t xml:space="preserve">
</t>
    </r>
    <r>
      <rPr>
        <sz val="11"/>
        <color rgb="FF000000"/>
        <rFont val="Calibri"/>
      </rPr>
      <t>AND p2.resource_name='PASSWORD_GRACE_TIME'</t>
    </r>
    <r>
      <rPr>
        <sz val="11"/>
        <color rgb="FF000000"/>
        <rFont val="Calibri"/>
      </rPr>
      <t xml:space="preserve">
</t>
    </r>
    <r>
      <rPr>
        <sz val="11"/>
        <color rgb="FF000000"/>
        <rFont val="Calibri"/>
      </rPr>
      <t>AND p3.resource_name='PASSWORD_LIFE_TIME' -- from DEFAULT profile</t>
    </r>
    <r>
      <rPr>
        <sz val="11"/>
        <color rgb="FF000000"/>
        <rFont val="Calibri"/>
      </rPr>
      <t xml:space="preserve">
</t>
    </r>
    <r>
      <rPr>
        <sz val="11"/>
        <color rgb="FF000000"/>
        <rFont val="Calibri"/>
      </rPr>
      <t>AND p4.resource_name='PASSWORD_GRACE_TIME' -- from DEFAULT profile</t>
    </r>
    <r>
      <rPr>
        <sz val="11"/>
        <color rgb="FF000000"/>
        <rFont val="Calibri"/>
      </rPr>
      <t xml:space="preserve">
</t>
    </r>
    <r>
      <rPr>
        <sz val="11"/>
        <color rgb="FF000000"/>
        <rFont val="Calibri"/>
      </rPr>
      <t>order by 1;</t>
    </r>
    <r>
      <rPr>
        <sz val="11"/>
        <color rgb="FF000000"/>
        <rFont val="Calibri"/>
      </rPr>
      <t xml:space="preserve">
</t>
    </r>
    <r>
      <rPr>
        <sz val="11"/>
        <color rgb="FF000000"/>
        <rFont val="Calibri"/>
      </rPr>
      <t>If the EFFECTIVE_LIFE_TIME is greater than 60 for any profile applied to user accounts, and the need for this has not been documented and approved, this is a finding.</t>
    </r>
    <r>
      <rPr>
        <sz val="11"/>
        <color rgb="FF000000"/>
        <rFont val="Calibri"/>
      </rPr>
      <t xml:space="preserve">
</t>
    </r>
    <r>
      <rPr>
        <sz val="11"/>
        <color rgb="FF000000"/>
        <rFont val="Calibri"/>
      </rPr>
      <t>If PASSWORD_LIFE_TIME or PASSWORD_GRACE_TIME is set to "UNLIMITED", this is a finding.</t>
    </r>
  </si>
  <si>
    <t>V-270564</t>
  </si>
  <si>
    <r>
      <rPr>
        <sz val="11"/>
        <rFont val="Calibri"/>
      </rPr>
      <t>Oracle Database must, for password-based authentication, store passwords using an approved salted key derivation function, preferably using a keyed hash.</t>
    </r>
  </si>
  <si>
    <r>
      <rPr>
        <sz val="11"/>
        <color rgb="FF000000"/>
        <rFont val="Calibri"/>
      </rPr>
      <t>Develop, document, and maintain a list of DBMS database objects, database configuration files, associated scripts, applications defined within or external to the DBMS that access the database, and DBMS/user environment files/settings in the system documentation.</t>
    </r>
    <r>
      <rPr>
        <sz val="11"/>
        <color rgb="FF000000"/>
        <rFont val="Calibri"/>
      </rPr>
      <t xml:space="preserve">
</t>
    </r>
    <r>
      <rPr>
        <sz val="11"/>
        <color rgb="FF000000"/>
        <rFont val="Calibri"/>
      </rPr>
      <t>Record whether they do or do not contain DBMS passwords. If passwords are present, ensure they are correctly hashed using one-way, salted hashing functions, and that the hashes are protected by host system security.</t>
    </r>
    <r>
      <rPr>
        <sz val="11"/>
        <color rgb="FF000000"/>
        <rFont val="Calibri"/>
      </rPr>
      <t xml:space="preserve">
</t>
    </r>
    <r>
      <rPr>
        <sz val="11"/>
        <color rgb="FF000000"/>
        <rFont val="Calibri"/>
      </rPr>
      <t>The following are notes on implementing a Secure External Password Store using Oracle Wallet.</t>
    </r>
    <r>
      <rPr>
        <sz val="11"/>
        <color rgb="FF000000"/>
        <rFont val="Calibri"/>
      </rPr>
      <t xml:space="preserve">
</t>
    </r>
    <r>
      <rPr>
        <sz val="11"/>
        <color rgb="FF000000"/>
        <rFont val="Calibri"/>
      </rPr>
      <t>Oracle provides the capability to provide for a secure external password facility. Use the Oracle mkstore to create a secure storage area for passwords for applications, batch jobs, and scripts to use, or deploy a site-authorized facility to perform this function.</t>
    </r>
    <r>
      <rPr>
        <sz val="11"/>
        <color rgb="FF000000"/>
        <rFont val="Calibri"/>
      </rPr>
      <t xml:space="preserve">
</t>
    </r>
    <r>
      <rPr>
        <sz val="11"/>
        <color rgb="FF000000"/>
        <rFont val="Calibri"/>
      </rPr>
      <t>Check to verify what has been stored in the Oracle External Password Store.</t>
    </r>
    <r>
      <rPr>
        <sz val="11"/>
        <color rgb="FF000000"/>
        <rFont val="Calibri"/>
      </rPr>
      <t xml:space="preserve">
</t>
    </r>
    <r>
      <rPr>
        <sz val="11"/>
        <color rgb="FF000000"/>
        <rFont val="Calibri"/>
      </rPr>
      <t>To view all contents of a client wallet external password store, check specific credentials by viewing them. Listing the external password store contents provides information that can be used to decide whether to add or delete credentials from the store. To list the contents of the external password store, enter the following command at the command line:</t>
    </r>
    <r>
      <rPr>
        <sz val="11"/>
        <color rgb="FF000000"/>
        <rFont val="Calibri"/>
      </rPr>
      <t xml:space="preserve">
</t>
    </r>
    <r>
      <rPr>
        <sz val="11"/>
        <color rgb="FF000000"/>
        <rFont val="Calibri"/>
      </rPr>
      <t>$ mkstore -wrl wallet_location -listCredential</t>
    </r>
    <r>
      <rPr>
        <sz val="11"/>
        <color rgb="FF000000"/>
        <rFont val="Calibri"/>
      </rPr>
      <t xml:space="preserve">
</t>
    </r>
    <r>
      <rPr>
        <sz val="11"/>
        <color rgb="FF000000"/>
        <rFont val="Calibri"/>
      </rPr>
      <t>For example: $ mkstore -wrl c:\oracle\product\19.0.0\db_1\wallets -listCredential</t>
    </r>
    <r>
      <rPr>
        <sz val="11"/>
        <color rgb="FF000000"/>
        <rFont val="Calibri"/>
      </rPr>
      <t xml:space="preserve">
</t>
    </r>
    <r>
      <rPr>
        <sz val="11"/>
        <color rgb="FF000000"/>
        <rFont val="Calibri"/>
      </rPr>
      <t>The wallet_location specifies the path to the directory where the wallet, whose external password store contents is to be viewed, is located. This command lists all of the credential database service names (aliases) and the corresponding username (schema) for that database. Passwords are not listed.</t>
    </r>
    <r>
      <rPr>
        <sz val="11"/>
        <color rgb="FF000000"/>
        <rFont val="Calibri"/>
      </rPr>
      <t xml:space="preserve">
</t>
    </r>
    <r>
      <rPr>
        <sz val="11"/>
        <color rgb="FF000000"/>
        <rFont val="Calibri"/>
      </rPr>
      <t>Configuring Clients to Use the External Password Store:</t>
    </r>
    <r>
      <rPr>
        <sz val="11"/>
        <color rgb="FF000000"/>
        <rFont val="Calibri"/>
      </rPr>
      <t xml:space="preserve">
</t>
    </r>
    <r>
      <rPr>
        <sz val="11"/>
        <color rgb="FF000000"/>
        <rFont val="Calibri"/>
      </rPr>
      <t>If the client is already configured to use external authentication, such as Windows built-in authentication or Transport Layer Security (TLS), then Oracle Database uses that authentication method. The same credentials used for this type of authentication are typically also used to log on to the database.</t>
    </r>
    <r>
      <rPr>
        <sz val="11"/>
        <color rgb="FF000000"/>
        <rFont val="Calibri"/>
      </rPr>
      <t xml:space="preserve">
</t>
    </r>
    <r>
      <rPr>
        <sz val="11"/>
        <color rgb="FF000000"/>
        <rFont val="Calibri"/>
      </rPr>
      <t>For clients not using such authentication methods or wanting to override them for database authentication, can set the SQLNET.WALLET_OVERRIDE parameter in sqlnet.ora to TRUE. The default value for SQLNET.WALLET_OVERRIDE is FALSE, allowing standard use of authentication credentials as before.</t>
    </r>
    <r>
      <rPr>
        <sz val="11"/>
        <color rgb="FF000000"/>
        <rFont val="Calibri"/>
      </rPr>
      <t xml:space="preserve">
</t>
    </r>
    <r>
      <rPr>
        <sz val="11"/>
        <color rgb="FF000000"/>
        <rFont val="Calibri"/>
      </rPr>
      <t>If wanting a client to use the secure external password store feature, then perform the following configuration task:</t>
    </r>
    <r>
      <rPr>
        <sz val="11"/>
        <color rgb="FF000000"/>
        <rFont val="Calibri"/>
      </rPr>
      <t xml:space="preserve">
</t>
    </r>
    <r>
      <rPr>
        <sz val="11"/>
        <color rgb="FF000000"/>
        <rFont val="Calibri"/>
      </rPr>
      <t>1. Create a wallet on the client by using the following syntax at the command line:</t>
    </r>
    <r>
      <rPr>
        <sz val="11"/>
        <color rgb="FF000000"/>
        <rFont val="Calibri"/>
      </rPr>
      <t xml:space="preserve">
</t>
    </r>
    <r>
      <rPr>
        <sz val="11"/>
        <color rgb="FF000000"/>
        <rFont val="Calibri"/>
      </rPr>
      <t>mkstore -wrl wallet_location -create</t>
    </r>
    <r>
      <rPr>
        <sz val="11"/>
        <color rgb="FF000000"/>
        <rFont val="Calibri"/>
      </rPr>
      <t xml:space="preserve">
</t>
    </r>
    <r>
      <rPr>
        <sz val="11"/>
        <color rgb="FF000000"/>
        <rFont val="Calibri"/>
      </rPr>
      <t>For example: mkstore -wrl c:\oracle\product\19.0.0\db_1\wallets -create</t>
    </r>
    <r>
      <rPr>
        <sz val="11"/>
        <color rgb="FF000000"/>
        <rFont val="Calibri"/>
      </rPr>
      <t xml:space="preserve">
</t>
    </r>
    <r>
      <rPr>
        <sz val="11"/>
        <color rgb="FF000000"/>
        <rFont val="Calibri"/>
      </rPr>
      <t>Enter password: password</t>
    </r>
    <r>
      <rPr>
        <sz val="11"/>
        <color rgb="FF000000"/>
        <rFont val="Calibri"/>
      </rPr>
      <t xml:space="preserve">
</t>
    </r>
    <r>
      <rPr>
        <sz val="11"/>
        <color rgb="FF000000"/>
        <rFont val="Calibri"/>
      </rPr>
      <t>The wallet_location is the path to the directory where the wallet is to be created and stored. This command creates an Oracle wallet with the autologon feature enabled at the location specified. The autologon feature enables the client to access the wallet contents without supplying a password.</t>
    </r>
    <r>
      <rPr>
        <sz val="11"/>
        <color rgb="FF000000"/>
        <rFont val="Calibri"/>
      </rPr>
      <t xml:space="preserve">
</t>
    </r>
    <r>
      <rPr>
        <sz val="11"/>
        <color rgb="FF000000"/>
        <rFont val="Calibri"/>
      </rPr>
      <t>The mkstore utility -create option uses password complexity verification.</t>
    </r>
    <r>
      <rPr>
        <sz val="11"/>
        <color rgb="FF000000"/>
        <rFont val="Calibri"/>
      </rPr>
      <t xml:space="preserve">
</t>
    </r>
    <r>
      <rPr>
        <sz val="11"/>
        <color rgb="FF000000"/>
        <rFont val="Calibri"/>
      </rPr>
      <t>2. Create database connection credentials in the wallet by using the following syntax at the command line:</t>
    </r>
    <r>
      <rPr>
        <sz val="11"/>
        <color rgb="FF000000"/>
        <rFont val="Calibri"/>
      </rPr>
      <t xml:space="preserve">
</t>
    </r>
    <r>
      <rPr>
        <sz val="11"/>
        <color rgb="FF000000"/>
        <rFont val="Calibri"/>
      </rPr>
      <t>mkstore -wrl wallet_location -createCredential db_connect_string username</t>
    </r>
    <r>
      <rPr>
        <sz val="11"/>
        <color rgb="FF000000"/>
        <rFont val="Calibri"/>
      </rPr>
      <t xml:space="preserve">
</t>
    </r>
    <r>
      <rPr>
        <sz val="11"/>
        <color rgb="FF000000"/>
        <rFont val="Calibri"/>
      </rPr>
      <t>Enter password: password</t>
    </r>
    <r>
      <rPr>
        <sz val="11"/>
        <color rgb="FF000000"/>
        <rFont val="Calibri"/>
      </rPr>
      <t xml:space="preserve">
</t>
    </r>
    <r>
      <rPr>
        <sz val="11"/>
        <color rgb="FF000000"/>
        <rFont val="Calibri"/>
      </rPr>
      <t>For example: mkstore -wrl c:\oracle\product\19.0.0\db_1\wallets -createCredential oracle system</t>
    </r>
    <r>
      <rPr>
        <sz val="11"/>
        <color rgb="FF000000"/>
        <rFont val="Calibri"/>
      </rPr>
      <t xml:space="preserve">
</t>
    </r>
    <r>
      <rPr>
        <sz val="11"/>
        <color rgb="FF000000"/>
        <rFont val="Calibri"/>
      </rPr>
      <t>Enter password: password</t>
    </r>
    <r>
      <rPr>
        <sz val="11"/>
        <color rgb="FF000000"/>
        <rFont val="Calibri"/>
      </rPr>
      <t xml:space="preserve">
</t>
    </r>
    <r>
      <rPr>
        <sz val="11"/>
        <color rgb="FF000000"/>
        <rFont val="Calibri"/>
      </rPr>
      <t>In this specification, the wallet_location is the path to the directory where the wallet was created. The db_connect_string used in the CONNECT /@db_connect_string statement must be identical to the db_connect_string specified in the -createCredential command. The db_connect_string is the TNS alias used to specify the database in the tnsnames.ora file or any service name used to identify the database on an Oracle network. By default, tnsnames.ora is located in the $ORACLE_HOME/network/admin directory on Unix systems and in ORACLE_HOME\network\admin on Windows. The username is the database logon credential. When prompted, enter the password for this user.</t>
    </r>
    <r>
      <rPr>
        <sz val="11"/>
        <color rgb="FF000000"/>
        <rFont val="Calibri"/>
      </rPr>
      <t xml:space="preserve">
</t>
    </r>
    <r>
      <rPr>
        <sz val="11"/>
        <color rgb="FF000000"/>
        <rFont val="Calibri"/>
      </rPr>
      <t>3. In the client sqlnet.ora file, enter the WALLET_LOCATION parameter and set it to the directory location of the wallet created in Step 1. For example, if the wallet was created in $ORACLE_HOME/network/admin and Oracle home is set to /private/ora19, then enter the following into client sqlnet.ora file:</t>
    </r>
    <r>
      <rPr>
        <sz val="11"/>
        <color rgb="FF000000"/>
        <rFont val="Calibri"/>
      </rPr>
      <t xml:space="preserve">
</t>
    </r>
    <r>
      <rPr>
        <sz val="11"/>
        <color rgb="FF000000"/>
        <rFont val="Calibri"/>
      </rPr>
      <t>WALLET_LOCATION =</t>
    </r>
    <r>
      <rPr>
        <sz val="11"/>
        <color rgb="FF000000"/>
        <rFont val="Calibri"/>
      </rPr>
      <t xml:space="preserve">
</t>
    </r>
    <r>
      <rPr>
        <sz val="11"/>
        <color rgb="FF000000"/>
        <rFont val="Calibri"/>
      </rPr>
      <t>(SOURCE =</t>
    </r>
    <r>
      <rPr>
        <sz val="11"/>
        <color rgb="FF000000"/>
        <rFont val="Calibri"/>
      </rPr>
      <t xml:space="preserve">
</t>
    </r>
    <r>
      <rPr>
        <sz val="11"/>
        <color rgb="FF000000"/>
        <rFont val="Calibri"/>
      </rPr>
      <t>(METHOD = FILE)</t>
    </r>
    <r>
      <rPr>
        <sz val="11"/>
        <color rgb="FF000000"/>
        <rFont val="Calibri"/>
      </rPr>
      <t xml:space="preserve">
</t>
    </r>
    <r>
      <rPr>
        <sz val="11"/>
        <color rgb="FF000000"/>
        <rFont val="Calibri"/>
      </rPr>
      <t>(METHOD_DATA =</t>
    </r>
    <r>
      <rPr>
        <sz val="11"/>
        <color rgb="FF000000"/>
        <rFont val="Calibri"/>
      </rPr>
      <t xml:space="preserve">
</t>
    </r>
    <r>
      <rPr>
        <sz val="11"/>
        <color rgb="FF000000"/>
        <rFont val="Calibri"/>
      </rPr>
      <t>(DIRECTORY = /private/ora19/network/admin)</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4. In the client sqlnet.ora file, enter the SQLNET.WALLET_OVERRIDE parameter and set it to TRUE as follows:</t>
    </r>
    <r>
      <rPr>
        <sz val="11"/>
        <color rgb="FF000000"/>
        <rFont val="Calibri"/>
      </rPr>
      <t xml:space="preserve">
</t>
    </r>
    <r>
      <rPr>
        <sz val="11"/>
        <color rgb="FF000000"/>
        <rFont val="Calibri"/>
      </rPr>
      <t>SQLNET.WALLET_OVERRIDE = TRUE</t>
    </r>
    <r>
      <rPr>
        <sz val="11"/>
        <color rgb="FF000000"/>
        <rFont val="Calibri"/>
      </rPr>
      <t xml:space="preserve">
</t>
    </r>
    <r>
      <rPr>
        <sz val="11"/>
        <color rgb="FF000000"/>
        <rFont val="Calibri"/>
      </rPr>
      <t>This setting causes all CONNECT /@db_connect_string statements to use the information in the wallet at the specified location to authenticate to databases.</t>
    </r>
    <r>
      <rPr>
        <sz val="11"/>
        <color rgb="FF000000"/>
        <rFont val="Calibri"/>
      </rPr>
      <t xml:space="preserve">
</t>
    </r>
    <r>
      <rPr>
        <sz val="11"/>
        <color rgb="FF000000"/>
        <rFont val="Calibri"/>
      </rPr>
      <t>When external authentication is in use, an authenticated user with such a wallet can use the CONNECT /@db_connect_string syntax to access the previously specified databases without providing a username and password. However, if a user fails that external authentication, then these connect statements also fail.</t>
    </r>
    <r>
      <rPr>
        <sz val="11"/>
        <color rgb="FF000000"/>
        <rFont val="Calibri"/>
      </rPr>
      <t xml:space="preserve">
</t>
    </r>
    <r>
      <rPr>
        <sz val="11"/>
        <color rgb="FF000000"/>
        <rFont val="Calibri"/>
      </rPr>
      <t>Below is a sample sqlnet.ora file with the WALLET_LOCATION and the SQLNET.WALLET_OVERRIDE parameters set as described in Steps 3 and 4.</t>
    </r>
    <r>
      <rPr>
        <sz val="11"/>
        <color rgb="FF000000"/>
        <rFont val="Calibri"/>
      </rPr>
      <t xml:space="preserve">
</t>
    </r>
    <r>
      <rPr>
        <sz val="11"/>
        <color rgb="FF000000"/>
        <rFont val="Calibri"/>
      </rPr>
      <t>WALLET_LOCATION =</t>
    </r>
    <r>
      <rPr>
        <sz val="11"/>
        <color rgb="FF000000"/>
        <rFont val="Calibri"/>
      </rPr>
      <t xml:space="preserve">
</t>
    </r>
    <r>
      <rPr>
        <sz val="11"/>
        <color rgb="FF000000"/>
        <rFont val="Calibri"/>
      </rPr>
      <t>(SOURCE =</t>
    </r>
    <r>
      <rPr>
        <sz val="11"/>
        <color rgb="FF000000"/>
        <rFont val="Calibri"/>
      </rPr>
      <t xml:space="preserve">
</t>
    </r>
    <r>
      <rPr>
        <sz val="11"/>
        <color rgb="FF000000"/>
        <rFont val="Calibri"/>
      </rPr>
      <t>(METHOD = FILE)</t>
    </r>
    <r>
      <rPr>
        <sz val="11"/>
        <color rgb="FF000000"/>
        <rFont val="Calibri"/>
      </rPr>
      <t xml:space="preserve">
</t>
    </r>
    <r>
      <rPr>
        <sz val="11"/>
        <color rgb="FF000000"/>
        <rFont val="Calibri"/>
      </rPr>
      <t>(METHOD_DATA =</t>
    </r>
    <r>
      <rPr>
        <sz val="11"/>
        <color rgb="FF000000"/>
        <rFont val="Calibri"/>
      </rPr>
      <t xml:space="preserve">
</t>
    </r>
    <r>
      <rPr>
        <sz val="11"/>
        <color rgb="FF000000"/>
        <rFont val="Calibri"/>
      </rPr>
      <t>(DIRECTORY = /private/ora19/network/admin)</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SQLNET.WALLET_OVERRIDE = TRUE</t>
    </r>
    <r>
      <rPr>
        <sz val="11"/>
        <color rgb="FF000000"/>
        <rFont val="Calibri"/>
      </rPr>
      <t xml:space="preserve">
</t>
    </r>
    <r>
      <rPr>
        <sz val="11"/>
        <color rgb="FF000000"/>
        <rFont val="Calibri"/>
      </rPr>
      <t>SSL_CLIENT_AUTHENTICATION = FALSE</t>
    </r>
    <r>
      <rPr>
        <sz val="11"/>
        <color rgb="FF000000"/>
        <rFont val="Calibri"/>
      </rPr>
      <t xml:space="preserve">
</t>
    </r>
    <r>
      <rPr>
        <sz val="11"/>
        <color rgb="FF000000"/>
        <rFont val="Calibri"/>
      </rPr>
      <t>SSL_VERSION = 1.1 or 1.2</t>
    </r>
    <r>
      <rPr>
        <sz val="11"/>
        <color rgb="FF000000"/>
        <rFont val="Calibri"/>
      </rPr>
      <t xml:space="preserve">
</t>
    </r>
    <r>
      <rPr>
        <sz val="11"/>
        <color rgb="FF000000"/>
        <rFont val="Calibri"/>
      </rPr>
      <t>Note: This assumes that a single sqlnet.ora file, in the default location, is in use. Refer to the following link if using a nondefault configuration:</t>
    </r>
    <r>
      <rPr>
        <sz val="11"/>
        <color rgb="FF000000"/>
        <rFont val="Calibri"/>
      </rPr>
      <t xml:space="preserve">
</t>
    </r>
    <r>
      <rPr>
        <sz val="11"/>
        <color rgb="FF000000"/>
        <rFont val="Calibri"/>
      </rPr>
      <t>https://docs.oracle.com/en/database/oracle/oracle-database/19/netrf/parameters-for-the-sqlnet.ora.html</t>
    </r>
  </si>
  <si>
    <r>
      <rPr>
        <sz val="11"/>
        <color rgb="FF000000"/>
        <rFont val="Calibri"/>
      </rPr>
      <t>The DOD standard for authentication is DOD-approved public key infrastructure (PKI) certificates.</t>
    </r>
    <r>
      <rPr>
        <sz val="11"/>
        <color rgb="FF000000"/>
        <rFont val="Calibri"/>
      </rPr>
      <t xml:space="preserve">
</t>
    </r>
    <r>
      <rPr>
        <sz val="11"/>
        <color rgb="FF000000"/>
        <rFont val="Calibri"/>
      </rPr>
      <t>Authentication based on user ID and password may be used only when it is not possible to employ a PKI certificate and requires authorizing official (AO) approval.</t>
    </r>
    <r>
      <rPr>
        <sz val="11"/>
        <color rgb="FF000000"/>
        <rFont val="Calibri"/>
      </rPr>
      <t xml:space="preserve">
</t>
    </r>
    <r>
      <rPr>
        <sz val="11"/>
        <color rgb="FF000000"/>
        <rFont val="Calibri"/>
      </rPr>
      <t>In such cases, database passwords stored in clear text, using reversible encryption, or using unsalted hashes would be vulnerable to unauthorized disclosure. Database passwords must always be in the form of one-way, salted hashes when stored internally or externally to the database management system (DBMS).</t>
    </r>
    <r>
      <rPr>
        <sz val="11"/>
        <color rgb="FF000000"/>
        <rFont val="Calibri"/>
      </rPr>
      <t xml:space="preserve">
</t>
    </r>
    <r>
      <rPr>
        <sz val="11"/>
        <color rgb="FF000000"/>
        <rFont val="Calibri"/>
      </rPr>
      <t>Database passwords stored in clear text are vulnerable to unauthorized disclosure. Database passwords must always be encoded or encrypted when stored internally or externally to the DBMS.</t>
    </r>
    <r>
      <rPr>
        <sz val="11"/>
        <color rgb="FF000000"/>
        <rFont val="Calibri"/>
      </rPr>
      <t xml:space="preserve">
</t>
    </r>
    <r>
      <rPr>
        <sz val="11"/>
        <color rgb="FF000000"/>
        <rFont val="Calibri"/>
      </rPr>
      <t>Transport Layer Security (TLS) is the successor protocol to Secure Sockets Layer (SSL). Although the Oracle configuration parameters have names that include "SSL", such as SSL_VERSION and SSL_CIPHER_SUITES, they refer to TLS.</t>
    </r>
  </si>
  <si>
    <r>
      <rPr>
        <sz val="11"/>
        <color rgb="FF000000"/>
        <rFont val="Calibri"/>
      </rPr>
      <t>Oracle Database stores and displays its passwords in encrypted form. Nevertheless, this should be verified by reviewing the relevant system views, along with the other items to be checked here.</t>
    </r>
    <r>
      <rPr>
        <sz val="11"/>
        <color rgb="FF000000"/>
        <rFont val="Calibri"/>
      </rPr>
      <t xml:space="preserve">
</t>
    </r>
    <r>
      <rPr>
        <sz val="11"/>
        <color rgb="FF000000"/>
        <rFont val="Calibri"/>
      </rPr>
      <t>Review the list of DBMS database objects, database configuration files, associated scripts, and applications defined within and external to the DBMS that access the database. The list should also include files, tables, or settings used to configure the operational environment for the DBMS and for interactive DBMS user accounts.</t>
    </r>
    <r>
      <rPr>
        <sz val="11"/>
        <color rgb="FF000000"/>
        <rFont val="Calibri"/>
      </rPr>
      <t xml:space="preserve">
</t>
    </r>
    <r>
      <rPr>
        <sz val="11"/>
        <color rgb="FF000000"/>
        <rFont val="Calibri"/>
      </rPr>
      <t xml:space="preserve">Determine whether any DBMS database objects, database configuration files, associated scripts, applications defined within or external to the DBMS that access the database, and DBMS/user environment files/settings contain database passwords. If any do, confirm that DBMS passwords stored internally or externally to the DBMS are hashed using FIPS-approved cryptographic algorithms and include a salt. </t>
    </r>
    <r>
      <rPr>
        <sz val="11"/>
        <color rgb="FF000000"/>
        <rFont val="Calibri"/>
      </rPr>
      <t xml:space="preserve">
</t>
    </r>
    <r>
      <rPr>
        <sz val="11"/>
        <color rgb="FF000000"/>
        <rFont val="Calibri"/>
      </rPr>
      <t xml:space="preserve">If any passwords are stored in clear text, this is a finding. </t>
    </r>
    <r>
      <rPr>
        <sz val="11"/>
        <color rgb="FF000000"/>
        <rFont val="Calibri"/>
      </rPr>
      <t xml:space="preserve">
</t>
    </r>
    <r>
      <rPr>
        <sz val="11"/>
        <color rgb="FF000000"/>
        <rFont val="Calibri"/>
      </rPr>
      <t xml:space="preserve">If any passwords are stored with reversible encryption, this is a finding. </t>
    </r>
    <r>
      <rPr>
        <sz val="11"/>
        <color rgb="FF000000"/>
        <rFont val="Calibri"/>
      </rPr>
      <t xml:space="preserve">
</t>
    </r>
    <r>
      <rPr>
        <sz val="11"/>
        <color rgb="FF000000"/>
        <rFont val="Calibri"/>
      </rPr>
      <t>Determine if an external password store for applications, batch jobs, and scripts is in use. Verify that all passwords stored there are encrypted.</t>
    </r>
    <r>
      <rPr>
        <sz val="11"/>
        <color rgb="FF000000"/>
        <rFont val="Calibri"/>
      </rPr>
      <t xml:space="preserve">
</t>
    </r>
    <r>
      <rPr>
        <sz val="11"/>
        <color rgb="FF000000"/>
        <rFont val="Calibri"/>
      </rPr>
      <t>If a password store is used and any password is not encrypted, this is a finding.</t>
    </r>
  </si>
  <si>
    <t>V-270565</t>
  </si>
  <si>
    <r>
      <rPr>
        <sz val="11"/>
        <rFont val="Calibri"/>
      </rPr>
      <t>If passwords are used for authentication, the Oracle Database must transmit only encrypted representations of passwords.</t>
    </r>
  </si>
  <si>
    <r>
      <rPr>
        <sz val="11"/>
        <color rgb="FF000000"/>
        <rFont val="Calibri"/>
      </rPr>
      <t>Configure encryption for transmission of passwords across the network.</t>
    </r>
    <r>
      <rPr>
        <sz val="11"/>
        <color rgb="FF000000"/>
        <rFont val="Calibri"/>
      </rPr>
      <t xml:space="preserve">
</t>
    </r>
    <r>
      <rPr>
        <sz val="11"/>
        <color rgb="FF000000"/>
        <rFont val="Calibri"/>
      </rPr>
      <t xml:space="preserve">Configure the database to support TLS protocols and the Oracle Wallet to store authentication and signing credentials, including private keys. </t>
    </r>
    <r>
      <rPr>
        <sz val="11"/>
        <color rgb="FF000000"/>
        <rFont val="Calibri"/>
      </rPr>
      <t xml:space="preserve">
</t>
    </r>
    <r>
      <rPr>
        <sz val="11"/>
        <color rgb="FF000000"/>
        <rFont val="Calibri"/>
      </rPr>
      <t>More information can be found at https://docs.oracle.com/en/database/oracle/oracle-database/19/dbseg/configuring-secure-sockets-layer-authentication.html#GUID-EF8DEC69-C8BE-462B-ABDD-E621914E617E.</t>
    </r>
  </si>
  <si>
    <r>
      <rPr>
        <sz val="11"/>
        <color rgb="FF000000"/>
        <rFont val="Calibri"/>
      </rPr>
      <t>The DOD standard for authentication is DOD-approved public key infrastructure (PKI) certificates.</t>
    </r>
    <r>
      <rPr>
        <sz val="11"/>
        <color rgb="FF000000"/>
        <rFont val="Calibri"/>
      </rPr>
      <t xml:space="preserve">
</t>
    </r>
    <r>
      <rPr>
        <sz val="11"/>
        <color rgb="FF000000"/>
        <rFont val="Calibri"/>
      </rPr>
      <t>Authentication based on user ID and password may be used only when it is not possible to employ a PKI certificate, and requires authorizing official (AO) approval.</t>
    </r>
    <r>
      <rPr>
        <sz val="11"/>
        <color rgb="FF000000"/>
        <rFont val="Calibri"/>
      </rPr>
      <t xml:space="preserve">
</t>
    </r>
    <r>
      <rPr>
        <sz val="11"/>
        <color rgb="FF000000"/>
        <rFont val="Calibri"/>
      </rPr>
      <t>In such cases, passwords need to be protected at all times, and encryption is the standard method for protecting passwords during transmission.</t>
    </r>
    <r>
      <rPr>
        <sz val="11"/>
        <color rgb="FF000000"/>
        <rFont val="Calibri"/>
      </rPr>
      <t xml:space="preserve">
</t>
    </r>
    <r>
      <rPr>
        <sz val="11"/>
        <color rgb="FF000000"/>
        <rFont val="Calibri"/>
      </rPr>
      <t>Database management system (DBMS) passwords sent in clear text format across the network are vulnerable to discovery by unauthorized users. Disclosure of passwords may easily lead to unauthorized access to the database.</t>
    </r>
    <r>
      <rPr>
        <sz val="11"/>
        <color rgb="FF000000"/>
        <rFont val="Calibri"/>
      </rPr>
      <t xml:space="preserve">
</t>
    </r>
    <r>
      <rPr>
        <sz val="11"/>
        <color rgb="FF000000"/>
        <rFont val="Calibri"/>
      </rPr>
      <t>Transport Layer Security (TLS) is the successor protocol to Secure Sockets Layer (SSL). Although the Oracle configuration parameters have names including "SSL", such as SSL_VERSION and SSL_CIPHER_SUITES, they refer to TLS.</t>
    </r>
  </si>
  <si>
    <r>
      <rPr>
        <sz val="11"/>
        <color rgb="FF000000"/>
        <rFont val="Calibri"/>
      </rPr>
      <t>If all accounts are authenticated by the OS or an enterprise-level authentication/access mechanism and not by Oracle, this is not a finding.</t>
    </r>
    <r>
      <rPr>
        <sz val="11"/>
        <color rgb="FF000000"/>
        <rFont val="Calibri"/>
      </rPr>
      <t xml:space="preserve">
</t>
    </r>
    <r>
      <rPr>
        <sz val="11"/>
        <color rgb="FF000000"/>
        <rFont val="Calibri"/>
      </rPr>
      <t xml:space="preserve">Review configuration settings for encrypting passwords in transit across the network. If passwords are not encrypted, this is a finding. </t>
    </r>
    <r>
      <rPr>
        <sz val="11"/>
        <color rgb="FF000000"/>
        <rFont val="Calibri"/>
      </rPr>
      <t xml:space="preserve">
</t>
    </r>
    <r>
      <rPr>
        <sz val="11"/>
        <color rgb="FF000000"/>
        <rFont val="Calibri"/>
      </rPr>
      <t>The database supports PKI-based authentication by using digital certificates over TLS in addition to the native encryption and data integrity capabilities of these protocols.</t>
    </r>
    <r>
      <rPr>
        <sz val="11"/>
        <color rgb="FF000000"/>
        <rFont val="Calibri"/>
      </rPr>
      <t xml:space="preserve">
</t>
    </r>
    <r>
      <rPr>
        <sz val="11"/>
        <color rgb="FF000000"/>
        <rFont val="Calibri"/>
      </rPr>
      <t>Oracle provides a complete PKI that is based on RSA Security, Inc., Public-Key Cryptography Standards, and interoperates with Oracle servers and clients. The database uses a wallet that is a container used to store authentication and signing credentials, including private keys, certificates, and trusted certificates needed by TLS. In an Oracle environment, every entity that communicates over TLS must have a wallet containing an X.509 version 3 certificate, private key, and list of trusted certificates.</t>
    </r>
    <r>
      <rPr>
        <sz val="11"/>
        <color rgb="FF000000"/>
        <rFont val="Calibri"/>
      </rPr>
      <t xml:space="preserve">
</t>
    </r>
    <r>
      <rPr>
        <sz val="11"/>
        <color rgb="FF000000"/>
        <rFont val="Calibri"/>
      </rPr>
      <t xml:space="preserve">Verify the $ORACLE_HOME/network/admin/sqlnet.ora contains entries similar to the following to confirm TLS is installed: </t>
    </r>
    <r>
      <rPr>
        <sz val="11"/>
        <color rgb="FF000000"/>
        <rFont val="Calibri"/>
      </rPr>
      <t xml:space="preserve">
</t>
    </r>
    <r>
      <rPr>
        <sz val="11"/>
        <color rgb="FF000000"/>
        <rFont val="Calibri"/>
      </rPr>
      <t>WALLET_LOCATION = (SOURCE=</t>
    </r>
    <r>
      <rPr>
        <sz val="11"/>
        <color rgb="FF000000"/>
        <rFont val="Calibri"/>
      </rPr>
      <t xml:space="preserve">
</t>
    </r>
    <r>
      <rPr>
        <sz val="11"/>
        <color rgb="FF000000"/>
        <rFont val="Calibri"/>
      </rPr>
      <t xml:space="preserve">(METHOD = FILE) </t>
    </r>
    <r>
      <rPr>
        <sz val="11"/>
        <color rgb="FF000000"/>
        <rFont val="Calibri"/>
      </rPr>
      <t xml:space="preserve">
</t>
    </r>
    <r>
      <rPr>
        <sz val="11"/>
        <color rgb="FF000000"/>
        <rFont val="Calibri"/>
      </rPr>
      <t xml:space="preserve">(METHOD_DATA = </t>
    </r>
    <r>
      <rPr>
        <sz val="11"/>
        <color rgb="FF000000"/>
        <rFont val="Calibri"/>
      </rPr>
      <t xml:space="preserve">
</t>
    </r>
    <r>
      <rPr>
        <sz val="11"/>
        <color rgb="FF000000"/>
        <rFont val="Calibri"/>
      </rPr>
      <t>DIRECTORY=/wallet)</t>
    </r>
    <r>
      <rPr>
        <sz val="11"/>
        <color rgb="FF000000"/>
        <rFont val="Calibri"/>
      </rPr>
      <t xml:space="preserve">
</t>
    </r>
    <r>
      <rPr>
        <sz val="11"/>
        <color rgb="FF000000"/>
        <rFont val="Calibri"/>
      </rPr>
      <t xml:space="preserve">SSL_CIPHER_SUITES=(SSL_cipher_suiteExample) </t>
    </r>
    <r>
      <rPr>
        <sz val="11"/>
        <color rgb="FF000000"/>
        <rFont val="Calibri"/>
      </rPr>
      <t xml:space="preserve">
</t>
    </r>
    <r>
      <rPr>
        <sz val="11"/>
        <color rgb="FF000000"/>
        <rFont val="Calibri"/>
      </rPr>
      <t>SSL_VERSION = 1.1 or 1.2</t>
    </r>
    <r>
      <rPr>
        <sz val="11"/>
        <color rgb="FF000000"/>
        <rFont val="Calibri"/>
      </rPr>
      <t xml:space="preserve">
</t>
    </r>
    <r>
      <rPr>
        <sz val="11"/>
        <color rgb="FF000000"/>
        <rFont val="Calibri"/>
      </rPr>
      <t>SSL_CLIENT_AUTHENTICATION=TRUE</t>
    </r>
    <r>
      <rPr>
        <sz val="11"/>
        <color rgb="FF000000"/>
        <rFont val="Calibri"/>
      </rPr>
      <t xml:space="preserve">
</t>
    </r>
    <r>
      <rPr>
        <sz val="11"/>
        <color rgb="FF000000"/>
        <rFont val="Calibri"/>
      </rPr>
      <t>If the sqlnet.ora file does not contain such entries, this is a finding.</t>
    </r>
  </si>
  <si>
    <t>V-270566</t>
  </si>
  <si>
    <r>
      <rPr>
        <sz val="11"/>
        <rFont val="Calibri"/>
      </rPr>
      <t>Oracle Database, when using public key infrastructure (PKI)-based authentication, must enforce authorized access to the corresponding private key.</t>
    </r>
  </si>
  <si>
    <r>
      <rPr>
        <sz val="11"/>
        <color rgb="FF000000"/>
        <rFont val="Calibri"/>
      </rPr>
      <t>Implement strong access and authentication controls to protect the database's private key.</t>
    </r>
    <r>
      <rPr>
        <sz val="11"/>
        <color rgb="FF000000"/>
        <rFont val="Calibri"/>
      </rPr>
      <t xml:space="preserve">
</t>
    </r>
    <r>
      <rPr>
        <sz val="11"/>
        <color rgb="FF000000"/>
        <rFont val="Calibri"/>
      </rPr>
      <t xml:space="preserve">Configure the database to support TLS protocols and the Oracle Wallet to store authentication and signing credentials, including private keys. </t>
    </r>
    <r>
      <rPr>
        <sz val="11"/>
        <color rgb="FF000000"/>
        <rFont val="Calibri"/>
      </rPr>
      <t xml:space="preserve">
</t>
    </r>
    <r>
      <rPr>
        <sz val="11"/>
        <color rgb="FF000000"/>
        <rFont val="Calibri"/>
      </rPr>
      <t>More information can be found at https://docs.oracle.com/en/database/oracle/oracle-database/19/dbseg/configuring-secure-sockets-layer-authentication.html#GUID-EF8DEC69-C8BE-462B-ABDD-E621914E617E.</t>
    </r>
  </si>
  <si>
    <r>
      <rPr>
        <sz val="11"/>
        <color rgb="FF000000"/>
        <rFont val="Calibri"/>
      </rPr>
      <t>The cornerstone of the PKI is the private key used to encrypt or digitally sign information.</t>
    </r>
    <r>
      <rPr>
        <sz val="11"/>
        <color rgb="FF000000"/>
        <rFont val="Calibri"/>
      </rPr>
      <t xml:space="preserve">
</t>
    </r>
    <r>
      <rPr>
        <sz val="11"/>
        <color rgb="FF000000"/>
        <rFont val="Calibri"/>
      </rPr>
      <t>If the private key is stolen, this will lead to the compromise of the authentication and nonrepudiation gained through PKI because the attacker can use the private key to digitally sign documents and can pretend to be the authorized user.</t>
    </r>
    <r>
      <rPr>
        <sz val="11"/>
        <color rgb="FF000000"/>
        <rFont val="Calibri"/>
      </rPr>
      <t xml:space="preserve">
</t>
    </r>
    <r>
      <rPr>
        <sz val="11"/>
        <color rgb="FF000000"/>
        <rFont val="Calibri"/>
      </rPr>
      <t>Both the holders of a digital certificate and the issuing authority must protect the computers, storage devices, or whatever they use to keep the private keys.</t>
    </r>
    <r>
      <rPr>
        <sz val="11"/>
        <color rgb="FF000000"/>
        <rFont val="Calibri"/>
      </rPr>
      <t xml:space="preserve">
</t>
    </r>
    <r>
      <rPr>
        <sz val="11"/>
        <color rgb="FF000000"/>
        <rFont val="Calibri"/>
      </rPr>
      <t>All access to the private key of Oracle Database must be restricted to authorized and authenticated users. If unauthorized users have access to the database management system's (DBMS's) private key, an attacker could gain access to the primary key and use it to impersonate the database on the network.</t>
    </r>
    <r>
      <rPr>
        <sz val="11"/>
        <color rgb="FF000000"/>
        <rFont val="Calibri"/>
      </rPr>
      <t xml:space="preserve">
</t>
    </r>
    <r>
      <rPr>
        <sz val="11"/>
        <color rgb="FF000000"/>
        <rFont val="Calibri"/>
      </rPr>
      <t>Transport Layer Security (TLS) is the successor protocol to Secure Sockets Layer (SSL). Although the Oracle configuration parameters have names including 'SSL', such as SSL_VERSION and SSL_CIPHER_SUITES, they refer to TLS.</t>
    </r>
  </si>
  <si>
    <r>
      <rPr>
        <sz val="11"/>
        <color rgb="FF000000"/>
        <rFont val="Calibri"/>
      </rPr>
      <t>Review DBMS configuration to determine whether appropriate access controls exist to protect the DBMS's private key. If strong access controls do not exist to enforce authorized access to the private key, this is a finding.</t>
    </r>
    <r>
      <rPr>
        <sz val="11"/>
        <color rgb="FF000000"/>
        <rFont val="Calibri"/>
      </rPr>
      <t xml:space="preserve">
</t>
    </r>
    <r>
      <rPr>
        <sz val="11"/>
        <color rgb="FF000000"/>
        <rFont val="Calibri"/>
      </rPr>
      <t>The database supports authentication by using digital certificates over TLS in addition to the native encryption and data integrity capabilities of these protocols.</t>
    </r>
    <r>
      <rPr>
        <sz val="11"/>
        <color rgb="FF000000"/>
        <rFont val="Calibri"/>
      </rPr>
      <t xml:space="preserve">
</t>
    </r>
    <r>
      <rPr>
        <sz val="11"/>
        <color rgb="FF000000"/>
        <rFont val="Calibri"/>
      </rPr>
      <t>An Oracle Wallet is a container that is used to store authentication and signing credentials, including private keys, certificates, and trusted certificates needed by TLS. In an Oracle environment, every entity that communicates over TLS must have a wallet containing an X.509 version 3 certificate, private key, and list of trusted certificates, with the exception of Diffie-Hellman.</t>
    </r>
    <r>
      <rPr>
        <sz val="11"/>
        <color rgb="FF000000"/>
        <rFont val="Calibri"/>
      </rPr>
      <t xml:space="preserve">
</t>
    </r>
    <r>
      <rPr>
        <sz val="11"/>
        <color rgb="FF000000"/>
        <rFont val="Calibri"/>
      </rPr>
      <t xml:space="preserve">Verify the $ORACLE_HOME/network/admin/sqlnet.ora contains entries similar to the following to confirm TLS is installed: </t>
    </r>
    <r>
      <rPr>
        <sz val="11"/>
        <color rgb="FF000000"/>
        <rFont val="Calibri"/>
      </rPr>
      <t xml:space="preserve">
</t>
    </r>
    <r>
      <rPr>
        <sz val="11"/>
        <color rgb="FF000000"/>
        <rFont val="Calibri"/>
      </rPr>
      <t>WALLET_LOCATION = (SOURCE=</t>
    </r>
    <r>
      <rPr>
        <sz val="11"/>
        <color rgb="FF000000"/>
        <rFont val="Calibri"/>
      </rPr>
      <t xml:space="preserve">
</t>
    </r>
    <r>
      <rPr>
        <sz val="11"/>
        <color rgb="FF000000"/>
        <rFont val="Calibri"/>
      </rPr>
      <t xml:space="preserve">(METHOD = FILE) </t>
    </r>
    <r>
      <rPr>
        <sz val="11"/>
        <color rgb="FF000000"/>
        <rFont val="Calibri"/>
      </rPr>
      <t xml:space="preserve">
</t>
    </r>
    <r>
      <rPr>
        <sz val="11"/>
        <color rgb="FF000000"/>
        <rFont val="Calibri"/>
      </rPr>
      <t xml:space="preserve">(METHOD_DATA = </t>
    </r>
    <r>
      <rPr>
        <sz val="11"/>
        <color rgb="FF000000"/>
        <rFont val="Calibri"/>
      </rPr>
      <t xml:space="preserve">
</t>
    </r>
    <r>
      <rPr>
        <sz val="11"/>
        <color rgb="FF000000"/>
        <rFont val="Calibri"/>
      </rPr>
      <t>DIRECTORY=/wallet)</t>
    </r>
    <r>
      <rPr>
        <sz val="11"/>
        <color rgb="FF000000"/>
        <rFont val="Calibri"/>
      </rPr>
      <t xml:space="preserve">
</t>
    </r>
    <r>
      <rPr>
        <sz val="11"/>
        <color rgb="FF000000"/>
        <rFont val="Calibri"/>
      </rPr>
      <t xml:space="preserve">SSL_CIPHER_SUITES=(SSL_cipher_suiteExample) </t>
    </r>
    <r>
      <rPr>
        <sz val="11"/>
        <color rgb="FF000000"/>
        <rFont val="Calibri"/>
      </rPr>
      <t xml:space="preserve">
</t>
    </r>
    <r>
      <rPr>
        <sz val="11"/>
        <color rgb="FF000000"/>
        <rFont val="Calibri"/>
      </rPr>
      <t>SSL_VERSION = 1.1 or 1.2</t>
    </r>
    <r>
      <rPr>
        <sz val="11"/>
        <color rgb="FF000000"/>
        <rFont val="Calibri"/>
      </rPr>
      <t xml:space="preserve">
</t>
    </r>
    <r>
      <rPr>
        <sz val="11"/>
        <color rgb="FF000000"/>
        <rFont val="Calibri"/>
      </rPr>
      <t>SSL_CLIENT_AUTHENTICATION=TRUE</t>
    </r>
    <r>
      <rPr>
        <sz val="11"/>
        <color rgb="FF000000"/>
        <rFont val="Calibri"/>
      </rPr>
      <t xml:space="preserve">
</t>
    </r>
    <r>
      <rPr>
        <sz val="11"/>
        <color rgb="FF000000"/>
        <rFont val="Calibri"/>
      </rPr>
      <t>If the sqlnet.ora file does not contain such entries, this is a finding.</t>
    </r>
  </si>
  <si>
    <t>V-270567</t>
  </si>
  <si>
    <r>
      <rPr>
        <sz val="11"/>
        <rFont val="Calibri"/>
      </rPr>
      <t>Oracle Database must map the authenticated identity to the user account using public key infrastructure (PKI)-based authentication.</t>
    </r>
  </si>
  <si>
    <r>
      <rPr>
        <sz val="11"/>
        <color rgb="FF000000"/>
        <rFont val="Calibri"/>
      </rPr>
      <t>Configure the DBMS to map the authenticated identity directly to the DBMS user account.</t>
    </r>
  </si>
  <si>
    <r>
      <rPr>
        <sz val="11"/>
        <color rgb="FF000000"/>
        <rFont val="Calibri"/>
      </rPr>
      <t>The DOD standard for authentication is DOD-approved PKI certificates. Once a PKI certificate has been validated, it must be mapped to a database management system (DBMS) user account for the authenticated identity to be meaningful to the DBMS and useful for authorization decisions.</t>
    </r>
  </si>
  <si>
    <r>
      <rPr>
        <sz val="11"/>
        <color rgb="FF000000"/>
        <rFont val="Calibri"/>
      </rPr>
      <t>Review DBMS configuration to verify DBMS user accounts are being mapped directly to unique identifying information within the validated PKI certificate.</t>
    </r>
    <r>
      <rPr>
        <sz val="11"/>
        <color rgb="FF000000"/>
        <rFont val="Calibri"/>
      </rPr>
      <t xml:space="preserve">
</t>
    </r>
    <r>
      <rPr>
        <sz val="11"/>
        <color rgb="FF000000"/>
        <rFont val="Calibri"/>
      </rPr>
      <t>If user accounts are not being mapped to authenticated identities, this is a finding.</t>
    </r>
  </si>
  <si>
    <t>V-270568</t>
  </si>
  <si>
    <r>
      <rPr>
        <sz val="11"/>
        <rFont val="Calibri"/>
      </rPr>
      <t>When using command-line tools such as Oracle SQL*Plus, which can accept a plain-text password, users must use an alternative logon method that does not expose the password.</t>
    </r>
  </si>
  <si>
    <r>
      <rPr>
        <sz val="11"/>
        <color rgb="FF000000"/>
        <rFont val="Calibri"/>
      </rPr>
      <t>For Oracle SQL*Plus, which cannot be configured not to accept a plain-text password, and any other essential tool with the same limitation:</t>
    </r>
    <r>
      <rPr>
        <sz val="11"/>
        <color rgb="FF000000"/>
        <rFont val="Calibri"/>
      </rPr>
      <t xml:space="preserve">
</t>
    </r>
    <r>
      <rPr>
        <sz val="11"/>
        <color rgb="FF000000"/>
        <rFont val="Calibri"/>
      </rPr>
      <t>1. Document the need for it, who uses it, and any relevant mitigations, and obtain AO approval.</t>
    </r>
    <r>
      <rPr>
        <sz val="11"/>
        <color rgb="FF000000"/>
        <rFont val="Calibri"/>
      </rPr>
      <t xml:space="preserve">
</t>
    </r>
    <r>
      <rPr>
        <sz val="11"/>
        <color rgb="FF000000"/>
        <rFont val="Calibri"/>
      </rPr>
      <t>2. Train all users of the tool in the importance of not using the plain-text password option and how to keep the password hidden.</t>
    </r>
    <r>
      <rPr>
        <sz val="11"/>
        <color rgb="FF000000"/>
        <rFont val="Calibri"/>
      </rPr>
      <t xml:space="preserve">
</t>
    </r>
    <r>
      <rPr>
        <sz val="11"/>
        <color rgb="FF000000"/>
        <rFont val="Calibri"/>
      </rPr>
      <t>Consider wrapping the startup command with a shell or wrapper and using an Oracle external password store.</t>
    </r>
    <r>
      <rPr>
        <sz val="11"/>
        <color rgb="FF000000"/>
        <rFont val="Calibri"/>
      </rPr>
      <t xml:space="preserve">
</t>
    </r>
    <r>
      <rPr>
        <sz val="11"/>
        <color rgb="FF000000"/>
        <rFont val="Calibri"/>
      </rPr>
      <t>Oracle provides the capability to provide for a secure external password facility. Use the Oracle mkstore to create a secure storage area for passwords for applications, batch jobs, and scripts to use or deploy a site-authorized facility to perform this function.</t>
    </r>
    <r>
      <rPr>
        <sz val="11"/>
        <color rgb="FF000000"/>
        <rFont val="Calibri"/>
      </rPr>
      <t xml:space="preserve">
</t>
    </r>
    <r>
      <rPr>
        <sz val="11"/>
        <color rgb="FF000000"/>
        <rFont val="Calibri"/>
      </rPr>
      <t>Check to verify what has been stored in the Oracle External Password Store.</t>
    </r>
    <r>
      <rPr>
        <sz val="11"/>
        <color rgb="FF000000"/>
        <rFont val="Calibri"/>
      </rPr>
      <t xml:space="preserve">
</t>
    </r>
    <r>
      <rPr>
        <sz val="11"/>
        <color rgb="FF000000"/>
        <rFont val="Calibri"/>
      </rPr>
      <t>To view all contents of a client wallet external password store, check specific credentials by viewing them. Listing the external password store contents provides information used to decide whether to add or delete credentials from the store. To list the contents of the external password store, enter the following command at the command line:</t>
    </r>
    <r>
      <rPr>
        <sz val="11"/>
        <color rgb="FF000000"/>
        <rFont val="Calibri"/>
      </rPr>
      <t xml:space="preserve">
</t>
    </r>
    <r>
      <rPr>
        <sz val="11"/>
        <color rgb="FF000000"/>
        <rFont val="Calibri"/>
      </rPr>
      <t>$ mkstore -wrl wallet_location -listCredential</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mkstore -wrl c:\oracle\product\19.0.0\db_1\wallets -listCredential</t>
    </r>
    <r>
      <rPr>
        <sz val="11"/>
        <color rgb="FF000000"/>
        <rFont val="Calibri"/>
      </rPr>
      <t xml:space="preserve">
</t>
    </r>
    <r>
      <rPr>
        <sz val="11"/>
        <color rgb="FF000000"/>
        <rFont val="Calibri"/>
      </rPr>
      <t>The wallet_location specifies the path to the directory where the wallet, whose external password store contents is to be viewed, is located. This command lists all of the credential database service names (aliases) and the corresponding username (schema) for that database. Passwords are not listed.</t>
    </r>
    <r>
      <rPr>
        <sz val="11"/>
        <color rgb="FF000000"/>
        <rFont val="Calibri"/>
      </rPr>
      <t xml:space="preserve">
</t>
    </r>
    <r>
      <rPr>
        <sz val="11"/>
        <color rgb="FF000000"/>
        <rFont val="Calibri"/>
      </rPr>
      <t>Configuring Clients to Use the External Password Store</t>
    </r>
    <r>
      <rPr>
        <sz val="11"/>
        <color rgb="FF000000"/>
        <rFont val="Calibri"/>
      </rPr>
      <t xml:space="preserve">
</t>
    </r>
    <r>
      <rPr>
        <sz val="11"/>
        <color rgb="FF000000"/>
        <rFont val="Calibri"/>
      </rPr>
      <t>If the client is already configured to use external authentication, such as Windows native authentication or Transport Layer Security (TLS), then Oracle Database uses that authentication method. The same credentials used for this type of authentication are typically also used to log on to the database.</t>
    </r>
    <r>
      <rPr>
        <sz val="11"/>
        <color rgb="FF000000"/>
        <rFont val="Calibri"/>
      </rPr>
      <t xml:space="preserve">
</t>
    </r>
    <r>
      <rPr>
        <sz val="11"/>
        <color rgb="FF000000"/>
        <rFont val="Calibri"/>
      </rPr>
      <t>For clients not using such authentication methods or wanting to override them for database authentication, set the SQLNET.WALLET_OVERRIDE parameter in sqlnet.ora to TRUE. The default value for SQLNET.WALLET_OVERRIDE is FALSE, allowing standard use of authentication credentials as before.</t>
    </r>
    <r>
      <rPr>
        <sz val="11"/>
        <color rgb="FF000000"/>
        <rFont val="Calibri"/>
      </rPr>
      <t xml:space="preserve">
</t>
    </r>
    <r>
      <rPr>
        <sz val="11"/>
        <color rgb="FF000000"/>
        <rFont val="Calibri"/>
      </rPr>
      <t>If wanting a client to use the secure external password store feature, perform the following configuration task:</t>
    </r>
    <r>
      <rPr>
        <sz val="11"/>
        <color rgb="FF000000"/>
        <rFont val="Calibri"/>
      </rPr>
      <t xml:space="preserve">
</t>
    </r>
    <r>
      <rPr>
        <sz val="11"/>
        <color rgb="FF000000"/>
        <rFont val="Calibri"/>
      </rPr>
      <t>1. Create a wallet on the client by using the following syntax at the command line:</t>
    </r>
    <r>
      <rPr>
        <sz val="11"/>
        <color rgb="FF000000"/>
        <rFont val="Calibri"/>
      </rPr>
      <t xml:space="preserve">
</t>
    </r>
    <r>
      <rPr>
        <sz val="11"/>
        <color rgb="FF000000"/>
        <rFont val="Calibri"/>
      </rPr>
      <t>orapki create -wallet wallet_location -auto_login_local</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orapki wallet create -wallet c:\oracle\product\19.0.0\db_1\wallets -auto_login_local</t>
    </r>
    <r>
      <rPr>
        <sz val="11"/>
        <color rgb="FF000000"/>
        <rFont val="Calibri"/>
      </rPr>
      <t xml:space="preserve">
</t>
    </r>
    <r>
      <rPr>
        <sz val="11"/>
        <color rgb="FF000000"/>
        <rFont val="Calibri"/>
      </rPr>
      <t>Enter password: password</t>
    </r>
    <r>
      <rPr>
        <sz val="11"/>
        <color rgb="FF000000"/>
        <rFont val="Calibri"/>
      </rPr>
      <t xml:space="preserve">
</t>
    </r>
    <r>
      <rPr>
        <sz val="11"/>
        <color rgb="FF000000"/>
        <rFont val="Calibri"/>
      </rPr>
      <t>The wallet_location is the path to the directory where the wallet is to be created and stored. This command creates an Oracle wallet with the autologon feature enabled at the location specified. The autologon feature enables the client to access the wallet contents without supplying a password.</t>
    </r>
    <r>
      <rPr>
        <sz val="11"/>
        <color rgb="FF000000"/>
        <rFont val="Calibri"/>
      </rPr>
      <t xml:space="preserve">
</t>
    </r>
    <r>
      <rPr>
        <sz val="11"/>
        <color rgb="FF000000"/>
        <rFont val="Calibri"/>
      </rPr>
      <t>The mkstore utility -create option uses password complexity verification.</t>
    </r>
    <r>
      <rPr>
        <sz val="11"/>
        <color rgb="FF000000"/>
        <rFont val="Calibri"/>
      </rPr>
      <t xml:space="preserve">
</t>
    </r>
    <r>
      <rPr>
        <sz val="11"/>
        <color rgb="FF000000"/>
        <rFont val="Calibri"/>
      </rPr>
      <t>2. Create database connection credentials in the wallet by using the following syntax at the command line:</t>
    </r>
    <r>
      <rPr>
        <sz val="11"/>
        <color rgb="FF000000"/>
        <rFont val="Calibri"/>
      </rPr>
      <t xml:space="preserve">
</t>
    </r>
    <r>
      <rPr>
        <sz val="11"/>
        <color rgb="FF000000"/>
        <rFont val="Calibri"/>
      </rPr>
      <t>mkstore -wrl wallet_location -createCredential db_connect_string username</t>
    </r>
    <r>
      <rPr>
        <sz val="11"/>
        <color rgb="FF000000"/>
        <rFont val="Calibri"/>
      </rPr>
      <t xml:space="preserve">
</t>
    </r>
    <r>
      <rPr>
        <sz val="11"/>
        <color rgb="FF000000"/>
        <rFont val="Calibri"/>
      </rPr>
      <t>Enter password: password</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mkstore -wrl c:\oracle\product\19.0.0\db_1\wallets -createCredential oracle system</t>
    </r>
    <r>
      <rPr>
        <sz val="11"/>
        <color rgb="FF000000"/>
        <rFont val="Calibri"/>
      </rPr>
      <t xml:space="preserve">
</t>
    </r>
    <r>
      <rPr>
        <sz val="11"/>
        <color rgb="FF000000"/>
        <rFont val="Calibri"/>
      </rPr>
      <t>Enter password: password</t>
    </r>
    <r>
      <rPr>
        <sz val="11"/>
        <color rgb="FF000000"/>
        <rFont val="Calibri"/>
      </rPr>
      <t xml:space="preserve">
</t>
    </r>
    <r>
      <rPr>
        <sz val="11"/>
        <color rgb="FF000000"/>
        <rFont val="Calibri"/>
      </rPr>
      <t>In this specification:</t>
    </r>
    <r>
      <rPr>
        <sz val="11"/>
        <color rgb="FF000000"/>
        <rFont val="Calibri"/>
      </rPr>
      <t xml:space="preserve">
</t>
    </r>
    <r>
      <rPr>
        <sz val="11"/>
        <color rgb="FF000000"/>
        <rFont val="Calibri"/>
      </rPr>
      <t>The wallet_location is the path to the directory where the wallet was created. The db_connect_string used in the CONNECT /@db_connect_string statement must be identical to the db_connect_string specified in the -createCredential command.</t>
    </r>
    <r>
      <rPr>
        <sz val="11"/>
        <color rgb="FF000000"/>
        <rFont val="Calibri"/>
      </rPr>
      <t xml:space="preserve">
</t>
    </r>
    <r>
      <rPr>
        <sz val="11"/>
        <color rgb="FF000000"/>
        <rFont val="Calibri"/>
      </rPr>
      <t>The db_connect_string is the TNS alias used to specify the database in the tnsnames.ora file or any service name used to identify the database on an Oracle network. By default, tnsnames.ora is located in the $ORACLE_HOME/network/admin directory on Unix systems and in ORACLE_HOME\network\admin on Windows.</t>
    </r>
    <r>
      <rPr>
        <sz val="11"/>
        <color rgb="FF000000"/>
        <rFont val="Calibri"/>
      </rPr>
      <t xml:space="preserve">
</t>
    </r>
    <r>
      <rPr>
        <sz val="11"/>
        <color rgb="FF000000"/>
        <rFont val="Calibri"/>
      </rPr>
      <t>The username is the database logon credential. When prompted, enter the password for this user.</t>
    </r>
    <r>
      <rPr>
        <sz val="11"/>
        <color rgb="FF000000"/>
        <rFont val="Calibri"/>
      </rPr>
      <t xml:space="preserve">
</t>
    </r>
    <r>
      <rPr>
        <sz val="11"/>
        <color rgb="FF000000"/>
        <rFont val="Calibri"/>
      </rPr>
      <t>3. In the client sqlnet.ora file, enter the WALLET_LOCATION parameter and set it to the directory location of the wallet created in Step 1. For example, if the wallet was created in $ORACLE_HOME/network/admin and the Oracle home is set to /private/ora12, enter the following into the client sqlnet.ora file:</t>
    </r>
    <r>
      <rPr>
        <sz val="11"/>
        <color rgb="FF000000"/>
        <rFont val="Calibri"/>
      </rPr>
      <t xml:space="preserve">
</t>
    </r>
    <r>
      <rPr>
        <sz val="11"/>
        <color rgb="FF000000"/>
        <rFont val="Calibri"/>
      </rPr>
      <t>WALLET_LOCATION =</t>
    </r>
    <r>
      <rPr>
        <sz val="11"/>
        <color rgb="FF000000"/>
        <rFont val="Calibri"/>
      </rPr>
      <t xml:space="preserve">
</t>
    </r>
    <r>
      <rPr>
        <sz val="11"/>
        <color rgb="FF000000"/>
        <rFont val="Calibri"/>
      </rPr>
      <t>(SOURCE =</t>
    </r>
    <r>
      <rPr>
        <sz val="11"/>
        <color rgb="FF000000"/>
        <rFont val="Calibri"/>
      </rPr>
      <t xml:space="preserve">
</t>
    </r>
    <r>
      <rPr>
        <sz val="11"/>
        <color rgb="FF000000"/>
        <rFont val="Calibri"/>
      </rPr>
      <t>(METHOD = FILE)</t>
    </r>
    <r>
      <rPr>
        <sz val="11"/>
        <color rgb="FF000000"/>
        <rFont val="Calibri"/>
      </rPr>
      <t xml:space="preserve">
</t>
    </r>
    <r>
      <rPr>
        <sz val="11"/>
        <color rgb="FF000000"/>
        <rFont val="Calibri"/>
      </rPr>
      <t>(METHOD_DATA =</t>
    </r>
    <r>
      <rPr>
        <sz val="11"/>
        <color rgb="FF000000"/>
        <rFont val="Calibri"/>
      </rPr>
      <t xml:space="preserve">
</t>
    </r>
    <r>
      <rPr>
        <sz val="11"/>
        <color rgb="FF000000"/>
        <rFont val="Calibri"/>
      </rPr>
      <t>(DIRECTORY = /private/ora19/network/admin)</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4. In the client sqlnet.ora file, enter the SQLNET.WALLET_OVERRIDE parameter and set it to TRUE as follows:</t>
    </r>
    <r>
      <rPr>
        <sz val="11"/>
        <color rgb="FF000000"/>
        <rFont val="Calibri"/>
      </rPr>
      <t xml:space="preserve">
</t>
    </r>
    <r>
      <rPr>
        <sz val="11"/>
        <color rgb="FF000000"/>
        <rFont val="Calibri"/>
      </rPr>
      <t>SQLNET.WALLET_OVERRIDE = TRUE</t>
    </r>
    <r>
      <rPr>
        <sz val="11"/>
        <color rgb="FF000000"/>
        <rFont val="Calibri"/>
      </rPr>
      <t xml:space="preserve">
</t>
    </r>
    <r>
      <rPr>
        <sz val="11"/>
        <color rgb="FF000000"/>
        <rFont val="Calibri"/>
      </rPr>
      <t>This setting causes all CONNECT /@db_connect_string statements to use the information in the wallet at the specified location to authenticate to databases.</t>
    </r>
    <r>
      <rPr>
        <sz val="11"/>
        <color rgb="FF000000"/>
        <rFont val="Calibri"/>
      </rPr>
      <t xml:space="preserve">
</t>
    </r>
    <r>
      <rPr>
        <sz val="11"/>
        <color rgb="FF000000"/>
        <rFont val="Calibri"/>
      </rPr>
      <t>When external authentication is in use, an authenticated user with such a wallet can use the CONNECT /@db_connect_string syntax to access the previously specified databases without providing a username and password. However, if a user fails that external authentication, these connect statements also fail.</t>
    </r>
    <r>
      <rPr>
        <sz val="11"/>
        <color rgb="FF000000"/>
        <rFont val="Calibri"/>
      </rPr>
      <t xml:space="preserve">
</t>
    </r>
    <r>
      <rPr>
        <sz val="11"/>
        <color rgb="FF000000"/>
        <rFont val="Calibri"/>
      </rPr>
      <t>Below is a sample sqlnet.ora file with the WALLET_LOCATION and the SQLNET.WALLET_OVERRIDE parameters set as described in Steps 3 and 4.</t>
    </r>
    <r>
      <rPr>
        <sz val="11"/>
        <color rgb="FF000000"/>
        <rFont val="Calibri"/>
      </rPr>
      <t xml:space="preserve">
</t>
    </r>
    <r>
      <rPr>
        <sz val="11"/>
        <color rgb="FF000000"/>
        <rFont val="Calibri"/>
      </rPr>
      <t>Below is a sample SQLNET.ORA File with wallet parameters set.</t>
    </r>
    <r>
      <rPr>
        <sz val="11"/>
        <color rgb="FF000000"/>
        <rFont val="Calibri"/>
      </rPr>
      <t xml:space="preserve">
</t>
    </r>
    <r>
      <rPr>
        <sz val="11"/>
        <color rgb="FF000000"/>
        <rFont val="Calibri"/>
      </rPr>
      <t>WALLET_LOCATION =</t>
    </r>
    <r>
      <rPr>
        <sz val="11"/>
        <color rgb="FF000000"/>
        <rFont val="Calibri"/>
      </rPr>
      <t xml:space="preserve">
</t>
    </r>
    <r>
      <rPr>
        <sz val="11"/>
        <color rgb="FF000000"/>
        <rFont val="Calibri"/>
      </rPr>
      <t>(SOURCE =</t>
    </r>
    <r>
      <rPr>
        <sz val="11"/>
        <color rgb="FF000000"/>
        <rFont val="Calibri"/>
      </rPr>
      <t xml:space="preserve">
</t>
    </r>
    <r>
      <rPr>
        <sz val="11"/>
        <color rgb="FF000000"/>
        <rFont val="Calibri"/>
      </rPr>
      <t>(METHOD = FILE)</t>
    </r>
    <r>
      <rPr>
        <sz val="11"/>
        <color rgb="FF000000"/>
        <rFont val="Calibri"/>
      </rPr>
      <t xml:space="preserve">
</t>
    </r>
    <r>
      <rPr>
        <sz val="11"/>
        <color rgb="FF000000"/>
        <rFont val="Calibri"/>
      </rPr>
      <t>(METHOD_DATA =</t>
    </r>
    <r>
      <rPr>
        <sz val="11"/>
        <color rgb="FF000000"/>
        <rFont val="Calibri"/>
      </rPr>
      <t xml:space="preserve">
</t>
    </r>
    <r>
      <rPr>
        <sz val="11"/>
        <color rgb="FF000000"/>
        <rFont val="Calibri"/>
      </rPr>
      <t>(DIRECTORY = /private/ora19/network/admin)</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SQLNET.WALLET_OVERRIDE = TRUE</t>
    </r>
    <r>
      <rPr>
        <sz val="11"/>
        <color rgb="FF000000"/>
        <rFont val="Calibri"/>
      </rPr>
      <t xml:space="preserve">
</t>
    </r>
    <r>
      <rPr>
        <sz val="11"/>
        <color rgb="FF000000"/>
        <rFont val="Calibri"/>
      </rPr>
      <t>SSL_CLIENT_AUTHENTICATION = FALSE</t>
    </r>
    <r>
      <rPr>
        <sz val="11"/>
        <color rgb="FF000000"/>
        <rFont val="Calibri"/>
      </rPr>
      <t xml:space="preserve">
</t>
    </r>
    <r>
      <rPr>
        <sz val="11"/>
        <color rgb="FF000000"/>
        <rFont val="Calibri"/>
      </rPr>
      <t>SSL_VERSION = 1.1 or 1.2</t>
    </r>
    <r>
      <rPr>
        <sz val="11"/>
        <color rgb="FF000000"/>
        <rFont val="Calibri"/>
      </rPr>
      <t xml:space="preserve">
</t>
    </r>
    <r>
      <rPr>
        <sz val="11"/>
        <color rgb="FF000000"/>
        <rFont val="Calibri"/>
      </rPr>
      <t>Note: This assumes that a single sqlnet.ora file, in the default location, is in use. Refer to the following link if using a nondefault configuration:</t>
    </r>
    <r>
      <rPr>
        <sz val="11"/>
        <color rgb="FF000000"/>
        <rFont val="Calibri"/>
      </rPr>
      <t xml:space="preserve">
</t>
    </r>
    <r>
      <rPr>
        <sz val="11"/>
        <color rgb="FF000000"/>
        <rFont val="Calibri"/>
      </rPr>
      <t>https://docs.oracle.com/en/database/oracle/oracle-database/19/netrf/parameters-for-the-sqlnet.ora.html.</t>
    </r>
  </si>
  <si>
    <r>
      <rPr>
        <sz val="11"/>
        <color rgb="FF000000"/>
        <rFont val="Calibri"/>
      </rPr>
      <t>The DOD standard for authentication is DOD-approved public key infrastructure (PKI) certificates.</t>
    </r>
    <r>
      <rPr>
        <sz val="11"/>
        <color rgb="FF000000"/>
        <rFont val="Calibri"/>
      </rPr>
      <t xml:space="preserve">
</t>
    </r>
    <r>
      <rPr>
        <sz val="11"/>
        <color rgb="FF000000"/>
        <rFont val="Calibri"/>
      </rPr>
      <t>Normally, with PKI authentication, the interaction with the user for authentication will be handled by a software component separate from the database management system (DBMS), such as ActivIdentity ActivClient. However, in cases where the DBMS controls the interaction, this requirement applies.</t>
    </r>
    <r>
      <rPr>
        <sz val="11"/>
        <color rgb="FF000000"/>
        <rFont val="Calibri"/>
      </rPr>
      <t xml:space="preserve">
</t>
    </r>
    <r>
      <rPr>
        <sz val="11"/>
        <color rgb="FF000000"/>
        <rFont val="Calibri"/>
      </rPr>
      <t xml:space="preserve">To prevent the compromise of authentication information such as passwords and PINs during the authentication process, the feedback from the system must not provide any information that would allow an unauthorized user to compromise the authentication mechanism. </t>
    </r>
    <r>
      <rPr>
        <sz val="11"/>
        <color rgb="FF000000"/>
        <rFont val="Calibri"/>
      </rPr>
      <t xml:space="preserve">
</t>
    </r>
    <r>
      <rPr>
        <sz val="11"/>
        <color rgb="FF000000"/>
        <rFont val="Calibri"/>
      </rPr>
      <t xml:space="preserve">Obfuscation of user-provided authentication secrets when typed into the system is a method used in addressing this risk. </t>
    </r>
    <r>
      <rPr>
        <sz val="11"/>
        <color rgb="FF000000"/>
        <rFont val="Calibri"/>
      </rPr>
      <t xml:space="preserve">
</t>
    </r>
    <r>
      <rPr>
        <sz val="11"/>
        <color rgb="FF000000"/>
        <rFont val="Calibri"/>
      </rPr>
      <t>Displaying asterisks when a user types in a password or a smart card PIN is an example of obscuring feedback of authentication secrets.</t>
    </r>
    <r>
      <rPr>
        <sz val="11"/>
        <color rgb="FF000000"/>
        <rFont val="Calibri"/>
      </rPr>
      <t xml:space="preserve">
</t>
    </r>
    <r>
      <rPr>
        <sz val="11"/>
        <color rgb="FF000000"/>
        <rFont val="Calibri"/>
      </rPr>
      <t>This requires reviewing applications, which will involve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</si>
  <si>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For Oracle SQL*Plus, which cannot be configured not to accept a plain-text password, and any other essential tool with the same limitation, verify that the system documentation explains the need for the tool, who uses it, and any relevant mitigations; and that authorizing official (AO) approval has been obtained. If not, this is a finding.</t>
    </r>
    <r>
      <rPr>
        <sz val="11"/>
        <color rgb="FF000000"/>
        <rFont val="Calibri"/>
      </rPr>
      <t xml:space="preserve">
</t>
    </r>
    <r>
      <rPr>
        <sz val="11"/>
        <color rgb="FF000000"/>
        <rFont val="Calibri"/>
      </rPr>
      <t>Request evidence that all users of the tool are trained in the importance of not using the plain-text password option and in how to keep the password hidden; and that they adhere to this practice. If not, this is a finding.</t>
    </r>
  </si>
  <si>
    <t>V-270569</t>
  </si>
  <si>
    <r>
      <rPr>
        <sz val="11"/>
        <rFont val="Calibri"/>
      </rPr>
      <t>Oracle Database must use NIST-validated FIPS 140-2/140-3 compliant cryptography for authentication mechanisms.</t>
    </r>
  </si>
  <si>
    <r>
      <rPr>
        <sz val="11"/>
        <color rgb="FF000000"/>
        <rFont val="Calibri"/>
      </rPr>
      <t>Utilize NIST-validated FIPS 140-2/140-3 compliant cryptography for all authentication mechanisms.</t>
    </r>
    <r>
      <rPr>
        <sz val="11"/>
        <color rgb="FF000000"/>
        <rFont val="Calibri"/>
      </rPr>
      <t xml:space="preserve">
</t>
    </r>
    <r>
      <rPr>
        <sz val="11"/>
        <color rgb="FF000000"/>
        <rFont val="Calibri"/>
      </rPr>
      <t>Open the fips.ora file in an editor. (The default location for fips.ora is $ORACLE_HOME/ldap/admin/ but alternate locations are possible. An alternate location, if it is in use, is specified in the FIPS_HOME environment variable.)</t>
    </r>
    <r>
      <rPr>
        <sz val="11"/>
        <color rgb="FF000000"/>
        <rFont val="Calibri"/>
      </rPr>
      <t xml:space="preserve">
</t>
    </r>
    <r>
      <rPr>
        <sz val="11"/>
        <color rgb="FF000000"/>
        <rFont val="Calibri"/>
      </rPr>
      <t>Create or modify fips.ora to include the line "SSLFIPS_140=TRUE".</t>
    </r>
    <r>
      <rPr>
        <sz val="11"/>
        <color rgb="FF000000"/>
        <rFont val="Calibri"/>
      </rPr>
      <t xml:space="preserve">
</t>
    </r>
    <r>
      <rPr>
        <sz val="11"/>
        <color rgb="FF000000"/>
        <rFont val="Calibri"/>
      </rPr>
      <t>The strength requirements are dependent upon data classification.</t>
    </r>
    <r>
      <rPr>
        <sz val="11"/>
        <color rgb="FF000000"/>
        <rFont val="Calibri"/>
      </rPr>
      <t xml:space="preserve">
</t>
    </r>
    <r>
      <rPr>
        <sz val="11"/>
        <color rgb="FF000000"/>
        <rFont val="Calibri"/>
      </rPr>
      <t>For unclassified data, where cryptography is required:</t>
    </r>
    <r>
      <rPr>
        <sz val="11"/>
        <color rgb="FF000000"/>
        <rFont val="Calibri"/>
      </rPr>
      <t xml:space="preserve">
</t>
    </r>
    <r>
      <rPr>
        <sz val="11"/>
        <color rgb="FF000000"/>
        <rFont val="Calibri"/>
      </rPr>
      <t>AES 128 for encryption</t>
    </r>
    <r>
      <rPr>
        <sz val="11"/>
        <color rgb="FF000000"/>
        <rFont val="Calibri"/>
      </rPr>
      <t xml:space="preserve">
</t>
    </r>
    <r>
      <rPr>
        <sz val="11"/>
        <color rgb="FF000000"/>
        <rFont val="Calibri"/>
      </rPr>
      <t>SHA 256 for hashing</t>
    </r>
    <r>
      <rPr>
        <sz val="11"/>
        <color rgb="FF000000"/>
        <rFont val="Calibri"/>
      </rPr>
      <t xml:space="preserve">
</t>
    </r>
    <r>
      <rPr>
        <sz val="11"/>
        <color rgb="FF000000"/>
        <rFont val="Calibri"/>
      </rPr>
      <t>NSA has established the suite B encryption requirements for protecting National Security Systems (NSS) as follows:</t>
    </r>
    <r>
      <rPr>
        <sz val="11"/>
        <color rgb="FF000000"/>
        <rFont val="Calibri"/>
      </rPr>
      <t xml:space="preserve">
</t>
    </r>
    <r>
      <rPr>
        <sz val="11"/>
        <color rgb="FF000000"/>
        <rFont val="Calibri"/>
      </rPr>
      <t>AES 128 for Secret</t>
    </r>
    <r>
      <rPr>
        <sz val="11"/>
        <color rgb="FF000000"/>
        <rFont val="Calibri"/>
      </rPr>
      <t xml:space="preserve">
</t>
    </r>
    <r>
      <rPr>
        <sz val="11"/>
        <color rgb="FF000000"/>
        <rFont val="Calibri"/>
      </rPr>
      <t>AES 256 for Top Secret</t>
    </r>
    <r>
      <rPr>
        <sz val="11"/>
        <color rgb="FF000000"/>
        <rFont val="Calibri"/>
      </rPr>
      <t xml:space="preserve">
</t>
    </r>
    <r>
      <rPr>
        <sz val="11"/>
        <color rgb="FF000000"/>
        <rFont val="Calibri"/>
      </rPr>
      <t>SHA 256 for Secret</t>
    </r>
    <r>
      <rPr>
        <sz val="11"/>
        <color rgb="FF000000"/>
        <rFont val="Calibri"/>
      </rPr>
      <t xml:space="preserve">
</t>
    </r>
    <r>
      <rPr>
        <sz val="11"/>
        <color rgb="FF000000"/>
        <rFont val="Calibri"/>
      </rPr>
      <t>SHA 384 for Top Secret</t>
    </r>
    <r>
      <rPr>
        <sz val="11"/>
        <color rgb="FF000000"/>
        <rFont val="Calibri"/>
      </rPr>
      <t xml:space="preserve">
</t>
    </r>
    <r>
      <rPr>
        <sz val="11"/>
        <color rgb="FF000000"/>
        <rFont val="Calibri"/>
      </rPr>
      <t>NSS is defined as: (OMB Circular A-130) Any telecommunications or information system operated by the United States Government, the function, operation, or use of which (1) involves intelligence activities; (2) involves cryptologic activities related to national security; (3) involves command and control of military forces; (4) involves equipment that is an integral part of a weapon or weapons system; or (5) is critical to the direct fulfillment of military or intelligence missions, but excluding any system that is to be used for routine administrative and business applications (including payroll, finance, logistics, and personnel management applications).</t>
    </r>
    <r>
      <rPr>
        <sz val="11"/>
        <color rgb="FF000000"/>
        <rFont val="Calibri"/>
      </rPr>
      <t xml:space="preserve">
</t>
    </r>
    <r>
      <rPr>
        <sz val="11"/>
        <color rgb="FF000000"/>
        <rFont val="Calibri"/>
      </rPr>
      <t>There is more information on this topic in the Oracle Database 19c Advanced Security Administrator's Guide, located at https://docs.oracle.com/en/database/oracle/oracle-database/19/dbseg/oracle-database-fips-140-settings.html.</t>
    </r>
    <r>
      <rPr>
        <sz val="11"/>
        <color rgb="FF000000"/>
        <rFont val="Calibri"/>
      </rPr>
      <t xml:space="preserve">
</t>
    </r>
    <r>
      <rPr>
        <sz val="11"/>
        <color rgb="FF000000"/>
        <rFont val="Calibri"/>
      </rPr>
      <t>Note: Because of changes in Oracle's licensing policy, it is no longer necessary to purchase Oracle Advanced Security to use network encryption and advanced authentication.</t>
    </r>
    <r>
      <rPr>
        <sz val="11"/>
        <color rgb="FF000000"/>
        <rFont val="Calibri"/>
      </rPr>
      <t xml:space="preserve">
</t>
    </r>
    <r>
      <rPr>
        <sz val="11"/>
        <color rgb="FF000000"/>
        <rFont val="Calibri"/>
      </rPr>
      <t>FIPS documentation can be downloaded from https://csrc.nist.gov/publications/fips.</t>
    </r>
  </si>
  <si>
    <r>
      <rPr>
        <sz val="11"/>
        <color rgb="FF000000"/>
        <rFont val="Calibri"/>
      </rPr>
      <t>Use of weak or not validated cryptographic algorithms undermines the purposes of using encryption and digital signatures to protect data. Weak algorithms can be easily broken and not validated cryptographic modules may not implement algorithms correctly. Unapproved cryptographic modules or algorithms should not be relied on for authentication, confidentiality, or integrity. Weak cryptography could allow an attacker to gain access to and modify data stored in the database as well as the administration settings of the database management system (DBMS).</t>
    </r>
    <r>
      <rPr>
        <sz val="11"/>
        <color rgb="FF000000"/>
        <rFont val="Calibri"/>
      </rPr>
      <t xml:space="preserve">
</t>
    </r>
    <r>
      <rPr>
        <sz val="11"/>
        <color rgb="FF000000"/>
        <rFont val="Calibri"/>
      </rPr>
      <t>Applications (including DBMSs) using cryptography are required to use approved NIST FIPS 140-2/140-3 validated cryptographic modules that meet the requirements of applicable federal laws, Executive Orders, directives, policies, regulations, standards, and guidance.</t>
    </r>
    <r>
      <rPr>
        <sz val="11"/>
        <color rgb="FF000000"/>
        <rFont val="Calibri"/>
      </rPr>
      <t xml:space="preserve">
</t>
    </r>
    <r>
      <rPr>
        <sz val="11"/>
        <color rgb="FF000000"/>
        <rFont val="Calibri"/>
      </rPr>
      <t>NSA Type-X (where X=1, 2, 3, 4) products are NSA-certified, hardware-based encryption modules.</t>
    </r>
    <r>
      <rPr>
        <sz val="11"/>
        <color rgb="FF000000"/>
        <rFont val="Calibri"/>
      </rPr>
      <t xml:space="preserve">
</t>
    </r>
    <r>
      <rPr>
        <sz val="11"/>
        <color rgb="FF000000"/>
        <rFont val="Calibri"/>
      </rPr>
      <t>The standard for validating cryptographic modules will transition to the NIST FIPS 140-3 publication.</t>
    </r>
    <r>
      <rPr>
        <sz val="11"/>
        <color rgb="FF000000"/>
        <rFont val="Calibri"/>
      </rPr>
      <t xml:space="preserve">
</t>
    </r>
    <r>
      <rPr>
        <sz val="11"/>
        <color rgb="FF000000"/>
        <rFont val="Calibri"/>
      </rPr>
      <t>FIPS 140-2 modules can remain active for up to five years after validation or until September 21, 2026, when the FIPS 140-2 validations will be moved to the historical list. Even on the historical list, CMVP supports the purchase and use of these modules for existing systems. While federal agencies decide when they move to FIPS 140-3 only modules, purchasers are reminded that for several years there may be a limited selection of FIPS 140-3 modules from which to choose. CMVP recommends purchasers consider all modules that appear on the Validated Modules Search Page:</t>
    </r>
    <r>
      <rPr>
        <sz val="11"/>
        <color rgb="FF000000"/>
        <rFont val="Calibri"/>
      </rPr>
      <t xml:space="preserve">
</t>
    </r>
    <r>
      <rPr>
        <sz val="11"/>
        <color rgb="FF000000"/>
        <rFont val="Calibri"/>
      </rPr>
      <t>https://csrc.nist.gov/projects/cryptographic-module-validation-program/validated-modules.</t>
    </r>
    <r>
      <rPr>
        <sz val="11"/>
        <color rgb="FF000000"/>
        <rFont val="Calibri"/>
      </rPr>
      <t xml:space="preserve">
</t>
    </r>
    <r>
      <rPr>
        <sz val="11"/>
        <color rgb="FF000000"/>
        <rFont val="Calibri"/>
      </rPr>
      <t xml:space="preserve">More information on the FIPS 140-3 transition can be found here: </t>
    </r>
    <r>
      <rPr>
        <sz val="11"/>
        <color rgb="FF000000"/>
        <rFont val="Calibri"/>
      </rPr>
      <t xml:space="preserve">
</t>
    </r>
    <r>
      <rPr>
        <sz val="11"/>
        <color rgb="FF000000"/>
        <rFont val="Calibri"/>
      </rPr>
      <t>https://csrc.nist.gov/Projects/fips-140-3-transition-effort/.</t>
    </r>
  </si>
  <si>
    <r>
      <rPr>
        <sz val="11"/>
        <color rgb="FF000000"/>
        <rFont val="Calibri"/>
      </rPr>
      <t>Check the following settings to verify FIPS 140-2 or FIPS 140-3 authentication/encryption is configured. If encryption is required but not configured, check with the database administrator (DBA) and system administrator to verify if other mechanisms or third-party cryptography products are deployed for authentication.</t>
    </r>
    <r>
      <rPr>
        <sz val="11"/>
        <color rgb="FF000000"/>
        <rFont val="Calibri"/>
      </rPr>
      <t xml:space="preserve">
</t>
    </r>
    <r>
      <rPr>
        <sz val="11"/>
        <color rgb="FF000000"/>
        <rFont val="Calibri"/>
      </rPr>
      <t>To verify if Oracle is configured for FIPS 140 Secure Sockets Layer (SSL)/Transport Layer Security (TLS) authentication and/or encryption:</t>
    </r>
    <r>
      <rPr>
        <sz val="11"/>
        <color rgb="FF000000"/>
        <rFont val="Calibri"/>
      </rPr>
      <t xml:space="preserve">
</t>
    </r>
    <r>
      <rPr>
        <sz val="11"/>
        <color rgb="FF000000"/>
        <rFont val="Calibri"/>
      </rPr>
      <t>Open the fips.ora file in a browser or editor. (The default location for fips.ora is $ORACLE_HOME/ldap/admin/ but alternate locations are possible. An alternate location, if it is in use, is specified in the FIPS_HOME environment variable.)</t>
    </r>
    <r>
      <rPr>
        <sz val="11"/>
        <color rgb="FF000000"/>
        <rFont val="Calibri"/>
      </rPr>
      <t xml:space="preserve">
</t>
    </r>
    <r>
      <rPr>
        <sz val="11"/>
        <color rgb="FF000000"/>
        <rFont val="Calibri"/>
      </rPr>
      <t>If the line "SSLFIPS_140=TRUE" is not found in fips.ora, or the file does not exist, this is a finding.</t>
    </r>
  </si>
  <si>
    <t>V-270570</t>
  </si>
  <si>
    <r>
      <rPr>
        <sz val="11"/>
        <rFont val="Calibri"/>
      </rPr>
      <t>Oracle Database must uniquely identify and authenticate nonorganizational users (or processes acting on behalf of nonorganizational users).</t>
    </r>
  </si>
  <si>
    <r>
      <rPr>
        <sz val="11"/>
        <color rgb="FF000000"/>
        <rFont val="Calibri"/>
      </rPr>
      <t>Configure DBMS settings to uniquely identify and authenticate all nonorganizational users who log onto the system.</t>
    </r>
  </si>
  <si>
    <r>
      <rPr>
        <sz val="11"/>
        <color rgb="FF000000"/>
        <rFont val="Calibri"/>
      </rPr>
      <t>Nonorganizational users include all information system users other than organizational users which include organizational employees or individuals the organization deems to have equivalent status of employees (e.g., contractors, guest researchers, individuals from allied nations).</t>
    </r>
    <r>
      <rPr>
        <sz val="11"/>
        <color rgb="FF000000"/>
        <rFont val="Calibri"/>
      </rPr>
      <t xml:space="preserve">
</t>
    </r>
    <r>
      <rPr>
        <sz val="11"/>
        <color rgb="FF000000"/>
        <rFont val="Calibri"/>
      </rPr>
      <t>Nonorganizational users must be uniquely identified and authenticated for all accesses other than those accesses explicitly identified and documented by the organization when related to the use of anonymous access, such as accessing a web server.</t>
    </r>
    <r>
      <rPr>
        <sz val="11"/>
        <color rgb="FF000000"/>
        <rFont val="Calibri"/>
      </rPr>
      <t xml:space="preserve">
</t>
    </r>
    <r>
      <rPr>
        <sz val="11"/>
        <color rgb="FF000000"/>
        <rFont val="Calibri"/>
      </rPr>
      <t>Accordingly, a risk assessment is used in determining the authentication needs of the organization.</t>
    </r>
    <r>
      <rPr>
        <sz val="11"/>
        <color rgb="FF000000"/>
        <rFont val="Calibri"/>
      </rPr>
      <t xml:space="preserve">
</t>
    </r>
    <r>
      <rPr>
        <sz val="11"/>
        <color rgb="FF000000"/>
        <rFont val="Calibri"/>
      </rPr>
      <t>Scalability, practicality, and security are simultaneously considered in balancing the need to ensure ease of use for access to federal information and information systems with the need to protect and adequately mitigate risk to organizational operations, organizational assets, individuals, other organizations, and the nation.</t>
    </r>
  </si>
  <si>
    <r>
      <rPr>
        <sz val="11"/>
        <color rgb="FF000000"/>
        <rFont val="Calibri"/>
      </rPr>
      <t>Review database management system (DBMS) settings to determine whether nonorganizational users are uniquely identified and authenticated when logging onto the system.</t>
    </r>
    <r>
      <rPr>
        <sz val="11"/>
        <color rgb="FF000000"/>
        <rFont val="Calibri"/>
      </rPr>
      <t xml:space="preserve">
</t>
    </r>
    <r>
      <rPr>
        <sz val="11"/>
        <color rgb="FF000000"/>
        <rFont val="Calibri"/>
      </rPr>
      <t>If nonorganizational users are not uniquely identified and authenticated, this is a finding.</t>
    </r>
  </si>
  <si>
    <t>V-270571</t>
  </si>
  <si>
    <r>
      <rPr>
        <sz val="11"/>
        <rFont val="Calibri"/>
      </rPr>
      <t>Oracle Database must implement NIST FIPS 140-2/140-3 validated cryptographic modules to protect unclassified information requiring confidentiality and cryptographic protection, in accordance with the data owner</t>
    </r>
    <r>
      <rPr>
        <sz val="11"/>
        <color rgb="FF000000"/>
        <rFont val="Calibri"/>
      </rPr>
      <t>'</t>
    </r>
    <r>
      <rPr>
        <sz val="11"/>
        <color rgb="FF000000"/>
        <rFont val="Calibri"/>
      </rPr>
      <t>s requirements.</t>
    </r>
  </si>
  <si>
    <r>
      <rPr>
        <sz val="11"/>
        <color rgb="FF000000"/>
        <rFont val="Calibri"/>
      </rPr>
      <t>Implement required cryptographic protections using cryptographic modules complying with applicable federal laws, Executive Orders, directives, policies, regulations, standards, and guidance.</t>
    </r>
    <r>
      <rPr>
        <sz val="11"/>
        <color rgb="FF000000"/>
        <rFont val="Calibri"/>
      </rPr>
      <t xml:space="preserve">
</t>
    </r>
    <r>
      <rPr>
        <sz val="11"/>
        <color rgb="FF000000"/>
        <rFont val="Calibri"/>
      </rPr>
      <t>Open the fips.ora file in an editor. (The default location for fips.ora is $ORACLE_HOME/ldap/admin/ but alternate locations are possible. An alternate location, if it is in use, is specified in the FIPS_HOME environment variable.)</t>
    </r>
    <r>
      <rPr>
        <sz val="11"/>
        <color rgb="FF000000"/>
        <rFont val="Calibri"/>
      </rPr>
      <t xml:space="preserve">
</t>
    </r>
    <r>
      <rPr>
        <sz val="11"/>
        <color rgb="FF000000"/>
        <rFont val="Calibri"/>
      </rPr>
      <t>Create or modify fips.ora to include the line "SSLFIPS_140=TRUE".</t>
    </r>
    <r>
      <rPr>
        <sz val="11"/>
        <color rgb="FF000000"/>
        <rFont val="Calibri"/>
      </rPr>
      <t xml:space="preserve">
</t>
    </r>
    <r>
      <rPr>
        <sz val="11"/>
        <color rgb="FF000000"/>
        <rFont val="Calibri"/>
      </rPr>
      <t>The strength requirements are dependent upon data classification.</t>
    </r>
    <r>
      <rPr>
        <sz val="11"/>
        <color rgb="FF000000"/>
        <rFont val="Calibri"/>
      </rPr>
      <t xml:space="preserve">
</t>
    </r>
    <r>
      <rPr>
        <sz val="11"/>
        <color rgb="FF000000"/>
        <rFont val="Calibri"/>
      </rPr>
      <t>For unclassified data, where cryptography is required:</t>
    </r>
    <r>
      <rPr>
        <sz val="11"/>
        <color rgb="FF000000"/>
        <rFont val="Calibri"/>
      </rPr>
      <t xml:space="preserve">
</t>
    </r>
    <r>
      <rPr>
        <sz val="11"/>
        <color rgb="FF000000"/>
        <rFont val="Calibri"/>
      </rPr>
      <t>AES 128 for encryption</t>
    </r>
    <r>
      <rPr>
        <sz val="11"/>
        <color rgb="FF000000"/>
        <rFont val="Calibri"/>
      </rPr>
      <t xml:space="preserve">
</t>
    </r>
    <r>
      <rPr>
        <sz val="11"/>
        <color rgb="FF000000"/>
        <rFont val="Calibri"/>
      </rPr>
      <t>SHA 256 for hashing</t>
    </r>
    <r>
      <rPr>
        <sz val="11"/>
        <color rgb="FF000000"/>
        <rFont val="Calibri"/>
      </rPr>
      <t xml:space="preserve">
</t>
    </r>
    <r>
      <rPr>
        <sz val="11"/>
        <color rgb="FF000000"/>
        <rFont val="Calibri"/>
      </rPr>
      <t>NSA has established the suite B encryption requirements for protecting National Security Systems (NSS) as follows:</t>
    </r>
    <r>
      <rPr>
        <sz val="11"/>
        <color rgb="FF000000"/>
        <rFont val="Calibri"/>
      </rPr>
      <t xml:space="preserve">
</t>
    </r>
    <r>
      <rPr>
        <sz val="11"/>
        <color rgb="FF000000"/>
        <rFont val="Calibri"/>
      </rPr>
      <t>AES 128 for Secret</t>
    </r>
    <r>
      <rPr>
        <sz val="11"/>
        <color rgb="FF000000"/>
        <rFont val="Calibri"/>
      </rPr>
      <t xml:space="preserve">
</t>
    </r>
    <r>
      <rPr>
        <sz val="11"/>
        <color rgb="FF000000"/>
        <rFont val="Calibri"/>
      </rPr>
      <t>AES 256 for Top Secret</t>
    </r>
    <r>
      <rPr>
        <sz val="11"/>
        <color rgb="FF000000"/>
        <rFont val="Calibri"/>
      </rPr>
      <t xml:space="preserve">
</t>
    </r>
    <r>
      <rPr>
        <sz val="11"/>
        <color rgb="FF000000"/>
        <rFont val="Calibri"/>
      </rPr>
      <t>SHA 256 for Secret</t>
    </r>
    <r>
      <rPr>
        <sz val="11"/>
        <color rgb="FF000000"/>
        <rFont val="Calibri"/>
      </rPr>
      <t xml:space="preserve">
</t>
    </r>
    <r>
      <rPr>
        <sz val="11"/>
        <color rgb="FF000000"/>
        <rFont val="Calibri"/>
      </rPr>
      <t>SHA 384 for Top Secret</t>
    </r>
    <r>
      <rPr>
        <sz val="11"/>
        <color rgb="FF000000"/>
        <rFont val="Calibri"/>
      </rPr>
      <t xml:space="preserve">
</t>
    </r>
    <r>
      <rPr>
        <sz val="11"/>
        <color rgb="FF000000"/>
        <rFont val="Calibri"/>
      </rPr>
      <t>NSS is defined as: (OMB Circular A-130) Any telecommunications or information system operated by the United States Government, the function, operation, or use of which (1) involves intelligence activities; (2) involves cryptologic activities related to national security; (3) involves command and control of military forces; (4) involves equipment that is an integral part of a weapon or weapons system; or (5) is critical to the direct fulfillment of military or intelligence missions, but excluding any system that is to be used for routine administrative and business applications (including payroll, finance, logistics, and personnel management applications).</t>
    </r>
    <r>
      <rPr>
        <sz val="11"/>
        <color rgb="FF000000"/>
        <rFont val="Calibri"/>
      </rPr>
      <t xml:space="preserve">
</t>
    </r>
    <r>
      <rPr>
        <sz val="11"/>
        <color rgb="FF000000"/>
        <rFont val="Calibri"/>
      </rPr>
      <t>More information on implementing FIPS settings can be found at https://docs.oracle.com/en/database/oracle/oracle-database/19/dbseg/oracle-database-fips-140-settings.html.</t>
    </r>
  </si>
  <si>
    <r>
      <rPr>
        <sz val="11"/>
        <color rgb="FF000000"/>
        <rFont val="Calibri"/>
      </rPr>
      <t>Use of weak or untested encryption algorithms undermines the purposes of using encryption to protect data. The application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It is the responsibility of the data owner to assess the cryptography requirements in light of applicable federal laws, Executive Orders, directives, policies, regulations, and standards.</t>
    </r>
    <r>
      <rPr>
        <sz val="11"/>
        <color rgb="FF000000"/>
        <rFont val="Calibri"/>
      </rPr>
      <t xml:space="preserve">
</t>
    </r>
    <r>
      <rPr>
        <sz val="11"/>
        <color rgb="FF000000"/>
        <rFont val="Calibri"/>
      </rPr>
      <t>For detailed information, refer to NIST FIPS Publication 140-3, Security Requirements For Cryptographic Modules. Note that the product's cryptographic modules must be validated and certified by NIST as FIPS-compliant.</t>
    </r>
  </si>
  <si>
    <r>
      <rPr>
        <sz val="11"/>
        <color rgb="FF000000"/>
        <rFont val="Calibri"/>
      </rPr>
      <t>If encryption is not required for the database, this is not a finding.</t>
    </r>
    <r>
      <rPr>
        <sz val="11"/>
        <color rgb="FF000000"/>
        <rFont val="Calibri"/>
      </rPr>
      <t xml:space="preserve">
</t>
    </r>
    <r>
      <rPr>
        <sz val="11"/>
        <color rgb="FF000000"/>
        <rFont val="Calibri"/>
      </rPr>
      <t>If the database management system (DBMS) has not implemented federally required cryptographic protections for the level of classification of the data it contains, this is a finding.</t>
    </r>
    <r>
      <rPr>
        <sz val="11"/>
        <color rgb="FF000000"/>
        <rFont val="Calibri"/>
      </rPr>
      <t xml:space="preserve">
</t>
    </r>
    <r>
      <rPr>
        <sz val="11"/>
        <color rgb="FF000000"/>
        <rFont val="Calibri"/>
      </rPr>
      <t>Check the following settings to verify FIPS 140-2/140-3 encryption is configured. If encryption is not configured, check with the database administrator (DBA) and system administrator (SA) to verify if other mechanisms or third-party products are deployed to encrypt data during the transmission or storage of data.</t>
    </r>
    <r>
      <rPr>
        <sz val="11"/>
        <color rgb="FF000000"/>
        <rFont val="Calibri"/>
      </rPr>
      <t xml:space="preserve">
</t>
    </r>
    <r>
      <rPr>
        <sz val="11"/>
        <color rgb="FF000000"/>
        <rFont val="Calibri"/>
      </rPr>
      <t>For Transparent Data Encryption and DBMS_CRYPTO:</t>
    </r>
    <r>
      <rPr>
        <sz val="11"/>
        <color rgb="FF000000"/>
        <rFont val="Calibri"/>
      </rPr>
      <t xml:space="preserve">
</t>
    </r>
    <r>
      <rPr>
        <sz val="11"/>
        <color rgb="FF000000"/>
        <rFont val="Calibri"/>
      </rPr>
      <t>To verify if Oracle is configured for FIPS 140 Transparent Data Encryption and/or DBMS_CRYPTO, enter the following SQL*Plus command:</t>
    </r>
    <r>
      <rPr>
        <sz val="11"/>
        <color rgb="FF000000"/>
        <rFont val="Calibri"/>
      </rPr>
      <t xml:space="preserve">
</t>
    </r>
    <r>
      <rPr>
        <sz val="11"/>
        <color rgb="FF000000"/>
        <rFont val="Calibri"/>
      </rPr>
      <t>SHOW PARAMETER DBFIPS_140</t>
    </r>
    <r>
      <rPr>
        <sz val="11"/>
        <color rgb="FF000000"/>
        <rFont val="Calibri"/>
      </rPr>
      <t xml:space="preserve">
</t>
    </r>
    <r>
      <rPr>
        <sz val="11"/>
        <color rgb="FF000000"/>
        <rFont val="Calibri"/>
      </rPr>
      <t>or the following SQL query:</t>
    </r>
    <r>
      <rPr>
        <sz val="11"/>
        <color rgb="FF000000"/>
        <rFont val="Calibri"/>
      </rPr>
      <t xml:space="preserve">
</t>
    </r>
    <r>
      <rPr>
        <sz val="11"/>
        <color rgb="FF000000"/>
        <rFont val="Calibri"/>
      </rPr>
      <t>SELECT * FROM SYS.V$PARAMETER WHERE NAME = 'DBFIPS_140';</t>
    </r>
    <r>
      <rPr>
        <sz val="11"/>
        <color rgb="FF000000"/>
        <rFont val="Calibri"/>
      </rPr>
      <t xml:space="preserve">
</t>
    </r>
    <r>
      <rPr>
        <sz val="11"/>
        <color rgb="FF000000"/>
        <rFont val="Calibri"/>
      </rPr>
      <t>If Oracle returns the value "FALSE", or returns no rows, this is a finding.</t>
    </r>
    <r>
      <rPr>
        <sz val="11"/>
        <color rgb="FF000000"/>
        <rFont val="Calibri"/>
      </rPr>
      <t xml:space="preserve">
</t>
    </r>
    <r>
      <rPr>
        <sz val="11"/>
        <color rgb="FF000000"/>
        <rFont val="Calibri"/>
      </rPr>
      <t>To verify if Oracle is configured for FIPS 140 Secure Sockets Layer (SSL)/Transport Layer Security (TLS) authentication and/or encryption:</t>
    </r>
    <r>
      <rPr>
        <sz val="11"/>
        <color rgb="FF000000"/>
        <rFont val="Calibri"/>
      </rPr>
      <t xml:space="preserve">
</t>
    </r>
    <r>
      <rPr>
        <sz val="11"/>
        <color rgb="FF000000"/>
        <rFont val="Calibri"/>
      </rPr>
      <t>Open the fips.ora file in a browser or editor. (The default location for fips.ora is $ORACLE_HOME/ldap/admin/ but alternate locations are possible. An alternate location, if it is in use, is specified in the FIPS_HOME environment variable.)</t>
    </r>
    <r>
      <rPr>
        <sz val="11"/>
        <color rgb="FF000000"/>
        <rFont val="Calibri"/>
      </rPr>
      <t xml:space="preserve">
</t>
    </r>
    <r>
      <rPr>
        <sz val="11"/>
        <color rgb="FF000000"/>
        <rFont val="Calibri"/>
      </rPr>
      <t>If the line "SSLFIPS_140=TRUE" is not found in fips.ora, or the file does not exist, this is a finding.</t>
    </r>
    <r>
      <rPr>
        <sz val="11"/>
        <color rgb="FF000000"/>
        <rFont val="Calibri"/>
      </rPr>
      <t xml:space="preserve">
</t>
    </r>
    <r>
      <rPr>
        <sz val="11"/>
        <color rgb="FF000000"/>
        <rFont val="Calibri"/>
      </rPr>
      <t>For (Native) Network Data Encryption:</t>
    </r>
    <r>
      <rPr>
        <sz val="11"/>
        <color rgb="FF000000"/>
        <rFont val="Calibri"/>
      </rPr>
      <t xml:space="preserve">
</t>
    </r>
    <r>
      <rPr>
        <sz val="11"/>
        <color rgb="FF000000"/>
        <rFont val="Calibri"/>
      </rPr>
      <t>If the line, SQLNET.FIPS_140=TRUE is not found in $ORACLE_HOME/network/admin/sqlnet.ora, this is a finding. (Note: This assumes that a single sqlnet.ora file, in the default location, is in use).</t>
    </r>
  </si>
  <si>
    <t>V-270572</t>
  </si>
  <si>
    <r>
      <rPr>
        <sz val="11"/>
        <rFont val="Calibri"/>
      </rPr>
      <t>Oracle Database must separate user functionality (including user interface services) from database management functionality.</t>
    </r>
  </si>
  <si>
    <r>
      <rPr>
        <sz val="11"/>
        <color rgb="FF000000"/>
        <rFont val="Calibri"/>
      </rPr>
      <t>Configure DBMS settings to separate database administration and general user functionality. Provide those who have both administrative and general-user responsibilities with separate accounts for these separate functions.</t>
    </r>
    <r>
      <rPr>
        <sz val="11"/>
        <color rgb="FF000000"/>
        <rFont val="Calibri"/>
      </rPr>
      <t xml:space="preserve">
</t>
    </r>
    <r>
      <rPr>
        <sz val="11"/>
        <color rgb="FF000000"/>
        <rFont val="Calibri"/>
      </rPr>
      <t>This includes separation of duties for administrative users, schema owners, and application (general) users. Oracle's recommendation is Oracle Database Vault to solve this problem.</t>
    </r>
    <r>
      <rPr>
        <sz val="11"/>
        <color rgb="FF000000"/>
        <rFont val="Calibri"/>
      </rPr>
      <t xml:space="preserve">
</t>
    </r>
    <r>
      <rPr>
        <sz val="11"/>
        <color rgb="FF000000"/>
        <rFont val="Calibri"/>
      </rPr>
      <t>Oracle Database Vault provides controls to prevent unauthorized privileged users from accessing sensitive data and to prevent unauthorized database changes. Oracle Database Vault provides database roles that enable different users to perform specific tasks, based on separation-of-duty guidelines. One of the biggest benefits resulting from regulatory compliance has been security awareness. Oracle Database Vault helps DBAs design flexible security policies for their database.</t>
    </r>
  </si>
  <si>
    <r>
      <rPr>
        <sz val="11"/>
        <color rgb="FF000000"/>
        <rFont val="Calibri"/>
      </rPr>
      <t>Information system management functionality includes functions necessary to administer databases, network components, workstations, or servers, and typically requires privileged user access.</t>
    </r>
    <r>
      <rPr>
        <sz val="11"/>
        <color rgb="FF000000"/>
        <rFont val="Calibri"/>
      </rPr>
      <t xml:space="preserve">
</t>
    </r>
    <r>
      <rPr>
        <sz val="11"/>
        <color rgb="FF000000"/>
        <rFont val="Calibri"/>
      </rPr>
      <t>The separation of user functionality from information system management functionality is either physical or logical and is accomplished by using different computers, different central processing units, different instances of the operating system, different network addresses, combinations of these methods, or other methods, as appropriate.</t>
    </r>
    <r>
      <rPr>
        <sz val="11"/>
        <color rgb="FF000000"/>
        <rFont val="Calibri"/>
      </rPr>
      <t xml:space="preserve">
</t>
    </r>
    <r>
      <rPr>
        <sz val="11"/>
        <color rgb="FF000000"/>
        <rFont val="Calibri"/>
      </rPr>
      <t>An example of this type of separation is observed in web administrative interfaces that use separate authentication methods for users of any other information system resources.</t>
    </r>
    <r>
      <rPr>
        <sz val="11"/>
        <color rgb="FF000000"/>
        <rFont val="Calibri"/>
      </rPr>
      <t xml:space="preserve">
</t>
    </r>
    <r>
      <rPr>
        <sz val="11"/>
        <color rgb="FF000000"/>
        <rFont val="Calibri"/>
      </rPr>
      <t>This may include isolating the administrative interface on a different domain and with additional access controls.</t>
    </r>
    <r>
      <rPr>
        <sz val="11"/>
        <color rgb="FF000000"/>
        <rFont val="Calibri"/>
      </rPr>
      <t xml:space="preserve">
</t>
    </r>
    <r>
      <rPr>
        <sz val="11"/>
        <color rgb="FF000000"/>
        <rFont val="Calibri"/>
      </rPr>
      <t>If administrative functionality or information regarding database management system (DBMS) management is presented on an interface available for users, information on DBMS settings may be inadvertently made available to the user.</t>
    </r>
  </si>
  <si>
    <r>
      <rPr>
        <sz val="11"/>
        <color rgb="FF000000"/>
        <rFont val="Calibri"/>
      </rPr>
      <t>Check DBMS settings and vendor documentation to verify administrative functionality is separate from user functionality.</t>
    </r>
    <r>
      <rPr>
        <sz val="11"/>
        <color rgb="FF000000"/>
        <rFont val="Calibri"/>
      </rPr>
      <t xml:space="preserve">
</t>
    </r>
    <r>
      <rPr>
        <sz val="11"/>
        <color rgb="FF000000"/>
        <rFont val="Calibri"/>
      </rPr>
      <t>If administrator and general user functionality is not separated either physically or logically, this is a finding.</t>
    </r>
  </si>
  <si>
    <t>V-270573</t>
  </si>
  <si>
    <r>
      <rPr>
        <sz val="11"/>
        <rFont val="Calibri"/>
      </rPr>
      <t>Oracle Database must preserve any organization-defined system state information in the event of a system failure.</t>
    </r>
  </si>
  <si>
    <r>
      <rPr>
        <sz val="11"/>
        <color rgb="FF000000"/>
        <rFont val="Calibri"/>
      </rPr>
      <t>Configure DBMS settings to preserve all required system state information in the event of a system failure.</t>
    </r>
    <r>
      <rPr>
        <sz val="11"/>
        <color rgb="FF000000"/>
        <rFont val="Calibri"/>
      </rPr>
      <t xml:space="preserve">
</t>
    </r>
    <r>
      <rPr>
        <sz val="11"/>
        <color rgb="FF000000"/>
        <rFont val="Calibri"/>
      </rPr>
      <t xml:space="preserve">If the database is not in archive log mode, issue the following commands to put the database in archive log mode. The database must be normally shutdown and restarted before it can be placed in archive log mode. </t>
    </r>
    <r>
      <rPr>
        <sz val="11"/>
        <color rgb="FF000000"/>
        <rFont val="Calibri"/>
      </rPr>
      <t xml:space="preserve">
</t>
    </r>
    <r>
      <rPr>
        <sz val="11"/>
        <color rgb="FF000000"/>
        <rFont val="Calibri"/>
      </rPr>
      <t>$ sqlplus connect as sysdba -- stop and dismount database and shutdown instance.</t>
    </r>
    <r>
      <rPr>
        <sz val="11"/>
        <color rgb="FF000000"/>
        <rFont val="Calibri"/>
      </rPr>
      <t xml:space="preserve">
</t>
    </r>
    <r>
      <rPr>
        <sz val="11"/>
        <color rgb="FF000000"/>
        <rFont val="Calibri"/>
      </rPr>
      <t>SQL&gt; shutdown immediate;</t>
    </r>
    <r>
      <rPr>
        <sz val="11"/>
        <color rgb="FF000000"/>
        <rFont val="Calibri"/>
      </rPr>
      <t xml:space="preserve">
</t>
    </r>
    <r>
      <rPr>
        <sz val="11"/>
        <color rgb="FF000000"/>
        <rFont val="Calibri"/>
      </rPr>
      <t>Database closed.</t>
    </r>
    <r>
      <rPr>
        <sz val="11"/>
        <color rgb="FF000000"/>
        <rFont val="Calibri"/>
      </rPr>
      <t xml:space="preserve">
</t>
    </r>
    <r>
      <rPr>
        <sz val="11"/>
        <color rgb="FF000000"/>
        <rFont val="Calibri"/>
      </rPr>
      <t>Database dismounted.</t>
    </r>
    <r>
      <rPr>
        <sz val="11"/>
        <color rgb="FF000000"/>
        <rFont val="Calibri"/>
      </rPr>
      <t xml:space="preserve">
</t>
    </r>
    <r>
      <rPr>
        <sz val="11"/>
        <color rgb="FF000000"/>
        <rFont val="Calibri"/>
      </rPr>
      <t>ORACLE instance shut down.</t>
    </r>
    <r>
      <rPr>
        <sz val="11"/>
        <color rgb="FF000000"/>
        <rFont val="Calibri"/>
      </rPr>
      <t xml:space="preserve">
</t>
    </r>
    <r>
      <rPr>
        <sz val="11"/>
        <color rgb="FF000000"/>
        <rFont val="Calibri"/>
      </rPr>
      <t>SQL&gt; startup mount; -- Restart instance.</t>
    </r>
    <r>
      <rPr>
        <sz val="11"/>
        <color rgb="FF000000"/>
        <rFont val="Calibri"/>
      </rPr>
      <t xml:space="preserve">
</t>
    </r>
    <r>
      <rPr>
        <sz val="11"/>
        <color rgb="FF000000"/>
        <rFont val="Calibri"/>
      </rPr>
      <t>ORACLE instance started.</t>
    </r>
    <r>
      <rPr>
        <sz val="11"/>
        <color rgb="FF000000"/>
        <rFont val="Calibri"/>
      </rPr>
      <t xml:space="preserve">
</t>
    </r>
    <r>
      <rPr>
        <sz val="11"/>
        <color rgb="FF000000"/>
        <rFont val="Calibri"/>
      </rPr>
      <t>Total System Global Area 1653518336 bytes</t>
    </r>
    <r>
      <rPr>
        <sz val="11"/>
        <color rgb="FF000000"/>
        <rFont val="Calibri"/>
      </rPr>
      <t xml:space="preserve">
</t>
    </r>
    <r>
      <rPr>
        <sz val="11"/>
        <color rgb="FF000000"/>
        <rFont val="Calibri"/>
      </rPr>
      <t>Fixed Size 2228904 bytes</t>
    </r>
    <r>
      <rPr>
        <sz val="11"/>
        <color rgb="FF000000"/>
        <rFont val="Calibri"/>
      </rPr>
      <t xml:space="preserve">
</t>
    </r>
    <r>
      <rPr>
        <sz val="11"/>
        <color rgb="FF000000"/>
        <rFont val="Calibri"/>
      </rPr>
      <t>Variable Size 1325403480 bytes</t>
    </r>
    <r>
      <rPr>
        <sz val="11"/>
        <color rgb="FF000000"/>
        <rFont val="Calibri"/>
      </rPr>
      <t xml:space="preserve">
</t>
    </r>
    <r>
      <rPr>
        <sz val="11"/>
        <color rgb="FF000000"/>
        <rFont val="Calibri"/>
      </rPr>
      <t>Database Buffers 318767104 bytes</t>
    </r>
    <r>
      <rPr>
        <sz val="11"/>
        <color rgb="FF000000"/>
        <rFont val="Calibri"/>
      </rPr>
      <t xml:space="preserve">
</t>
    </r>
    <r>
      <rPr>
        <sz val="11"/>
        <color rgb="FF000000"/>
        <rFont val="Calibri"/>
      </rPr>
      <t>Redo Buffers 7118848 bytes</t>
    </r>
    <r>
      <rPr>
        <sz val="11"/>
        <color rgb="FF000000"/>
        <rFont val="Calibri"/>
      </rPr>
      <t xml:space="preserve">
</t>
    </r>
    <r>
      <rPr>
        <sz val="11"/>
        <color rgb="FF000000"/>
        <rFont val="Calibri"/>
      </rPr>
      <t>Database mounted.</t>
    </r>
    <r>
      <rPr>
        <sz val="11"/>
        <color rgb="FF000000"/>
        <rFont val="Calibri"/>
      </rPr>
      <t xml:space="preserve">
</t>
    </r>
    <r>
      <rPr>
        <sz val="11"/>
        <color rgb="FF000000"/>
        <rFont val="Calibri"/>
      </rPr>
      <t>SQL&gt; alter database archivelog; -- Enable ArchiveLog</t>
    </r>
    <r>
      <rPr>
        <sz val="11"/>
        <color rgb="FF000000"/>
        <rFont val="Calibri"/>
      </rPr>
      <t xml:space="preserve">
</t>
    </r>
    <r>
      <rPr>
        <sz val="11"/>
        <color rgb="FF000000"/>
        <rFont val="Calibri"/>
      </rPr>
      <t>Database altered.</t>
    </r>
    <r>
      <rPr>
        <sz val="11"/>
        <color rgb="FF000000"/>
        <rFont val="Calibri"/>
      </rPr>
      <t xml:space="preserve">
</t>
    </r>
    <r>
      <rPr>
        <sz val="11"/>
        <color rgb="FF000000"/>
        <rFont val="Calibri"/>
      </rPr>
      <t>SQL&gt; alter database open; -- Re-open database</t>
    </r>
    <r>
      <rPr>
        <sz val="11"/>
        <color rgb="FF000000"/>
        <rFont val="Calibri"/>
      </rPr>
      <t xml:space="preserve">
</t>
    </r>
    <r>
      <rPr>
        <sz val="11"/>
        <color rgb="FF000000"/>
        <rFont val="Calibri"/>
      </rPr>
      <t>Database altered.</t>
    </r>
    <r>
      <rPr>
        <sz val="11"/>
        <color rgb="FF000000"/>
        <rFont val="Calibri"/>
      </rPr>
      <t xml:space="preserve">
</t>
    </r>
    <r>
      <rPr>
        <sz val="11"/>
        <color rgb="FF000000"/>
        <rFont val="Calibri"/>
      </rPr>
      <t>Issue the following command to verify the new status:</t>
    </r>
    <r>
      <rPr>
        <sz val="11"/>
        <color rgb="FF000000"/>
        <rFont val="Calibri"/>
      </rPr>
      <t xml:space="preserve">
</t>
    </r>
    <r>
      <rPr>
        <sz val="11"/>
        <color rgb="FF000000"/>
        <rFont val="Calibri"/>
      </rPr>
      <t>SQL&gt; select log_mode from v$database;</t>
    </r>
    <r>
      <rPr>
        <sz val="11"/>
        <color rgb="FF000000"/>
        <rFont val="Calibri"/>
      </rPr>
      <t xml:space="preserve">
</t>
    </r>
    <r>
      <rPr>
        <sz val="11"/>
        <color rgb="FF000000"/>
        <rFont val="Calibri"/>
      </rPr>
      <t>LOG_MODE</t>
    </r>
    <r>
      <rPr>
        <sz val="11"/>
        <color rgb="FF000000"/>
        <rFont val="Calibri"/>
      </rPr>
      <t xml:space="preserve">
</t>
    </r>
    <r>
      <rPr>
        <sz val="11"/>
        <color rgb="FF000000"/>
        <rFont val="Calibri"/>
      </rPr>
      <t>------------</t>
    </r>
    <r>
      <rPr>
        <sz val="11"/>
        <color rgb="FF000000"/>
        <rFont val="Calibri"/>
      </rPr>
      <t xml:space="preserve">
</t>
    </r>
    <r>
      <rPr>
        <sz val="11"/>
        <color rgb="FF000000"/>
        <rFont val="Calibri"/>
      </rPr>
      <t>ARCHIVELOG</t>
    </r>
    <r>
      <rPr>
        <sz val="11"/>
        <color rgb="FF000000"/>
        <rFont val="Calibri"/>
      </rPr>
      <t xml:space="preserve">
</t>
    </r>
    <r>
      <rPr>
        <sz val="11"/>
        <color rgb="FF000000"/>
        <rFont val="Calibri"/>
      </rPr>
      <t>SQL&gt; archive log list;</t>
    </r>
    <r>
      <rPr>
        <sz val="11"/>
        <color rgb="FF000000"/>
        <rFont val="Calibri"/>
      </rPr>
      <t xml:space="preserve">
</t>
    </r>
    <r>
      <rPr>
        <sz val="11"/>
        <color rgb="FF000000"/>
        <rFont val="Calibri"/>
      </rPr>
      <t>Database log mode Archive Mode</t>
    </r>
    <r>
      <rPr>
        <sz val="11"/>
        <color rgb="FF000000"/>
        <rFont val="Calibri"/>
      </rPr>
      <t xml:space="preserve">
</t>
    </r>
    <r>
      <rPr>
        <sz val="11"/>
        <color rgb="FF000000"/>
        <rFont val="Calibri"/>
      </rPr>
      <t>Automatic archival Enabled</t>
    </r>
    <r>
      <rPr>
        <sz val="11"/>
        <color rgb="FF000000"/>
        <rFont val="Calibri"/>
      </rPr>
      <t xml:space="preserve">
</t>
    </r>
    <r>
      <rPr>
        <sz val="11"/>
        <color rgb="FF000000"/>
        <rFont val="Calibri"/>
      </rPr>
      <t>Archive destination USE_DB_RECOVERY_FILE_DEST</t>
    </r>
    <r>
      <rPr>
        <sz val="11"/>
        <color rgb="FF000000"/>
        <rFont val="Calibri"/>
      </rPr>
      <t xml:space="preserve">
</t>
    </r>
    <r>
      <rPr>
        <sz val="11"/>
        <color rgb="FF000000"/>
        <rFont val="Calibri"/>
      </rPr>
      <t>Oldest online log sequence 294</t>
    </r>
    <r>
      <rPr>
        <sz val="11"/>
        <color rgb="FF000000"/>
        <rFont val="Calibri"/>
      </rPr>
      <t xml:space="preserve">
</t>
    </r>
    <r>
      <rPr>
        <sz val="11"/>
        <color rgb="FF000000"/>
        <rFont val="Calibri"/>
      </rPr>
      <t>Next log sequence to archive 296</t>
    </r>
    <r>
      <rPr>
        <sz val="11"/>
        <color rgb="FF000000"/>
        <rFont val="Calibri"/>
      </rPr>
      <t xml:space="preserve">
</t>
    </r>
    <r>
      <rPr>
        <sz val="11"/>
        <color rgb="FF000000"/>
        <rFont val="Calibri"/>
      </rPr>
      <t>Current log sequence 296</t>
    </r>
    <r>
      <rPr>
        <sz val="11"/>
        <color rgb="FF000000"/>
        <rFont val="Calibri"/>
      </rPr>
      <t xml:space="preserve">
</t>
    </r>
    <r>
      <rPr>
        <sz val="11"/>
        <color rgb="FF000000"/>
        <rFont val="Calibri"/>
      </rPr>
      <t>The database is now in archive log mode, and transactions are either being recorded to transport to another database or being reapplied if the database becomes corrupt and needs to be restored from the last backup. Use the redo logs to replay transactions not captured in the backup.</t>
    </r>
  </si>
  <si>
    <r>
      <rPr>
        <sz val="11"/>
        <color rgb="FF000000"/>
        <rFont val="Calibri"/>
      </rPr>
      <t>Failure in a known state can address safety or security in accordance with the mission/business needs of the organization. Failure in a known secure state helps prevent a loss of confidentiality, integrity, or availability in the event of a failure of the information system or a component of the system.</t>
    </r>
    <r>
      <rPr>
        <sz val="11"/>
        <color rgb="FF000000"/>
        <rFont val="Calibri"/>
      </rPr>
      <t xml:space="preserve">
</t>
    </r>
    <r>
      <rPr>
        <sz val="11"/>
        <color rgb="FF000000"/>
        <rFont val="Calibri"/>
      </rPr>
      <t>Preserving information system state information helps to facilitate system restart and return to the operational mode of the organization with less disruption of mission/business processes.</t>
    </r>
  </si>
  <si>
    <r>
      <rPr>
        <sz val="11"/>
        <color rgb="FF000000"/>
        <rFont val="Calibri"/>
      </rPr>
      <t>If the database is used solely for transient data (such as one dedicated to Extract-Transform-Load [ETL]), and a clear plan exists for the recovery of the database by means other than archiving, this is not a finding.</t>
    </r>
    <r>
      <rPr>
        <sz val="11"/>
        <color rgb="FF000000"/>
        <rFont val="Calibri"/>
      </rPr>
      <t xml:space="preserve">
</t>
    </r>
    <r>
      <rPr>
        <sz val="11"/>
        <color rgb="FF000000"/>
        <rFont val="Calibri"/>
      </rPr>
      <t>If it has been determined that up-to-the second recovery is not necessary and this fact is recorded in the system documentation, with appropriate approval, this is not a finding.</t>
    </r>
    <r>
      <rPr>
        <sz val="11"/>
        <color rgb="FF000000"/>
        <rFont val="Calibri"/>
      </rPr>
      <t xml:space="preserve">
</t>
    </r>
    <r>
      <rPr>
        <sz val="11"/>
        <color rgb="FF000000"/>
        <rFont val="Calibri"/>
      </rPr>
      <t>Check database management system (DBMS) settings to determine whether system state information is being preserved in the event of a system failure.</t>
    </r>
    <r>
      <rPr>
        <sz val="11"/>
        <color rgb="FF000000"/>
        <rFont val="Calibri"/>
      </rPr>
      <t xml:space="preserve">
</t>
    </r>
    <r>
      <rPr>
        <sz val="11"/>
        <color rgb="FF000000"/>
        <rFont val="Calibri"/>
      </rPr>
      <t>The necessary state information is defined as "information necessary to determine cause of failure and to return to operations with least disruption to mission/business processes".</t>
    </r>
    <r>
      <rPr>
        <sz val="11"/>
        <color rgb="FF000000"/>
        <rFont val="Calibri"/>
      </rPr>
      <t xml:space="preserve">
</t>
    </r>
    <r>
      <rPr>
        <sz val="11"/>
        <color rgb="FF000000"/>
        <rFont val="Calibri"/>
      </rPr>
      <t>Oracle creates what is known as archive logs. Archive logs contain information required to replay a transaction should something happen. The redo logs are also used to copy transactions or pieces of transactions.</t>
    </r>
    <r>
      <rPr>
        <sz val="11"/>
        <color rgb="FF000000"/>
        <rFont val="Calibri"/>
      </rPr>
      <t xml:space="preserve">
</t>
    </r>
    <r>
      <rPr>
        <sz val="11"/>
        <color rgb="FF000000"/>
        <rFont val="Calibri"/>
      </rPr>
      <t>Issue the following commands to check the status of archive log mode:</t>
    </r>
    <r>
      <rPr>
        <sz val="11"/>
        <color rgb="FF000000"/>
        <rFont val="Calibri"/>
      </rPr>
      <t xml:space="preserve">
</t>
    </r>
    <r>
      <rPr>
        <sz val="11"/>
        <color rgb="FF000000"/>
        <rFont val="Calibri"/>
      </rPr>
      <t>$ sqlplus connect as sysdba --Check current archivelog mode in database</t>
    </r>
    <r>
      <rPr>
        <sz val="11"/>
        <color rgb="FF000000"/>
        <rFont val="Calibri"/>
      </rPr>
      <t xml:space="preserve">
</t>
    </r>
    <r>
      <rPr>
        <sz val="11"/>
        <color rgb="FF000000"/>
        <rFont val="Calibri"/>
      </rPr>
      <t>SQL&gt; archive log list</t>
    </r>
    <r>
      <rPr>
        <sz val="11"/>
        <color rgb="FF000000"/>
        <rFont val="Calibri"/>
      </rPr>
      <t xml:space="preserve">
</t>
    </r>
    <r>
      <rPr>
        <sz val="11"/>
        <color rgb="FF000000"/>
        <rFont val="Calibri"/>
      </rPr>
      <t>Database log mode Archive Mode</t>
    </r>
    <r>
      <rPr>
        <sz val="11"/>
        <color rgb="FF000000"/>
        <rFont val="Calibri"/>
      </rPr>
      <t xml:space="preserve">
</t>
    </r>
    <r>
      <rPr>
        <sz val="11"/>
        <color rgb="FF000000"/>
        <rFont val="Calibri"/>
      </rPr>
      <t>Automatic archival Enabled</t>
    </r>
    <r>
      <rPr>
        <sz val="11"/>
        <color rgb="FF000000"/>
        <rFont val="Calibri"/>
      </rPr>
      <t xml:space="preserve">
</t>
    </r>
    <r>
      <rPr>
        <sz val="11"/>
        <color rgb="FF000000"/>
        <rFont val="Calibri"/>
      </rPr>
      <t>Archive destination /home/oracle/app/oracle/arc2/ORCL</t>
    </r>
    <r>
      <rPr>
        <sz val="11"/>
        <color rgb="FF000000"/>
        <rFont val="Calibri"/>
      </rPr>
      <t xml:space="preserve">
</t>
    </r>
    <r>
      <rPr>
        <sz val="11"/>
        <color rgb="FF000000"/>
        <rFont val="Calibri"/>
      </rPr>
      <t>Oldest online log sequence 433</t>
    </r>
    <r>
      <rPr>
        <sz val="11"/>
        <color rgb="FF000000"/>
        <rFont val="Calibri"/>
      </rPr>
      <t xml:space="preserve">
</t>
    </r>
    <r>
      <rPr>
        <sz val="11"/>
        <color rgb="FF000000"/>
        <rFont val="Calibri"/>
      </rPr>
      <t>Next log sequence to archive 435</t>
    </r>
    <r>
      <rPr>
        <sz val="11"/>
        <color rgb="FF000000"/>
        <rFont val="Calibri"/>
      </rPr>
      <t xml:space="preserve">
</t>
    </r>
    <r>
      <rPr>
        <sz val="11"/>
        <color rgb="FF000000"/>
        <rFont val="Calibri"/>
      </rPr>
      <t>Current log sequence 435</t>
    </r>
    <r>
      <rPr>
        <sz val="11"/>
        <color rgb="FF000000"/>
        <rFont val="Calibri"/>
      </rPr>
      <t xml:space="preserve">
</t>
    </r>
    <r>
      <rPr>
        <sz val="11"/>
        <color rgb="FF000000"/>
        <rFont val="Calibri"/>
      </rPr>
      <t>If archive log mode is not enabled, this is a finding.</t>
    </r>
  </si>
  <si>
    <t>V-270574</t>
  </si>
  <si>
    <r>
      <rPr>
        <sz val="11"/>
        <rFont val="Calibri"/>
      </rPr>
      <t>Oracle Database must take steps to protect data at rest and ensure confidentiality and integrity of application data.</t>
    </r>
  </si>
  <si>
    <r>
      <rPr>
        <sz val="11"/>
        <color rgb="FF000000"/>
        <rFont val="Calibri"/>
      </rPr>
      <t>Apply appropriate controls to protect the confidentiality and integrity of data at rest in the database.</t>
    </r>
    <r>
      <rPr>
        <sz val="11"/>
        <color rgb="FF000000"/>
        <rFont val="Calibri"/>
      </rPr>
      <t xml:space="preserve">
</t>
    </r>
    <r>
      <rPr>
        <sz val="11"/>
        <color rgb="FF000000"/>
        <rFont val="Calibri"/>
      </rPr>
      <t>If no site-specific precautions are in place, use Oracle Advanced Security Option to encrypt data at rest.</t>
    </r>
    <r>
      <rPr>
        <sz val="11"/>
        <color rgb="FF000000"/>
        <rFont val="Calibri"/>
      </rPr>
      <t xml:space="preserve">
</t>
    </r>
    <r>
      <rPr>
        <sz val="11"/>
        <color rgb="FF000000"/>
        <rFont val="Calibri"/>
      </rPr>
      <t>If Oracle Advanced Security Option is not an option, use site-specific procedures to secure data at rest.</t>
    </r>
  </si>
  <si>
    <r>
      <rPr>
        <sz val="11"/>
        <color rgb="FF000000"/>
        <rFont val="Calibri"/>
      </rPr>
      <t>This control is intended to address the confidentiality and integrity of information at rest in nonmobile devices and covers user information and system information. Information at rest refers to the state of information when it is located on a secondary storage device (e.g., disk drive, tape drive) within an organizational information system. Applications and application users generate information throughout the course of their application use.</t>
    </r>
    <r>
      <rPr>
        <sz val="11"/>
        <color rgb="FF000000"/>
        <rFont val="Calibri"/>
      </rPr>
      <t xml:space="preserve">
</t>
    </r>
    <r>
      <rPr>
        <sz val="11"/>
        <color rgb="FF000000"/>
        <rFont val="Calibri"/>
      </rPr>
      <t>User-generated data and application-specific configuration data must be protected. Configurations and/or rule sets for firewalls, gateways, intrusion detection/prevention systems, and filtering routers and authenticator content are examples of system information likely requiring protection. Organizations may choose to employ different mechanisms to achieve confidentiality and integrity protections, as appropriate.</t>
    </r>
    <r>
      <rPr>
        <sz val="11"/>
        <color rgb="FF000000"/>
        <rFont val="Calibri"/>
      </rPr>
      <t xml:space="preserve">
</t>
    </r>
    <r>
      <rPr>
        <sz val="11"/>
        <color rgb="FF000000"/>
        <rFont val="Calibri"/>
      </rPr>
      <t>If the confidentiality and integrity of application data is not protected, the data will be open to compromise and unauthorized modification.</t>
    </r>
  </si>
  <si>
    <r>
      <rPr>
        <sz val="11"/>
        <color rgb="FF000000"/>
        <rFont val="Calibri"/>
      </rPr>
      <t xml:space="preserve">Review system documentation to determine whether the system handles classified information. If the system does not handle classified information, the severity of this check is downgraded to CAT II.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application owner and authorizing official (AO) have determined that encryption of data at rest is required, verify the data on secondary devices is encrypted.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full-disk encryption is being used, this is not a finding. </t>
    </r>
    <r>
      <rPr>
        <sz val="11"/>
        <color rgb="FF000000"/>
        <rFont val="Calibri"/>
      </rPr>
      <t xml:space="preserve">
</t>
    </r>
    <r>
      <rPr>
        <sz val="11"/>
        <color rgb="FF000000"/>
        <rFont val="Calibri"/>
      </rPr>
      <t>If data encryption is required, verify that the data is encrypted before being put on the secondary device. To ensure that the appropriate controls are in place, discuss the precautions taken with the site database administrators (DBAs) and system administrators (SAs) and try to modify data at rest.</t>
    </r>
    <r>
      <rPr>
        <sz val="11"/>
        <color rgb="FF000000"/>
        <rFont val="Calibri"/>
      </rPr>
      <t xml:space="preserve">
</t>
    </r>
    <r>
      <rPr>
        <sz val="11"/>
        <color rgb="FF000000"/>
        <rFont val="Calibri"/>
      </rPr>
      <t>Oracle recommends using Transparent Data Encryption, which is part of Oracle Advanced Security Option, to protect data.</t>
    </r>
    <r>
      <rPr>
        <sz val="11"/>
        <color rgb="FF000000"/>
        <rFont val="Calibri"/>
      </rPr>
      <t xml:space="preserve">
</t>
    </r>
    <r>
      <rPr>
        <sz val="11"/>
        <color rgb="FF000000"/>
        <rFont val="Calibri"/>
      </rPr>
      <t>To verify the data is encrypted, upon an auditor's request, Oracle provides views that document the encryption status of the database. For TDE column encryption, use the view "dba_encrypted_columns", which lists the owner, table name, column name, encryption algorithm, and salt for all encrypted columns. For TDE tablespace encryption, the following SQL statement lists all encrypted tablespaces with their encryption algorithm and corresponding, encrypted, data files. Issue the following commands to verify the data at rest is encrypted.</t>
    </r>
    <r>
      <rPr>
        <sz val="11"/>
        <color rgb="FF000000"/>
        <rFont val="Calibri"/>
      </rPr>
      <t xml:space="preserve">
</t>
    </r>
    <r>
      <rPr>
        <sz val="11"/>
        <color rgb="FF000000"/>
        <rFont val="Calibri"/>
      </rPr>
      <t>$ sqlplus connect as sysdba</t>
    </r>
    <r>
      <rPr>
        <sz val="11"/>
        <color rgb="FF000000"/>
        <rFont val="Calibri"/>
      </rPr>
      <t xml:space="preserve">
</t>
    </r>
    <r>
      <rPr>
        <sz val="11"/>
        <color rgb="FF000000"/>
        <rFont val="Calibri"/>
      </rPr>
      <t>SQL&gt; SELECT t.name "TSName",</t>
    </r>
    <r>
      <rPr>
        <sz val="11"/>
        <color rgb="FF000000"/>
        <rFont val="Calibri"/>
      </rPr>
      <t xml:space="preserve">
</t>
    </r>
    <r>
      <rPr>
        <sz val="11"/>
        <color rgb="FF000000"/>
        <rFont val="Calibri"/>
      </rPr>
      <t>e.encryptionalg "Algorithm",</t>
    </r>
    <r>
      <rPr>
        <sz val="11"/>
        <color rgb="FF000000"/>
        <rFont val="Calibri"/>
      </rPr>
      <t xml:space="preserve">
</t>
    </r>
    <r>
      <rPr>
        <sz val="11"/>
        <color rgb="FF000000"/>
        <rFont val="Calibri"/>
      </rPr>
      <t>d.file_name "File Name"</t>
    </r>
    <r>
      <rPr>
        <sz val="11"/>
        <color rgb="FF000000"/>
        <rFont val="Calibri"/>
      </rPr>
      <t xml:space="preserve">
</t>
    </r>
    <r>
      <rPr>
        <sz val="11"/>
        <color rgb="FF000000"/>
        <rFont val="Calibri"/>
      </rPr>
      <t>FROM v$tablespace t,</t>
    </r>
    <r>
      <rPr>
        <sz val="11"/>
        <color rgb="FF000000"/>
        <rFont val="Calibri"/>
      </rPr>
      <t xml:space="preserve">
</t>
    </r>
    <r>
      <rPr>
        <sz val="11"/>
        <color rgb="FF000000"/>
        <rFont val="Calibri"/>
      </rPr>
      <t>v$encrypted_tablespaces e,</t>
    </r>
    <r>
      <rPr>
        <sz val="11"/>
        <color rgb="FF000000"/>
        <rFont val="Calibri"/>
      </rPr>
      <t xml:space="preserve">
</t>
    </r>
    <r>
      <rPr>
        <sz val="11"/>
        <color rgb="FF000000"/>
        <rFont val="Calibri"/>
      </rPr>
      <t>dba_data_files d</t>
    </r>
    <r>
      <rPr>
        <sz val="11"/>
        <color rgb="FF000000"/>
        <rFont val="Calibri"/>
      </rPr>
      <t xml:space="preserve">
</t>
    </r>
    <r>
      <rPr>
        <sz val="11"/>
        <color rgb="FF000000"/>
        <rFont val="Calibri"/>
      </rPr>
      <t>WHERE t.ts# = e.ts#</t>
    </r>
    <r>
      <rPr>
        <sz val="11"/>
        <color rgb="FF000000"/>
        <rFont val="Calibri"/>
      </rPr>
      <t xml:space="preserve">
</t>
    </r>
    <r>
      <rPr>
        <sz val="11"/>
        <color rgb="FF000000"/>
        <rFont val="Calibri"/>
      </rPr>
      <t>and t.name = d.tablespace_name;</t>
    </r>
    <r>
      <rPr>
        <sz val="11"/>
        <color rgb="FF000000"/>
        <rFont val="Calibri"/>
      </rPr>
      <t xml:space="preserve">
</t>
    </r>
    <r>
      <rPr>
        <sz val="11"/>
        <color rgb="FF000000"/>
        <rFont val="Calibri"/>
      </rPr>
      <t>The next SQL statement lists the table owner, tables within encrypted tablespaces, and the encryption algorithm:</t>
    </r>
    <r>
      <rPr>
        <sz val="11"/>
        <color rgb="FF000000"/>
        <rFont val="Calibri"/>
      </rPr>
      <t xml:space="preserve">
</t>
    </r>
    <r>
      <rPr>
        <sz val="11"/>
        <color rgb="FF000000"/>
        <rFont val="Calibri"/>
      </rPr>
      <t>SQL&gt; SELECT a.owner "Owner",</t>
    </r>
    <r>
      <rPr>
        <sz val="11"/>
        <color rgb="FF000000"/>
        <rFont val="Calibri"/>
      </rPr>
      <t xml:space="preserve">
</t>
    </r>
    <r>
      <rPr>
        <sz val="11"/>
        <color rgb="FF000000"/>
        <rFont val="Calibri"/>
      </rPr>
      <t>a.table_name "Table Name",</t>
    </r>
    <r>
      <rPr>
        <sz val="11"/>
        <color rgb="FF000000"/>
        <rFont val="Calibri"/>
      </rPr>
      <t xml:space="preserve">
</t>
    </r>
    <r>
      <rPr>
        <sz val="11"/>
        <color rgb="FF000000"/>
        <rFont val="Calibri"/>
      </rPr>
      <t>e.encryptionalg "Algorithm"</t>
    </r>
    <r>
      <rPr>
        <sz val="11"/>
        <color rgb="FF000000"/>
        <rFont val="Calibri"/>
      </rPr>
      <t xml:space="preserve">
</t>
    </r>
    <r>
      <rPr>
        <sz val="11"/>
        <color rgb="FF000000"/>
        <rFont val="Calibri"/>
      </rPr>
      <t>FROM dba_tables a,</t>
    </r>
    <r>
      <rPr>
        <sz val="11"/>
        <color rgb="FF000000"/>
        <rFont val="Calibri"/>
      </rPr>
      <t xml:space="preserve">
</t>
    </r>
    <r>
      <rPr>
        <sz val="11"/>
        <color rgb="FF000000"/>
        <rFont val="Calibri"/>
      </rPr>
      <t>v$encrypted_tablespaces e</t>
    </r>
    <r>
      <rPr>
        <sz val="11"/>
        <color rgb="FF000000"/>
        <rFont val="Calibri"/>
      </rPr>
      <t xml:space="preserve">
</t>
    </r>
    <r>
      <rPr>
        <sz val="11"/>
        <color rgb="FF000000"/>
        <rFont val="Calibri"/>
      </rPr>
      <t>WHERE a.tablespace_name in (select t.name from v$tablespace t, v$encrypted_tablespaces e where t.ts# = e.ts#);</t>
    </r>
    <r>
      <rPr>
        <sz val="11"/>
        <color rgb="FF000000"/>
        <rFont val="Calibri"/>
      </rPr>
      <t xml:space="preserve">
</t>
    </r>
    <r>
      <rPr>
        <sz val="11"/>
        <color rgb="FF000000"/>
        <rFont val="Calibri"/>
      </rPr>
      <t>For each database where encryption is required, verify that encryption is in effect. If it is not, this is a finding.</t>
    </r>
  </si>
  <si>
    <t>V-270575</t>
  </si>
  <si>
    <r>
      <rPr>
        <sz val="11"/>
        <rFont val="Calibri"/>
      </rPr>
      <t>Oracle Database must implement cryptographic mechanisms to prevent unauthorized modification of organization-defined information at rest (to include, at a minimum, PII and classified information) on organization-defined information system components.</t>
    </r>
  </si>
  <si>
    <r>
      <rPr>
        <sz val="11"/>
        <color rgb="FF000000"/>
        <rFont val="Calibri"/>
      </rPr>
      <t>Configure the DBMS, operating system/file system, and additional software as relevant, to provide the required level of cryptographic protection.</t>
    </r>
  </si>
  <si>
    <r>
      <rPr>
        <sz val="11"/>
        <color rgb="FF000000"/>
        <rFont val="Calibri"/>
      </rPr>
      <t>Database management systems (DBMSs) handling data requiring data at rest protections must employ cryptographic mechanisms to prevent unauthorized disclosure and modification of the information at rest. These cryptographic mechanisms may be native to the DBMS or implemented via additional software or operating system/file system settings, as appropriate to the situation.</t>
    </r>
    <r>
      <rPr>
        <sz val="11"/>
        <color rgb="FF000000"/>
        <rFont val="Calibri"/>
      </rPr>
      <t xml:space="preserve">
</t>
    </r>
    <r>
      <rPr>
        <sz val="11"/>
        <color rgb="FF000000"/>
        <rFont val="Calibri"/>
      </rPr>
      <t xml:space="preserve">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 </t>
    </r>
    <r>
      <rPr>
        <sz val="11"/>
        <color rgb="FF000000"/>
        <rFont val="Calibri"/>
      </rPr>
      <t xml:space="preserve">
</t>
    </r>
    <r>
      <rPr>
        <sz val="11"/>
        <color rgb="FF000000"/>
        <rFont val="Calibri"/>
      </rPr>
      <t>The decision whether and what to encrypt rests with the data owner and is also influenced by the physical measures taken to secure the equipment and media on which the information resides.</t>
    </r>
  </si>
  <si>
    <r>
      <rPr>
        <sz val="11"/>
        <color rgb="FF000000"/>
        <rFont val="Calibri"/>
      </rPr>
      <t>Review the system documentation to determine whether the organization has defined the information at rest that is to be protected from modification, which must include, at a minimum, PII and classified information.</t>
    </r>
    <r>
      <rPr>
        <sz val="11"/>
        <color rgb="FF000000"/>
        <rFont val="Calibri"/>
      </rPr>
      <t xml:space="preserve">
</t>
    </r>
    <r>
      <rPr>
        <sz val="11"/>
        <color rgb="FF000000"/>
        <rFont val="Calibri"/>
      </rPr>
      <t>If no information is identified as requiring such protection, this is not a finding.</t>
    </r>
    <r>
      <rPr>
        <sz val="11"/>
        <color rgb="FF000000"/>
        <rFont val="Calibri"/>
      </rPr>
      <t xml:space="preserve">
</t>
    </r>
    <r>
      <rPr>
        <sz val="11"/>
        <color rgb="FF000000"/>
        <rFont val="Calibri"/>
      </rPr>
      <t>Review the configuration of the DBMS, operating system/file system, and additional software as relevant.</t>
    </r>
    <r>
      <rPr>
        <sz val="11"/>
        <color rgb="FF000000"/>
        <rFont val="Calibri"/>
      </rPr>
      <t xml:space="preserve">
</t>
    </r>
    <r>
      <rPr>
        <sz val="11"/>
        <color rgb="FF000000"/>
        <rFont val="Calibri"/>
      </rPr>
      <t>If any of the information defined as requiring cryptographic protection from modification is not encrypted in a manner that provides the required level of protection, this is a finding.</t>
    </r>
  </si>
  <si>
    <t>V-270576</t>
  </si>
  <si>
    <r>
      <rPr>
        <sz val="11"/>
        <rFont val="Calibri"/>
      </rPr>
      <t>Oracle Database must isolate security functions from nonsecurity functions by means of separate security domains.</t>
    </r>
  </si>
  <si>
    <r>
      <rPr>
        <sz val="11"/>
        <color rgb="FF000000"/>
        <rFont val="Calibri"/>
      </rPr>
      <t>Locate security-related database objects and code in a separate database, schema, or other separate security domain from database objects and code implementing application logic. (This is the default behavior for Oracle.) Review any site-specific applications security modules built into the database: determine what schema they are located in and take appropriate action.</t>
    </r>
  </si>
  <si>
    <r>
      <rPr>
        <sz val="11"/>
        <color rgb="FF000000"/>
        <rFont val="Calibri"/>
      </rPr>
      <t xml:space="preserve">An isolation boundary provides access control and protects the integrity of the hardware, software, and firmware that perform security functions. </t>
    </r>
    <r>
      <rPr>
        <sz val="11"/>
        <color rgb="FF000000"/>
        <rFont val="Calibri"/>
      </rPr>
      <t xml:space="preserve">
</t>
    </r>
    <r>
      <rPr>
        <sz val="11"/>
        <color rgb="FF000000"/>
        <rFont val="Calibri"/>
      </rPr>
      <t>Security functions are the hardware, software, and/or firmware of the information system responsible for enforcing the system security policy and supporting the isolation of code and data on which the protection is based.</t>
    </r>
    <r>
      <rPr>
        <sz val="11"/>
        <color rgb="FF000000"/>
        <rFont val="Calibri"/>
      </rPr>
      <t xml:space="preserve">
</t>
    </r>
    <r>
      <rPr>
        <sz val="11"/>
        <color rgb="FF000000"/>
        <rFont val="Calibri"/>
      </rPr>
      <t xml:space="preserve">Developers and implementers can increase the assurance in security functions by employing well-defined security policy models; structured, disciplined, and rigorous hardware and software development techniques; and sound system/security engineering principles. </t>
    </r>
    <r>
      <rPr>
        <sz val="11"/>
        <color rgb="FF000000"/>
        <rFont val="Calibri"/>
      </rPr>
      <t xml:space="preserve">
</t>
    </r>
    <r>
      <rPr>
        <sz val="11"/>
        <color rgb="FF000000"/>
        <rFont val="Calibri"/>
      </rPr>
      <t>Database management systems (DBMSs) typically separate security functionality from nonsecurity functionality via separate databases or schemas. Database objects or code implementing security functionality should not be commingled with objects or code implementing application logic. When security and nonsecurity functionality are commingled, users who have access to nonsecurity functionality may be able to access security functionality.</t>
    </r>
  </si>
  <si>
    <r>
      <rPr>
        <sz val="11"/>
        <color rgb="FF000000"/>
        <rFont val="Calibri"/>
      </rPr>
      <t>Check DBMS settings to determine whether objects or code implementing security functionality are located in a separate security domain, such as a separate database or schema created specifically for security functionality.</t>
    </r>
    <r>
      <rPr>
        <sz val="11"/>
        <color rgb="FF000000"/>
        <rFont val="Calibri"/>
      </rPr>
      <t xml:space="preserve">
</t>
    </r>
    <r>
      <rPr>
        <sz val="11"/>
        <color rgb="FF000000"/>
        <rFont val="Calibri"/>
      </rPr>
      <t>If security-related database objects or code are not kept separate, this is a finding.</t>
    </r>
    <r>
      <rPr>
        <sz val="11"/>
        <color rgb="FF000000"/>
        <rFont val="Calibri"/>
      </rPr>
      <t xml:space="preserve">
</t>
    </r>
    <r>
      <rPr>
        <sz val="11"/>
        <color rgb="FF000000"/>
        <rFont val="Calibri"/>
      </rPr>
      <t>The Oracle elements of security functionality, such as the roles, permissions, and profiles, along with password complexity requirements, are stored in separate schemas in the database. Review any site-specific applications security modules built into the database and determine what schema they are located in and take appropriate action. The Oracle objects will be in the Oracle Data Dictionary.</t>
    </r>
  </si>
  <si>
    <t>V-270577</t>
  </si>
  <si>
    <r>
      <rPr>
        <sz val="11"/>
        <rFont val="Calibri"/>
      </rPr>
      <t>Oracle Database contents must be protected from unauthorized and unintended information transfer by enforcement of a data-transfer policy.</t>
    </r>
  </si>
  <si>
    <r>
      <rPr>
        <sz val="11"/>
        <color rgb="FF000000"/>
        <rFont val="Calibri"/>
      </rPr>
      <t xml:space="preserve">Restrict accessibility of Oracle system tables and other configuration information or metadata to database administrators (DBAs) or other authorized users.  </t>
    </r>
    <r>
      <rPr>
        <sz val="11"/>
        <color rgb="FF000000"/>
        <rFont val="Calibri"/>
      </rPr>
      <t xml:space="preserve">
</t>
    </r>
    <r>
      <rPr>
        <sz val="11"/>
        <color rgb="FF000000"/>
        <rFont val="Calibri"/>
      </rPr>
      <t>Modify any code used for moving data from production to development/test systems to comply with the organization-defined data transfer policy, and to ensure copies of production data are not left in unsecured locations.</t>
    </r>
    <r>
      <rPr>
        <sz val="11"/>
        <color rgb="FF000000"/>
        <rFont val="Calibri"/>
      </rPr>
      <t xml:space="preserve">
</t>
    </r>
    <r>
      <rPr>
        <sz val="11"/>
        <color rgb="FF000000"/>
        <rFont val="Calibri"/>
      </rPr>
      <t>Implement policy and procedures to modify or remove sensitive information in production exports prior to import into development databases.</t>
    </r>
  </si>
  <si>
    <r>
      <rPr>
        <sz val="11"/>
        <color rgb="FF000000"/>
        <rFont val="Calibri"/>
      </rPr>
      <t xml:space="preserve">Applications, including database management systems (DBMSs), must prevent unauthorized and unintended information transfer via shared system resources. </t>
    </r>
    <r>
      <rPr>
        <sz val="11"/>
        <color rgb="FF000000"/>
        <rFont val="Calibri"/>
      </rPr>
      <t xml:space="preserve">
</t>
    </r>
    <r>
      <rPr>
        <sz val="11"/>
        <color rgb="FF000000"/>
        <rFont val="Calibri"/>
      </rPr>
      <t>Data used for the development and testing of applications often involves copying data from production. It is important that specific procedures exist for this process, to include the conditions under which such transfer may take place, where the copies may reside, and the rules for ensuring sensitive data are not exposed.</t>
    </r>
    <r>
      <rPr>
        <sz val="11"/>
        <color rgb="FF000000"/>
        <rFont val="Calibri"/>
      </rPr>
      <t xml:space="preserve">
</t>
    </r>
    <r>
      <rPr>
        <sz val="11"/>
        <color rgb="FF000000"/>
        <rFont val="Calibri"/>
      </rPr>
      <t>Copies of sensitive data must not be misplaced or left in a temporary location without the proper controls.</t>
    </r>
  </si>
  <si>
    <r>
      <rPr>
        <sz val="11"/>
        <color rgb="FF000000"/>
        <rFont val="Calibri"/>
      </rPr>
      <t>Review the procedures for the refreshing of development/test data from production.</t>
    </r>
    <r>
      <rPr>
        <sz val="11"/>
        <color rgb="FF000000"/>
        <rFont val="Calibri"/>
      </rPr>
      <t xml:space="preserve">
</t>
    </r>
    <r>
      <rPr>
        <sz val="11"/>
        <color rgb="FF000000"/>
        <rFont val="Calibri"/>
      </rPr>
      <t>Review any scripts or code that exists for the movement of production data to development/test systems, or to any other location or for any other purpose.</t>
    </r>
    <r>
      <rPr>
        <sz val="11"/>
        <color rgb="FF000000"/>
        <rFont val="Calibri"/>
      </rPr>
      <t xml:space="preserve">
</t>
    </r>
    <r>
      <rPr>
        <sz val="11"/>
        <color rgb="FF000000"/>
        <rFont val="Calibri"/>
      </rPr>
      <t xml:space="preserve">Verify that copies of production data are not left in unprotected locations. </t>
    </r>
    <r>
      <rPr>
        <sz val="11"/>
        <color rgb="FF000000"/>
        <rFont val="Calibri"/>
      </rPr>
      <t xml:space="preserve">
</t>
    </r>
    <r>
      <rPr>
        <sz val="11"/>
        <color rgb="FF000000"/>
        <rFont val="Calibri"/>
      </rPr>
      <t>If the code that exists for data movement does not comply with the organization-defined data transfer policy and/or fails to remove any copies of production data from unprotected locations, this is a finding.</t>
    </r>
    <r>
      <rPr>
        <sz val="11"/>
        <color rgb="FF000000"/>
        <rFont val="Calibri"/>
      </rPr>
      <t xml:space="preserve">
</t>
    </r>
    <r>
      <rPr>
        <sz val="11"/>
        <color rgb="FF000000"/>
        <rFont val="Calibri"/>
      </rPr>
      <t>If sensitive data is included in the exports and no procedures are in place to remove or modify the data to render it not sensitive prior to import into a development database or policy and procedures are not in place to ensure authorization of development personnel to access sensitive information contained in production data, this is a finding.</t>
    </r>
  </si>
  <si>
    <t>V-270578</t>
  </si>
  <si>
    <r>
      <rPr>
        <sz val="11"/>
        <rFont val="Calibri"/>
      </rPr>
      <t>Access to Oracle Database files must be limited to relevant processes and to authorized, administrative users.</t>
    </r>
  </si>
  <si>
    <r>
      <rPr>
        <sz val="11"/>
        <color rgb="FF000000"/>
        <rFont val="Calibri"/>
      </rPr>
      <t>Configure the permissions of the database files, database log files, and database backup files so that only relevant system accounts and authorized system administrators and database administrators with a need to know are permitted to read/view these files.</t>
    </r>
  </si>
  <si>
    <r>
      <rPr>
        <sz val="11"/>
        <color rgb="FF000000"/>
        <rFont val="Calibri"/>
      </rPr>
      <t>Applications, including database management systems (DBMSs), must prevent unauthorized and unintended information transfer via shared system resources. Permitting only DBMS processes and authorized, administrative users to have access to the files where the database resides helps ensure that those files are not shared inappropriately and are not open to backdoor access and manipulation.</t>
    </r>
  </si>
  <si>
    <r>
      <rPr>
        <sz val="11"/>
        <color rgb="FF000000"/>
        <rFont val="Calibri"/>
      </rPr>
      <t>Review the permissions granted to users by the operating system/file system on the database files, database log files, and database backup files.</t>
    </r>
    <r>
      <rPr>
        <sz val="11"/>
        <color rgb="FF000000"/>
        <rFont val="Calibri"/>
      </rPr>
      <t xml:space="preserve">
</t>
    </r>
    <r>
      <rPr>
        <sz val="11"/>
        <color rgb="FF000000"/>
        <rFont val="Calibri"/>
      </rPr>
      <t>On Unix Systems:</t>
    </r>
    <r>
      <rPr>
        <sz val="11"/>
        <color rgb="FF000000"/>
        <rFont val="Calibri"/>
      </rPr>
      <t xml:space="preserve">
</t>
    </r>
    <r>
      <rPr>
        <sz val="11"/>
        <color rgb="FF000000"/>
        <rFont val="Calibri"/>
      </rPr>
      <t xml:space="preserve">  ls -ld [pathname]</t>
    </r>
    <r>
      <rPr>
        <sz val="11"/>
        <color rgb="FF000000"/>
        <rFont val="Calibri"/>
      </rPr>
      <t xml:space="preserve">
</t>
    </r>
    <r>
      <rPr>
        <sz val="11"/>
        <color rgb="FF000000"/>
        <rFont val="Calibri"/>
      </rPr>
      <t>Substitute [pathname] with the directory path where the database files, logs, and database backup files are located.</t>
    </r>
    <r>
      <rPr>
        <sz val="11"/>
        <color rgb="FF000000"/>
        <rFont val="Calibri"/>
      </rPr>
      <t xml:space="preserve">
</t>
    </r>
    <r>
      <rPr>
        <sz val="11"/>
        <color rgb="FF000000"/>
        <rFont val="Calibri"/>
      </rPr>
      <t xml:space="preserve">(examples: /*/app/oracle/oradata/db_name, /*/app/oracle/oradata/db_name/audit, and /*/app/oracle/fast_recovery_area/db_name) </t>
    </r>
    <r>
      <rPr>
        <sz val="11"/>
        <color rgb="FF000000"/>
        <rFont val="Calibri"/>
      </rPr>
      <t xml:space="preserve">
</t>
    </r>
    <r>
      <rPr>
        <sz val="11"/>
        <color rgb="FF000000"/>
        <rFont val="Calibri"/>
      </rPr>
      <t>If permissions are granted for world access, this is a finding.</t>
    </r>
    <r>
      <rPr>
        <sz val="11"/>
        <color rgb="FF000000"/>
        <rFont val="Calibri"/>
      </rPr>
      <t xml:space="preserve">
</t>
    </r>
    <r>
      <rPr>
        <sz val="11"/>
        <color rgb="FF000000"/>
        <rFont val="Calibri"/>
      </rPr>
      <t>If any user/role who is not an authorized system administrator with a need to know or database administrator with a need to know, or a system account for running DBMS processes, is permitted to read/view any of these files, this is a finding.</t>
    </r>
    <r>
      <rPr>
        <sz val="11"/>
        <color rgb="FF000000"/>
        <rFont val="Calibri"/>
      </rPr>
      <t xml:space="preserve">
</t>
    </r>
    <r>
      <rPr>
        <sz val="11"/>
        <color rgb="FF000000"/>
        <rFont val="Calibri"/>
      </rPr>
      <t>On Windows Systems (from Windows Explorer):</t>
    </r>
    <r>
      <rPr>
        <sz val="11"/>
        <color rgb="FF000000"/>
        <rFont val="Calibri"/>
      </rPr>
      <t xml:space="preserve">
</t>
    </r>
    <r>
      <rPr>
        <sz val="11"/>
        <color rgb="FF000000"/>
        <rFont val="Calibri"/>
      </rPr>
      <t>Browse to the directory specified (example: %ORACLE_BASE%\oradata and %ORACLE_BASE%\fast_recovery_area). Select and right-click on the directory &gt;&gt; Properties &gt;&gt; Security tab. On Windows hosts, records are also written to the Windows application event log. The location of the application event log is listed under Properties for the log under the Windows console. The default location is C:\WINDOWS\system32\config\EventLogs\AppEvent.Evt.</t>
    </r>
    <r>
      <rPr>
        <sz val="11"/>
        <color rgb="FF000000"/>
        <rFont val="Calibri"/>
      </rPr>
      <t xml:space="preserve">
</t>
    </r>
    <r>
      <rPr>
        <sz val="11"/>
        <color rgb="FF000000"/>
        <rFont val="Calibri"/>
      </rPr>
      <t>Select and right-click on the directory &gt;&gt; Properties &gt;&gt; Security tab.</t>
    </r>
    <r>
      <rPr>
        <sz val="11"/>
        <color rgb="FF000000"/>
        <rFont val="Calibri"/>
      </rPr>
      <t xml:space="preserve">
</t>
    </r>
    <r>
      <rPr>
        <sz val="11"/>
        <color rgb="FF000000"/>
        <rFont val="Calibri"/>
      </rPr>
      <t>If permissions are granted to everyone, this is a finding.</t>
    </r>
    <r>
      <rPr>
        <sz val="11"/>
        <color rgb="FF000000"/>
        <rFont val="Calibri"/>
      </rPr>
      <t xml:space="preserve">
</t>
    </r>
    <r>
      <rPr>
        <sz val="11"/>
        <color rgb="FF000000"/>
        <rFont val="Calibri"/>
      </rPr>
      <t>If any user/role who is not an authorized system administrator with a need to know or database administrator with a need to know, or a system account for running DBMS processes permitted to read/view any of these files, this is a finding.</t>
    </r>
  </si>
  <si>
    <t>V-270579</t>
  </si>
  <si>
    <r>
      <rPr>
        <sz val="11"/>
        <rFont val="Calibri"/>
      </rPr>
      <t>Oracle Database must employ cryptographic mechanisms preventing the unauthorized disclosure of information during transmission unless the transmitted data is otherwise protected by alternative physical measures.</t>
    </r>
  </si>
  <si>
    <r>
      <rPr>
        <sz val="11"/>
        <color rgb="FF000000"/>
        <rFont val="Calibri"/>
      </rPr>
      <t>Configure DBMS and/or operating system to use cryptographic mechanisms to prevent unauthorized disclosure of information during transmission where physical measures are not being used.</t>
    </r>
  </si>
  <si>
    <r>
      <rPr>
        <sz val="11"/>
        <color rgb="FF000000"/>
        <rFont val="Calibri"/>
      </rPr>
      <t>Preventing the disclosure of transmitted information requires that applications take measures to employ some form of cryptographic mechanism to protect the information during transmission. This is usually achieved using Transport Layer Security (TLS), secure sockets layer (SSL) virtual private network (VPN), or IPsec tunnel.</t>
    </r>
    <r>
      <rPr>
        <sz val="11"/>
        <color rgb="FF000000"/>
        <rFont val="Calibri"/>
      </rPr>
      <t xml:space="preserve">
</t>
    </r>
    <r>
      <rPr>
        <sz val="11"/>
        <color rgb="FF000000"/>
        <rFont val="Calibri"/>
      </rPr>
      <t>Alternative physical protection measures include Protected Distribution Systems (PDS). PDS are used to transmit unencrypted classified NSI through an area of lesser classification or control. Inasmuch as the classified NSI is unencrypted, the PDS must provide adequate electrical, electromagnetic, and physical safeguards to deter exploitation. Refer to NSTSSI No. 7003 for additional details on a PDS.</t>
    </r>
    <r>
      <rPr>
        <sz val="11"/>
        <color rgb="FF000000"/>
        <rFont val="Calibri"/>
      </rPr>
      <t xml:space="preserve">
</t>
    </r>
    <r>
      <rPr>
        <sz val="11"/>
        <color rgb="FF000000"/>
        <rFont val="Calibri"/>
      </rPr>
      <t>Information in transmission is particularly vulnerable to attack. If the database management system (DBMS) does not employ cryptographic mechanisms preventing unauthorized disclosure of information during transit, the information may be compromised.</t>
    </r>
    <r>
      <rPr>
        <sz val="11"/>
        <color rgb="FF000000"/>
        <rFont val="Calibri"/>
      </rPr>
      <t xml:space="preserve">
</t>
    </r>
    <r>
      <rPr>
        <sz val="11"/>
        <color rgb="FF000000"/>
        <rFont val="Calibri"/>
      </rPr>
      <t>SHA-1 is in the process of being removed from service within the DOD and its use is to be limited during the transition to SHA-2. Use of SHA-1 for digital signature generation is prohibited. Allowable uses during the transition include CHECKSUM usage and verification of legacy certificate signatures. SHA-1 is considered a temporary solution during legacy application transitionary periods and should not be engineered into new applications. SHA-2 is the path forward for DOD.</t>
    </r>
  </si>
  <si>
    <r>
      <rPr>
        <sz val="11"/>
        <color rgb="FF000000"/>
        <rFont val="Calibri"/>
      </rPr>
      <t>Check database management system (DBMS) settings to determine whether cryptographic mechanisms are used to prevent the unauthorized disclosure of information during transmission. Determine whether physical measures are being used instead of cryptographic mechanisms. If neither cryptographic nor physical measures are being used, this is a finding.</t>
    </r>
    <r>
      <rPr>
        <sz val="11"/>
        <color rgb="FF000000"/>
        <rFont val="Calibri"/>
      </rPr>
      <t xml:space="preserve">
</t>
    </r>
    <r>
      <rPr>
        <sz val="11"/>
        <color rgb="FF000000"/>
        <rFont val="Calibri"/>
      </rPr>
      <t>To check that network encryption is enabled and using site-specified encryption procedures, look in SQLNET.ORA located at $ORACLE_HOME/network/admin/sqlnet.ora. If encryption is set, entries like the following will be present:</t>
    </r>
    <r>
      <rPr>
        <sz val="11"/>
        <color rgb="FF000000"/>
        <rFont val="Calibri"/>
      </rPr>
      <t xml:space="preserve">
</t>
    </r>
    <r>
      <rPr>
        <sz val="11"/>
        <color rgb="FF000000"/>
        <rFont val="Calibri"/>
      </rPr>
      <t>SQLNET.CRYPTO_CHECKSUM_TYPES_CLIENT= (SHA384)</t>
    </r>
    <r>
      <rPr>
        <sz val="11"/>
        <color rgb="FF000000"/>
        <rFont val="Calibri"/>
      </rPr>
      <t xml:space="preserve">
</t>
    </r>
    <r>
      <rPr>
        <sz val="11"/>
        <color rgb="FF000000"/>
        <rFont val="Calibri"/>
      </rPr>
      <t>SQLNET.CRYPTO_CHECKSUM_TYPES_SERVER= (SHA384)</t>
    </r>
    <r>
      <rPr>
        <sz val="11"/>
        <color rgb="FF000000"/>
        <rFont val="Calibri"/>
      </rPr>
      <t xml:space="preserve">
</t>
    </r>
    <r>
      <rPr>
        <sz val="11"/>
        <color rgb="FF000000"/>
        <rFont val="Calibri"/>
      </rPr>
      <t>SQLNET.ENCRYPTION_TYPES_CLIENT= (AES256)</t>
    </r>
    <r>
      <rPr>
        <sz val="11"/>
        <color rgb="FF000000"/>
        <rFont val="Calibri"/>
      </rPr>
      <t xml:space="preserve">
</t>
    </r>
    <r>
      <rPr>
        <sz val="11"/>
        <color rgb="FF000000"/>
        <rFont val="Calibri"/>
      </rPr>
      <t>SQLNET.ENCRYPTION_TYPES_SERVER= (AES256)</t>
    </r>
    <r>
      <rPr>
        <sz val="11"/>
        <color rgb="FF000000"/>
        <rFont val="Calibri"/>
      </rPr>
      <t xml:space="preserve">
</t>
    </r>
    <r>
      <rPr>
        <sz val="11"/>
        <color rgb="FF000000"/>
        <rFont val="Calibri"/>
      </rPr>
      <t>SQLNET.CRYPTO_CHECKSUM_CLIENT = requested</t>
    </r>
    <r>
      <rPr>
        <sz val="11"/>
        <color rgb="FF000000"/>
        <rFont val="Calibri"/>
      </rPr>
      <t xml:space="preserve">
</t>
    </r>
    <r>
      <rPr>
        <sz val="11"/>
        <color rgb="FF000000"/>
        <rFont val="Calibri"/>
      </rPr>
      <t>SQLNET.CRYPTO_CHECKSUM_SERVER = required</t>
    </r>
    <r>
      <rPr>
        <sz val="11"/>
        <color rgb="FF000000"/>
        <rFont val="Calibri"/>
      </rPr>
      <t xml:space="preserve">
</t>
    </r>
    <r>
      <rPr>
        <sz val="11"/>
        <color rgb="FF000000"/>
        <rFont val="Calibri"/>
      </rPr>
      <t>The values assigned to the parameters may be different, the combination of parameters may be different, and not all of the example parameters will necessarily exist in the file.</t>
    </r>
  </si>
  <si>
    <t>V-270580</t>
  </si>
  <si>
    <r>
      <rPr>
        <sz val="11"/>
        <rFont val="Calibri"/>
      </rPr>
      <t>Oracle Database must check the validity of data inputs.</t>
    </r>
  </si>
  <si>
    <r>
      <rPr>
        <sz val="11"/>
        <color rgb="FF000000"/>
        <rFont val="Calibri"/>
      </rPr>
      <t>Modify database code to properly validate data before it is put into the database or acted upon by the database.</t>
    </r>
    <r>
      <rPr>
        <sz val="11"/>
        <color rgb="FF000000"/>
        <rFont val="Calibri"/>
      </rPr>
      <t xml:space="preserve">
</t>
    </r>
    <r>
      <rPr>
        <sz val="11"/>
        <color rgb="FF000000"/>
        <rFont val="Calibri"/>
      </rPr>
      <t>Modify database to contain field definitions for each field in the database.</t>
    </r>
    <r>
      <rPr>
        <sz val="11"/>
        <color rgb="FF000000"/>
        <rFont val="Calibri"/>
      </rPr>
      <t xml:space="preserve">
</t>
    </r>
    <r>
      <rPr>
        <sz val="11"/>
        <color rgb="FF000000"/>
        <rFont val="Calibri"/>
      </rPr>
      <t>Modify database to contain constraints on database columns and tables that require them for data validity.</t>
    </r>
    <r>
      <rPr>
        <sz val="11"/>
        <color rgb="FF000000"/>
        <rFont val="Calibri"/>
      </rPr>
      <t xml:space="preserve">
</t>
    </r>
    <r>
      <rPr>
        <sz val="11"/>
        <color rgb="FF000000"/>
        <rFont val="Calibri"/>
      </rPr>
      <t>Review the application schemas implemented on the system. Check the DDL for the tables that are created for the applications to verify constraints have been enabled.</t>
    </r>
    <r>
      <rPr>
        <sz val="11"/>
        <color rgb="FF000000"/>
        <rFont val="Calibri"/>
      </rPr>
      <t xml:space="preserve">
</t>
    </r>
    <r>
      <rPr>
        <sz val="11"/>
        <color rgb="FF000000"/>
        <rFont val="Calibri"/>
      </rPr>
      <t>Enabling Constraints Upon Definition: The following CREATE TABLE and ALTER TABLE statements both define and enable integrity constraints:</t>
    </r>
    <r>
      <rPr>
        <sz val="11"/>
        <color rgb="FF000000"/>
        <rFont val="Calibri"/>
      </rPr>
      <t xml:space="preserve">
</t>
    </r>
    <r>
      <rPr>
        <sz val="11"/>
        <color rgb="FF000000"/>
        <rFont val="Calibri"/>
      </rPr>
      <t>CREATE TABLE emp (</t>
    </r>
    <r>
      <rPr>
        <sz val="11"/>
        <color rgb="FF000000"/>
        <rFont val="Calibri"/>
      </rPr>
      <t xml:space="preserve">
</t>
    </r>
    <r>
      <rPr>
        <sz val="11"/>
        <color rgb="FF000000"/>
        <rFont val="Calibri"/>
      </rPr>
      <t>empno NUMBER(5) CONSTRAINT emp.pk PRIMARY KEY, . . . ) ;</t>
    </r>
    <r>
      <rPr>
        <sz val="11"/>
        <color rgb="FF000000"/>
        <rFont val="Calibri"/>
      </rPr>
      <t xml:space="preserve">
</t>
    </r>
    <r>
      <rPr>
        <sz val="11"/>
        <color rgb="FF000000"/>
        <rFont val="Calibri"/>
      </rPr>
      <t>ALTER TABLE emp</t>
    </r>
    <r>
      <rPr>
        <sz val="11"/>
        <color rgb="FF000000"/>
        <rFont val="Calibri"/>
      </rPr>
      <t xml:space="preserve">
</t>
    </r>
    <r>
      <rPr>
        <sz val="11"/>
        <color rgb="FF000000"/>
        <rFont val="Calibri"/>
      </rPr>
      <t>ADD CONSTRAINT emp.pk PRIMARY KEY (empno);</t>
    </r>
    <r>
      <rPr>
        <sz val="11"/>
        <color rgb="FF000000"/>
        <rFont val="Calibri"/>
      </rPr>
      <t xml:space="preserve">
</t>
    </r>
    <r>
      <rPr>
        <sz val="11"/>
        <color rgb="FF000000"/>
        <rFont val="Calibri"/>
      </rPr>
      <t>An ALTER TABLE statement that defines and attempts to enable an integrity constraint can fail because existing rows of the table violate the integrity constraint. In this case, the statement is rolled back, and the constraint definition is not stored and not enabled.</t>
    </r>
    <r>
      <rPr>
        <sz val="11"/>
        <color rgb="FF000000"/>
        <rFont val="Calibri"/>
      </rPr>
      <t xml:space="preserve">
</t>
    </r>
    <r>
      <rPr>
        <sz val="11"/>
        <color rgb="FF000000"/>
        <rFont val="Calibri"/>
      </rPr>
      <t xml:space="preserve">When enabling a UNIQUE or PRIMARY KEY constraint, an associated index is created.  </t>
    </r>
    <r>
      <rPr>
        <sz val="11"/>
        <color rgb="FF000000"/>
        <rFont val="Calibri"/>
      </rPr>
      <t xml:space="preserve">
</t>
    </r>
    <r>
      <rPr>
        <sz val="11"/>
        <color rgb="FF000000"/>
        <rFont val="Calibri"/>
      </rPr>
      <t>For details about the meaning of these states and an understanding of their consequences, refer to the Oracle Database SQL Language Reference. Some of these consequences are discussed here.</t>
    </r>
    <r>
      <rPr>
        <sz val="11"/>
        <color rgb="FF000000"/>
        <rFont val="Calibri"/>
      </rPr>
      <t xml:space="preserve">
</t>
    </r>
    <r>
      <rPr>
        <sz val="11"/>
        <color rgb="FF000000"/>
        <rFont val="Calibri"/>
      </rPr>
      <t>Disabling Constraints: To enforce the rules defined by integrity constraints, the constraints should always be enabled. However, consider temporarily disabling the integrity constraints of a table for the following performance reasons:</t>
    </r>
    <r>
      <rPr>
        <sz val="11"/>
        <color rgb="FF000000"/>
        <rFont val="Calibri"/>
      </rPr>
      <t xml:space="preserve">
</t>
    </r>
    <r>
      <rPr>
        <sz val="11"/>
        <color rgb="FF000000"/>
        <rFont val="Calibri"/>
      </rPr>
      <t>- When loading large amounts of data into a table;</t>
    </r>
    <r>
      <rPr>
        <sz val="11"/>
        <color rgb="FF000000"/>
        <rFont val="Calibri"/>
      </rPr>
      <t xml:space="preserve">
</t>
    </r>
    <r>
      <rPr>
        <sz val="11"/>
        <color rgb="FF000000"/>
        <rFont val="Calibri"/>
      </rPr>
      <t>- When performing batch operations that make massive changes to a table (for example, changing every employee's number by adding 1000 to the existing number); or</t>
    </r>
    <r>
      <rPr>
        <sz val="11"/>
        <color rgb="FF000000"/>
        <rFont val="Calibri"/>
      </rPr>
      <t xml:space="preserve">
</t>
    </r>
    <r>
      <rPr>
        <sz val="11"/>
        <color rgb="FF000000"/>
        <rFont val="Calibri"/>
      </rPr>
      <t>- When importing or exporting one table at a time.</t>
    </r>
    <r>
      <rPr>
        <sz val="11"/>
        <color rgb="FF000000"/>
        <rFont val="Calibri"/>
      </rPr>
      <t xml:space="preserve">
</t>
    </r>
    <r>
      <rPr>
        <sz val="11"/>
        <color rgb="FF000000"/>
        <rFont val="Calibri"/>
      </rPr>
      <t>In all three cases, temporarily disabling integrity constraints can improve the performance of the operation, especially in data warehouse configurations.</t>
    </r>
    <r>
      <rPr>
        <sz val="11"/>
        <color rgb="FF000000"/>
        <rFont val="Calibri"/>
      </rPr>
      <t xml:space="preserve">
</t>
    </r>
    <r>
      <rPr>
        <sz val="11"/>
        <color rgb="FF000000"/>
        <rFont val="Calibri"/>
      </rPr>
      <t>It is possible to enter data that violates a constraint while that constraint is disabled. Thus, always enable the constraint after completing any of the operations listed in the preceding bullet list.</t>
    </r>
    <r>
      <rPr>
        <sz val="11"/>
        <color rgb="FF000000"/>
        <rFont val="Calibri"/>
      </rPr>
      <t xml:space="preserve">
</t>
    </r>
    <r>
      <rPr>
        <sz val="11"/>
        <color rgb="FF000000"/>
        <rFont val="Calibri"/>
      </rPr>
      <t>Enabling Constraints: While a constraint is enabled, no row violating the constraint can be inserted into the table. However, while the constraint is disabled, such a row can be inserted. This row is known as an exception to the constraint. If the constraint is in the ENABLE, NOVALIDATE state, violations resulting from data entered while the constraint was disabled remain. The rows that violate the constraint must be either updated or deleted in order for the constraint to be put in the validated state.</t>
    </r>
    <r>
      <rPr>
        <sz val="11"/>
        <color rgb="FF000000"/>
        <rFont val="Calibri"/>
      </rPr>
      <t xml:space="preserve">
</t>
    </r>
    <r>
      <rPr>
        <sz val="11"/>
        <color rgb="FF000000"/>
        <rFont val="Calibri"/>
      </rPr>
      <t>Can identify exceptions to a specific integrity constraint while attempting to enable the constraint. Refer to "Reporting Constraint Exceptions". All rows violating constraints are noted in an EXCEPTIONS table, which can be examined.</t>
    </r>
    <r>
      <rPr>
        <sz val="11"/>
        <color rgb="FF000000"/>
        <rFont val="Calibri"/>
      </rPr>
      <t xml:space="preserve">
</t>
    </r>
    <r>
      <rPr>
        <sz val="11"/>
        <color rgb="FF000000"/>
        <rFont val="Calibri"/>
      </rPr>
      <t>ENABLE, NOVALIDATE Constraint State: When a constraint is in the ENABLE, NOVALIDATE state, all subsequent statements are checked for conformity to the constraint. However, any existing data in the table is not checked. A table with ENABLE, NOVALIDATE constraints can contain invalid data, but it is not possible to add new invalid data to it. Constraints in the ENABLE, NOVALIDATE state is most useful in data warehouse configurations that are uploading valid OLTP data.</t>
    </r>
    <r>
      <rPr>
        <sz val="11"/>
        <color rgb="FF000000"/>
        <rFont val="Calibri"/>
      </rPr>
      <t xml:space="preserve">
</t>
    </r>
    <r>
      <rPr>
        <sz val="11"/>
        <color rgb="FF000000"/>
        <rFont val="Calibri"/>
      </rPr>
      <t>Enabling a constraint does not require validation. Enabling a constraint NOVALIDATE is much faster than enabling and validating a constraint. Also, validating a constraint that is already enabled does not require any DML locks during validation (unlike validating a previously disabled constraint). Enforcement guarantees that no violations are introduced during the validation. Hence, enabling without validating reduces the downtime typically associated with enabling a constraint.</t>
    </r>
    <r>
      <rPr>
        <sz val="11"/>
        <color rgb="FF000000"/>
        <rFont val="Calibri"/>
      </rPr>
      <t xml:space="preserve">
</t>
    </r>
    <r>
      <rPr>
        <sz val="11"/>
        <color rgb="FF000000"/>
        <rFont val="Calibri"/>
      </rPr>
      <t>Efficient Use of Integrity Constraints: A Procedure:</t>
    </r>
    <r>
      <rPr>
        <sz val="11"/>
        <color rgb="FF000000"/>
        <rFont val="Calibri"/>
      </rPr>
      <t xml:space="preserve">
</t>
    </r>
    <r>
      <rPr>
        <sz val="11"/>
        <color rgb="FF000000"/>
        <rFont val="Calibri"/>
      </rPr>
      <t>Using integrity constraint states in the following order can ensure the best benefits:</t>
    </r>
    <r>
      <rPr>
        <sz val="11"/>
        <color rgb="FF000000"/>
        <rFont val="Calibri"/>
      </rPr>
      <t xml:space="preserve">
</t>
    </r>
    <r>
      <rPr>
        <sz val="11"/>
        <color rgb="FF000000"/>
        <rFont val="Calibri"/>
      </rPr>
      <t>- Disable state.</t>
    </r>
    <r>
      <rPr>
        <sz val="11"/>
        <color rgb="FF000000"/>
        <rFont val="Calibri"/>
      </rPr>
      <t xml:space="preserve">
</t>
    </r>
    <r>
      <rPr>
        <sz val="11"/>
        <color rgb="FF000000"/>
        <rFont val="Calibri"/>
      </rPr>
      <t>- Perform the operation (load, export, import).</t>
    </r>
    <r>
      <rPr>
        <sz val="11"/>
        <color rgb="FF000000"/>
        <rFont val="Calibri"/>
      </rPr>
      <t xml:space="preserve">
</t>
    </r>
    <r>
      <rPr>
        <sz val="11"/>
        <color rgb="FF000000"/>
        <rFont val="Calibri"/>
      </rPr>
      <t>- ENABLE, NOVALIDATE state.</t>
    </r>
    <r>
      <rPr>
        <sz val="11"/>
        <color rgb="FF000000"/>
        <rFont val="Calibri"/>
      </rPr>
      <t xml:space="preserve">
</t>
    </r>
    <r>
      <rPr>
        <sz val="11"/>
        <color rgb="FF000000"/>
        <rFont val="Calibri"/>
      </rPr>
      <t>- Enable state.</t>
    </r>
    <r>
      <rPr>
        <sz val="11"/>
        <color rgb="FF000000"/>
        <rFont val="Calibri"/>
      </rPr>
      <t xml:space="preserve">
</t>
    </r>
    <r>
      <rPr>
        <sz val="11"/>
        <color rgb="FF000000"/>
        <rFont val="Calibri"/>
      </rPr>
      <t>Some benefits of using constraints in this order are:</t>
    </r>
    <r>
      <rPr>
        <sz val="11"/>
        <color rgb="FF000000"/>
        <rFont val="Calibri"/>
      </rPr>
      <t xml:space="preserve">
</t>
    </r>
    <r>
      <rPr>
        <sz val="11"/>
        <color rgb="FF000000"/>
        <rFont val="Calibri"/>
      </rPr>
      <t>- No locks are held.</t>
    </r>
    <r>
      <rPr>
        <sz val="11"/>
        <color rgb="FF000000"/>
        <rFont val="Calibri"/>
      </rPr>
      <t xml:space="preserve">
</t>
    </r>
    <r>
      <rPr>
        <sz val="11"/>
        <color rgb="FF000000"/>
        <rFont val="Calibri"/>
      </rPr>
      <t>- All constraints can go to enable state concurrently.</t>
    </r>
    <r>
      <rPr>
        <sz val="11"/>
        <color rgb="FF000000"/>
        <rFont val="Calibri"/>
      </rPr>
      <t xml:space="preserve">
</t>
    </r>
    <r>
      <rPr>
        <sz val="11"/>
        <color rgb="FF000000"/>
        <rFont val="Calibri"/>
      </rPr>
      <t>- Constraint enabling is done in parallel.</t>
    </r>
    <r>
      <rPr>
        <sz val="11"/>
        <color rgb="FF000000"/>
        <rFont val="Calibri"/>
      </rPr>
      <t xml:space="preserve">
</t>
    </r>
    <r>
      <rPr>
        <sz val="11"/>
        <color rgb="FF000000"/>
        <rFont val="Calibri"/>
      </rPr>
      <t>- Concurrent activity on table is permitted.</t>
    </r>
    <r>
      <rPr>
        <sz val="11"/>
        <color rgb="FF000000"/>
        <rFont val="Calibri"/>
      </rPr>
      <t xml:space="preserve">
</t>
    </r>
    <r>
      <rPr>
        <sz val="11"/>
        <color rgb="FF000000"/>
        <rFont val="Calibri"/>
      </rPr>
      <t>Setting Integrity Constraints Upon Definition: When an integrity constraint is defined in a CREATE TABLE or ALTER TABLE statement, it can be enabled, disabled, or validated or not validated as determined by the specification of the ENABLE/DISABLE clause. If the ENABLE/DISABLE clause is not specified in a constraint definition, the database automatically enables and validates the constraint.</t>
    </r>
    <r>
      <rPr>
        <sz val="11"/>
        <color rgb="FF000000"/>
        <rFont val="Calibri"/>
      </rPr>
      <t xml:space="preserve">
</t>
    </r>
    <r>
      <rPr>
        <sz val="11"/>
        <color rgb="FF000000"/>
        <rFont val="Calibri"/>
      </rPr>
      <t>Disabling Constraints Upon Definition: The following CREATE TABLE and ALTER TABLE statements both define and disable integrity constraints:</t>
    </r>
    <r>
      <rPr>
        <sz val="11"/>
        <color rgb="FF000000"/>
        <rFont val="Calibri"/>
      </rPr>
      <t xml:space="preserve">
</t>
    </r>
    <r>
      <rPr>
        <sz val="11"/>
        <color rgb="FF000000"/>
        <rFont val="Calibri"/>
      </rPr>
      <t>CREATE TABLE emp (</t>
    </r>
    <r>
      <rPr>
        <sz val="11"/>
        <color rgb="FF000000"/>
        <rFont val="Calibri"/>
      </rPr>
      <t xml:space="preserve">
</t>
    </r>
    <r>
      <rPr>
        <sz val="11"/>
        <color rgb="FF000000"/>
        <rFont val="Calibri"/>
      </rPr>
      <t>empno NUMBER(5) PRIMARY KEY DISABLE, . . . ;</t>
    </r>
    <r>
      <rPr>
        <sz val="11"/>
        <color rgb="FF000000"/>
        <rFont val="Calibri"/>
      </rPr>
      <t xml:space="preserve">
</t>
    </r>
    <r>
      <rPr>
        <sz val="11"/>
        <color rgb="FF000000"/>
        <rFont val="Calibri"/>
      </rPr>
      <t>ALTER TABLE emp</t>
    </r>
    <r>
      <rPr>
        <sz val="11"/>
        <color rgb="FF000000"/>
        <rFont val="Calibri"/>
      </rPr>
      <t xml:space="preserve">
</t>
    </r>
    <r>
      <rPr>
        <sz val="11"/>
        <color rgb="FF000000"/>
        <rFont val="Calibri"/>
      </rPr>
      <t>ADD PRIMARY KEY (empno) DISABLE;</t>
    </r>
    <r>
      <rPr>
        <sz val="11"/>
        <color rgb="FF000000"/>
        <rFont val="Calibri"/>
      </rPr>
      <t xml:space="preserve">
</t>
    </r>
    <r>
      <rPr>
        <sz val="11"/>
        <color rgb="FF000000"/>
        <rFont val="Calibri"/>
      </rPr>
      <t>An ALTER TABLE statement that defines and disables an integrity constraint never fails because of rows in the table that violate the integrity constraint. The definition of the constraint is allowed because its rule is not enforced.</t>
    </r>
    <r>
      <rPr>
        <sz val="11"/>
        <color rgb="FF000000"/>
        <rFont val="Calibri"/>
      </rPr>
      <t xml:space="preserve">
</t>
    </r>
    <r>
      <rPr>
        <sz val="11"/>
        <color rgb="FF000000"/>
        <rFont val="Calibri"/>
      </rPr>
      <t>Enabling Constraints Upon Definition:</t>
    </r>
    <r>
      <rPr>
        <sz val="11"/>
        <color rgb="FF000000"/>
        <rFont val="Calibri"/>
      </rPr>
      <t xml:space="preserve">
</t>
    </r>
    <r>
      <rPr>
        <sz val="11"/>
        <color rgb="FF000000"/>
        <rFont val="Calibri"/>
      </rPr>
      <t>The following CREATE TABLE and ALTER TABLE statements both define and enable integrity constraints:</t>
    </r>
    <r>
      <rPr>
        <sz val="11"/>
        <color rgb="FF000000"/>
        <rFont val="Calibri"/>
      </rPr>
      <t xml:space="preserve">
</t>
    </r>
    <r>
      <rPr>
        <sz val="11"/>
        <color rgb="FF000000"/>
        <rFont val="Calibri"/>
      </rPr>
      <t>CREATE TABLE emp (</t>
    </r>
    <r>
      <rPr>
        <sz val="11"/>
        <color rgb="FF000000"/>
        <rFont val="Calibri"/>
      </rPr>
      <t xml:space="preserve">
</t>
    </r>
    <r>
      <rPr>
        <sz val="11"/>
        <color rgb="FF000000"/>
        <rFont val="Calibri"/>
      </rPr>
      <t>empno NUMBER(5) CONSTRAINT emp.pk PRIMARY KEY, . . . ;</t>
    </r>
    <r>
      <rPr>
        <sz val="11"/>
        <color rgb="FF000000"/>
        <rFont val="Calibri"/>
      </rPr>
      <t xml:space="preserve">
</t>
    </r>
    <r>
      <rPr>
        <sz val="11"/>
        <color rgb="FF000000"/>
        <rFont val="Calibri"/>
      </rPr>
      <t>ALTER TABLE emp</t>
    </r>
    <r>
      <rPr>
        <sz val="11"/>
        <color rgb="FF000000"/>
        <rFont val="Calibri"/>
      </rPr>
      <t xml:space="preserve">
</t>
    </r>
    <r>
      <rPr>
        <sz val="11"/>
        <color rgb="FF000000"/>
        <rFont val="Calibri"/>
      </rPr>
      <t>ADD CONSTRAINT emp.pk PRIMARY KEY (empno);</t>
    </r>
    <r>
      <rPr>
        <sz val="11"/>
        <color rgb="FF000000"/>
        <rFont val="Calibri"/>
      </rPr>
      <t xml:space="preserve">
</t>
    </r>
    <r>
      <rPr>
        <sz val="11"/>
        <color rgb="FF000000"/>
        <rFont val="Calibri"/>
      </rPr>
      <t>An ALTER TABLE statement that defines and attempts to enable an integrity constraint can fail because rows of the table violate the integrity constraint. If this case, the statement is rolled back, and the constraint definition is not stored and not enabled.</t>
    </r>
  </si>
  <si>
    <r>
      <rPr>
        <sz val="11"/>
        <color rgb="FF000000"/>
        <rFont val="Calibri"/>
      </rPr>
      <t>Invalid user input occurs when a user inserts data or characters into an application's data entry fields and the application is unprepared to process that data. This results in unanticipated application behavior, potentially leading to an application or information system compromise. Invalid user input is one of the primary methods employed when attempting to compromise an application.</t>
    </r>
    <r>
      <rPr>
        <sz val="11"/>
        <color rgb="FF000000"/>
        <rFont val="Calibri"/>
      </rPr>
      <t xml:space="preserve">
</t>
    </r>
    <r>
      <rPr>
        <sz val="11"/>
        <color rgb="FF000000"/>
        <rFont val="Calibri"/>
      </rPr>
      <t>All applications need to validate the data users attempt to input to the application for processing. Rules for checking the valid syntax and semantics of information system inputs (e.g., character set, length, numerical range, acceptable values) are in place to verify inputs match specified definitions for format and content. Inputs passed to interpreters are prescreened to prevent the content from being unintentionally interpreted as commands.</t>
    </r>
    <r>
      <rPr>
        <sz val="11"/>
        <color rgb="FF000000"/>
        <rFont val="Calibri"/>
      </rPr>
      <t xml:space="preserve">
</t>
    </r>
    <r>
      <rPr>
        <sz val="11"/>
        <color rgb="FF000000"/>
        <rFont val="Calibri"/>
      </rPr>
      <t>This requires for inspection of application source code, which will involve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r>
      <rPr>
        <sz val="11"/>
        <color rgb="FF000000"/>
        <rFont val="Calibri"/>
      </rPr>
      <t xml:space="preserve">
</t>
    </r>
    <r>
      <rPr>
        <sz val="11"/>
        <color rgb="FF000000"/>
        <rFont val="Calibri"/>
      </rPr>
      <t>Oracle provides built-in processes to keep data and its integrity intact by using constraints.</t>
    </r>
    <r>
      <rPr>
        <sz val="11"/>
        <color rgb="FF000000"/>
        <rFont val="Calibri"/>
      </rPr>
      <t xml:space="preserve">
</t>
    </r>
    <r>
      <rPr>
        <sz val="11"/>
        <color rgb="FF000000"/>
        <rFont val="Calibri"/>
      </rPr>
      <t>Integrity Constraint States can specify that a constraint is enabled (ENABLE) or disabled (DISABLE). If a constraint is enabled, data is checked as it is entered or updated in the database, and data that does not conform to the constraint is prevented from being entered. If a constraint is disabled, then data that does not conform can be allowed to enter the database.</t>
    </r>
    <r>
      <rPr>
        <sz val="11"/>
        <color rgb="FF000000"/>
        <rFont val="Calibri"/>
      </rPr>
      <t xml:space="preserve">
</t>
    </r>
    <r>
      <rPr>
        <sz val="11"/>
        <color rgb="FF000000"/>
        <rFont val="Calibri"/>
      </rPr>
      <t>Additionally, can specify that existing data in the table must conform to the constraint (VALIDATE). Conversely, if specified NOVALIDATE, are not ensured that existing data conforms.</t>
    </r>
    <r>
      <rPr>
        <sz val="11"/>
        <color rgb="FF000000"/>
        <rFont val="Calibri"/>
      </rPr>
      <t xml:space="preserve">
</t>
    </r>
    <r>
      <rPr>
        <sz val="11"/>
        <color rgb="FF000000"/>
        <rFont val="Calibri"/>
      </rPr>
      <t>An integrity constraint defined on a table can be in one of the following states:</t>
    </r>
    <r>
      <rPr>
        <sz val="11"/>
        <color rgb="FF000000"/>
        <rFont val="Calibri"/>
      </rPr>
      <t xml:space="preserve">
</t>
    </r>
    <r>
      <rPr>
        <sz val="11"/>
        <color rgb="FF000000"/>
        <rFont val="Calibri"/>
      </rPr>
      <t>ENABLE, VALIDATE</t>
    </r>
    <r>
      <rPr>
        <sz val="11"/>
        <color rgb="FF000000"/>
        <rFont val="Calibri"/>
      </rPr>
      <t xml:space="preserve">
</t>
    </r>
    <r>
      <rPr>
        <sz val="11"/>
        <color rgb="FF000000"/>
        <rFont val="Calibri"/>
      </rPr>
      <t>ENABLE, NOVALIDATE</t>
    </r>
    <r>
      <rPr>
        <sz val="11"/>
        <color rgb="FF000000"/>
        <rFont val="Calibri"/>
      </rPr>
      <t xml:space="preserve">
</t>
    </r>
    <r>
      <rPr>
        <sz val="11"/>
        <color rgb="FF000000"/>
        <rFont val="Calibri"/>
      </rPr>
      <t>DISABLE, VALIDATE</t>
    </r>
    <r>
      <rPr>
        <sz val="11"/>
        <color rgb="FF000000"/>
        <rFont val="Calibri"/>
      </rPr>
      <t xml:space="preserve">
</t>
    </r>
    <r>
      <rPr>
        <sz val="11"/>
        <color rgb="FF000000"/>
        <rFont val="Calibri"/>
      </rPr>
      <t>DISABLE, NOVALIDATE</t>
    </r>
  </si>
  <si>
    <r>
      <rPr>
        <sz val="11"/>
        <color rgb="FF000000"/>
        <rFont val="Calibri"/>
      </rPr>
      <t>Review database management system (DBMS) code, settings, field definitions, constraints, and triggers to determine whether or not data being input into the database is validated.</t>
    </r>
    <r>
      <rPr>
        <sz val="11"/>
        <color rgb="FF000000"/>
        <rFont val="Calibri"/>
      </rPr>
      <t xml:space="preserve">
</t>
    </r>
    <r>
      <rPr>
        <sz val="11"/>
        <color rgb="FF000000"/>
        <rFont val="Calibri"/>
      </rPr>
      <t>If code exists that allows invalid data to be acted upon or input into the database, this is a finding.</t>
    </r>
    <r>
      <rPr>
        <sz val="11"/>
        <color rgb="FF000000"/>
        <rFont val="Calibri"/>
      </rPr>
      <t xml:space="preserve">
</t>
    </r>
    <r>
      <rPr>
        <sz val="11"/>
        <color rgb="FF000000"/>
        <rFont val="Calibri"/>
      </rPr>
      <t>If field definitions do not exist in the database, this is a finding.</t>
    </r>
    <r>
      <rPr>
        <sz val="11"/>
        <color rgb="FF000000"/>
        <rFont val="Calibri"/>
      </rPr>
      <t xml:space="preserve">
</t>
    </r>
    <r>
      <rPr>
        <sz val="11"/>
        <color rgb="FF000000"/>
        <rFont val="Calibri"/>
      </rPr>
      <t>If fields do not contain enabled constraints where required, this is a finding.</t>
    </r>
  </si>
  <si>
    <t>V-270581</t>
  </si>
  <si>
    <r>
      <rPr>
        <sz val="11"/>
        <rFont val="Calibri"/>
      </rPr>
      <t>The database management system (DBMS) and associated applications must reserve the use of dynamic code execution for situations that require it.</t>
    </r>
  </si>
  <si>
    <r>
      <rPr>
        <sz val="11"/>
        <color rgb="FF000000"/>
        <rFont val="Calibri"/>
      </rPr>
      <t>Where dynamic code execution is employed in circumstances where the objective could practically be satisfied by static execution with strongly typed parameters, modify the code to do so.</t>
    </r>
  </si>
  <si>
    <r>
      <rPr>
        <sz val="11"/>
        <color rgb="FF000000"/>
        <rFont val="Calibri"/>
      </rPr>
      <t>With respect to database management systems, one class of threat is known as SQL Injection, or more generally, code injection. It takes advantage of the dynamic execution capabilities of various programming languages, including dialects of SQL. In such cases, the attacker deduces the manner in which SQL statements are being processed, either from inside knowledge or by observing system behavior in response to invalid inputs. When the attacker identifies scenarios where SQL queries are being assembled by application code (which may be within the database or separate from it) and executed dynamically, the attacker is then able to craft input strings that subvert the intent of the query. Potentially, the attacker can gain unauthorized access to data, including security settings, and severely corrupt or destroy the database.</t>
    </r>
    <r>
      <rPr>
        <sz val="11"/>
        <color rgb="FF000000"/>
        <rFont val="Calibri"/>
      </rPr>
      <t xml:space="preserve">
</t>
    </r>
    <r>
      <rPr>
        <sz val="11"/>
        <color rgb="FF000000"/>
        <rFont val="Calibri"/>
      </rPr>
      <t>The principal protection against code injection is not to use dynamic execution except where it provides necessary functionality that cannot be used otherwise. Use strongly typed data items rather than general-purpose strings as input parameters to task-specific, precompiled stored procedures and functions (and triggers).</t>
    </r>
    <r>
      <rPr>
        <sz val="11"/>
        <color rgb="FF000000"/>
        <rFont val="Calibri"/>
      </rPr>
      <t xml:space="preserve">
</t>
    </r>
    <r>
      <rPr>
        <sz val="11"/>
        <color rgb="FF000000"/>
        <rFont val="Calibri"/>
      </rPr>
      <t>This requires inspection of application source code, which will involve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</si>
  <si>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Review DBMS source code (stored procedures, functions, triggers) and application source code, to identify cases of dynamic code execution.</t>
    </r>
    <r>
      <rPr>
        <sz val="11"/>
        <color rgb="FF000000"/>
        <rFont val="Calibri"/>
      </rPr>
      <t xml:space="preserve">
</t>
    </r>
    <r>
      <rPr>
        <sz val="11"/>
        <color rgb="FF000000"/>
        <rFont val="Calibri"/>
      </rPr>
      <t>If dynamic code execution is employed in circumstances where the objective could practically be satisfied by static execution with strongly typed parameters, this is a finding.</t>
    </r>
  </si>
  <si>
    <t>V-270582</t>
  </si>
  <si>
    <r>
      <rPr>
        <sz val="11"/>
        <rFont val="Calibri"/>
      </rPr>
      <t>The database management system (DBMS) and associated applications, when making use of dynamic code execution, must take steps against invalid values that may be used in a SQL injection attack, therefore resulting in steps to prevent a SQL injection attack.</t>
    </r>
  </si>
  <si>
    <r>
      <rPr>
        <sz val="11"/>
        <color rgb="FF000000"/>
        <rFont val="Calibri"/>
      </rPr>
      <t>Where dynamic code execution is used, modify the code to implement protections against code injection.</t>
    </r>
  </si>
  <si>
    <r>
      <rPr>
        <sz val="11"/>
        <color rgb="FF000000"/>
        <rFont val="Calibri"/>
      </rPr>
      <t>With respect to database management systems, one class of threat is known as SQL Injection, or more generally, code injection. It takes advantage of the dynamic execution capabilities of various programming languages, including dialects of SQL. In such cases, the attacker deduces the manner in which SQL statements are being processed, either from inside knowledge or by observing system behavior in response to invalid inputs. When the attacker identifies scenarios where SQL queries are being assembled by application code (which may be within the database or separate from it) and executed dynamically, the attacker is then able to craft input strings that subvert the intent of the query. Potentially, the attacker can gain unauthorized access to data, including security settings, and severely corrupt or destroy the database.</t>
    </r>
    <r>
      <rPr>
        <sz val="11"/>
        <color rgb="FF000000"/>
        <rFont val="Calibri"/>
      </rPr>
      <t xml:space="preserve">
</t>
    </r>
    <r>
      <rPr>
        <sz val="11"/>
        <color rgb="FF000000"/>
        <rFont val="Calibri"/>
      </rPr>
      <t>The principal protection against code injection is not to use dynamic execution except where it provides necessary functionality that cannot be used otherwise. Use strongly typed data items rather than general purpose strings as input parameters to task-specific, precompiled stored procedures and functions (and triggers).</t>
    </r>
    <r>
      <rPr>
        <sz val="11"/>
        <color rgb="FF000000"/>
        <rFont val="Calibri"/>
      </rPr>
      <t xml:space="preserve">
</t>
    </r>
    <r>
      <rPr>
        <sz val="11"/>
        <color rgb="FF000000"/>
        <rFont val="Calibri"/>
      </rPr>
      <t>When dynamic execution is necessary, ways to mitigate the risk include the following, which should be implemented both in the on-screen application and at the database level, in the stored procedures:</t>
    </r>
    <r>
      <rPr>
        <sz val="11"/>
        <color rgb="FF000000"/>
        <rFont val="Calibri"/>
      </rPr>
      <t xml:space="preserve">
</t>
    </r>
    <r>
      <rPr>
        <sz val="11"/>
        <color rgb="FF000000"/>
        <rFont val="Calibri"/>
      </rPr>
      <t xml:space="preserve">- Allow strings as input only when necessary. </t>
    </r>
    <r>
      <rPr>
        <sz val="11"/>
        <color rgb="FF000000"/>
        <rFont val="Calibri"/>
      </rPr>
      <t xml:space="preserve">
</t>
    </r>
    <r>
      <rPr>
        <sz val="11"/>
        <color rgb="FF000000"/>
        <rFont val="Calibri"/>
      </rPr>
      <t>- Rely on data typing to validate numbers, dates, etc. Do not accept invalid values. If substituting other values for them, think carefully about whether this could be subverted.</t>
    </r>
    <r>
      <rPr>
        <sz val="11"/>
        <color rgb="FF000000"/>
        <rFont val="Calibri"/>
      </rPr>
      <t xml:space="preserve">
</t>
    </r>
    <r>
      <rPr>
        <sz val="11"/>
        <color rgb="FF000000"/>
        <rFont val="Calibri"/>
      </rPr>
      <t>- Limit the size of input strings to what is truly necessary.</t>
    </r>
    <r>
      <rPr>
        <sz val="11"/>
        <color rgb="FF000000"/>
        <rFont val="Calibri"/>
      </rPr>
      <t xml:space="preserve">
</t>
    </r>
    <r>
      <rPr>
        <sz val="11"/>
        <color rgb="FF000000"/>
        <rFont val="Calibri"/>
      </rPr>
      <t>- If single quotes/apostrophes, double quotes, semicolons, equals signs, angle brackets, or square brackets will never be valid as input, reject them.</t>
    </r>
    <r>
      <rPr>
        <sz val="11"/>
        <color rgb="FF000000"/>
        <rFont val="Calibri"/>
      </rPr>
      <t xml:space="preserve">
</t>
    </r>
    <r>
      <rPr>
        <sz val="11"/>
        <color rgb="FF000000"/>
        <rFont val="Calibri"/>
      </rPr>
      <t xml:space="preserve">- If comment markers will never be valid as input, reject them. In SQL, these are -- or /* */ </t>
    </r>
    <r>
      <rPr>
        <sz val="11"/>
        <color rgb="FF000000"/>
        <rFont val="Calibri"/>
      </rPr>
      <t xml:space="preserve">
</t>
    </r>
    <r>
      <rPr>
        <sz val="11"/>
        <color rgb="FF000000"/>
        <rFont val="Calibri"/>
      </rPr>
      <t>- If HTML and XML tags, entities, comments, etc., will never be valid, reject them.</t>
    </r>
    <r>
      <rPr>
        <sz val="11"/>
        <color rgb="FF000000"/>
        <rFont val="Calibri"/>
      </rPr>
      <t xml:space="preserve">
</t>
    </r>
    <r>
      <rPr>
        <sz val="11"/>
        <color rgb="FF000000"/>
        <rFont val="Calibri"/>
      </rPr>
      <t>- If wildcards are present, reject them unless truly necessary. In SQL these are the underscore and the percentage sign, and the word ESCAPE is also a clue that wildcards are in use.</t>
    </r>
    <r>
      <rPr>
        <sz val="11"/>
        <color rgb="FF000000"/>
        <rFont val="Calibri"/>
      </rPr>
      <t xml:space="preserve">
</t>
    </r>
    <r>
      <rPr>
        <sz val="11"/>
        <color rgb="FF000000"/>
        <rFont val="Calibri"/>
      </rPr>
      <t xml:space="preserve">- If SQL key words, such as SELECT, INSERT, UPDATE, DELETE, CREATE, ALTER, DROP, ESCAPE, UNION, GRANT, REVOKE, DENY, MODIFY will never be valid, reject them. Use case-insensitive comparisons when searching for these. Bear in mind that some of these words, particularly Grant (as a person's name), could also be valid input. </t>
    </r>
    <r>
      <rPr>
        <sz val="11"/>
        <color rgb="FF000000"/>
        <rFont val="Calibri"/>
      </rPr>
      <t xml:space="preserve">
</t>
    </r>
    <r>
      <rPr>
        <sz val="11"/>
        <color rgb="FF000000"/>
        <rFont val="Calibri"/>
      </rPr>
      <t>- If there are range limits on the values that may be entered, enforce those limits.</t>
    </r>
    <r>
      <rPr>
        <sz val="11"/>
        <color rgb="FF000000"/>
        <rFont val="Calibri"/>
      </rPr>
      <t xml:space="preserve">
</t>
    </r>
    <r>
      <rPr>
        <sz val="11"/>
        <color rgb="FF000000"/>
        <rFont val="Calibri"/>
      </rPr>
      <t>- Institute procedures for inspection of programs for correct use of dynamic coding, by a party other than the developer.</t>
    </r>
    <r>
      <rPr>
        <sz val="11"/>
        <color rgb="FF000000"/>
        <rFont val="Calibri"/>
      </rPr>
      <t xml:space="preserve">
</t>
    </r>
    <r>
      <rPr>
        <sz val="11"/>
        <color rgb="FF000000"/>
        <rFont val="Calibri"/>
      </rPr>
      <t>- Conduct rigorous testing of program modules that use dynamic coding, searching for ways to subvert the intended use.</t>
    </r>
    <r>
      <rPr>
        <sz val="11"/>
        <color rgb="FF000000"/>
        <rFont val="Calibri"/>
      </rPr>
      <t xml:space="preserve">
</t>
    </r>
    <r>
      <rPr>
        <sz val="11"/>
        <color rgb="FF000000"/>
        <rFont val="Calibri"/>
      </rPr>
      <t>- Record the inspection and testing in the system documentation.</t>
    </r>
    <r>
      <rPr>
        <sz val="11"/>
        <color rgb="FF000000"/>
        <rFont val="Calibri"/>
      </rPr>
      <t xml:space="preserve">
</t>
    </r>
    <r>
      <rPr>
        <sz val="11"/>
        <color rgb="FF000000"/>
        <rFont val="Calibri"/>
      </rPr>
      <t>- Bear in mind that all this applies not only to screen input, but also to the values in an incoming message to a web service or to a stored procedure called by a software component that has not itself been hardened in these ways. Not only can the caller be subject to such vulnerabilities; it may itself be the attacker.</t>
    </r>
    <r>
      <rPr>
        <sz val="11"/>
        <color rgb="FF000000"/>
        <rFont val="Calibri"/>
      </rPr>
      <t xml:space="preserve">
</t>
    </r>
    <r>
      <rPr>
        <sz val="11"/>
        <color rgb="FF000000"/>
        <rFont val="Calibri"/>
      </rPr>
      <t>This requires for inspection of application source code, which will involve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</si>
  <si>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Review DBMS source code (stored procedures, functions, triggers) and application source code to identify cases of dynamic code execution.</t>
    </r>
    <r>
      <rPr>
        <sz val="11"/>
        <color rgb="FF000000"/>
        <rFont val="Calibri"/>
      </rPr>
      <t xml:space="preserve">
</t>
    </r>
    <r>
      <rPr>
        <sz val="11"/>
        <color rgb="FF000000"/>
        <rFont val="Calibri"/>
      </rPr>
      <t>If dynamic code execution is employed without protective measures against code injection, this is a finding.</t>
    </r>
  </si>
  <si>
    <t>V-270583</t>
  </si>
  <si>
    <r>
      <rPr>
        <sz val="11"/>
        <rFont val="Calibri"/>
      </rPr>
      <t>Oracle Database must only generate error messages that provide information necessary for corrective actions without revealing organization-defined sensitive or potentially harmful information in error logs and administrative messages that could be exploited.</t>
    </r>
  </si>
  <si>
    <r>
      <rPr>
        <sz val="11"/>
        <color rgb="FF000000"/>
        <rFont val="Calibri"/>
      </rPr>
      <t>Configure DBMS and custom database and application code not to divulge sensitive information or information useful for system identification in error information.</t>
    </r>
  </si>
  <si>
    <r>
      <rPr>
        <sz val="11"/>
        <color rgb="FF000000"/>
        <rFont val="Calibri"/>
      </rPr>
      <t>Any database management system (DBMS) or associated application providing too much information in error messages on the screen or printout risks compromising the data and security of the system. The structure and content of error messages need to be carefully considered by the organization and development team.</t>
    </r>
    <r>
      <rPr>
        <sz val="11"/>
        <color rgb="FF000000"/>
        <rFont val="Calibri"/>
      </rPr>
      <t xml:space="preserve">
</t>
    </r>
    <r>
      <rPr>
        <sz val="11"/>
        <color rgb="FF000000"/>
        <rFont val="Calibri"/>
      </rPr>
      <t>Databases can inadvertently provide a wealth of information to an attacker through improperly handled error messages. In addition to sensitive business or personal information, database errors can provide host names, IP addresses, usernames, and other system information not required for troubleshooting but very useful to someone targeting the system.</t>
    </r>
    <r>
      <rPr>
        <sz val="11"/>
        <color rgb="FF000000"/>
        <rFont val="Calibri"/>
      </rPr>
      <t xml:space="preserve">
</t>
    </r>
    <r>
      <rPr>
        <sz val="11"/>
        <color rgb="FF000000"/>
        <rFont val="Calibri"/>
      </rPr>
      <t>Carefully consider the structure/content of error messages. The extent to which information systems are able to identify and handle error conditions is guided by organizational policy and operational requirements. Information that could be exploited by adversaries includes, for example, logon attempts with passwords entered by mistake as the username, mission/business information that can be derived from (if not stated explicitly by) information recorded, and personal information, such as account numbers, social security numbers, and credit card numbers.</t>
    </r>
    <r>
      <rPr>
        <sz val="11"/>
        <color rgb="FF000000"/>
        <rFont val="Calibri"/>
      </rPr>
      <t xml:space="preserve">
</t>
    </r>
    <r>
      <rPr>
        <sz val="11"/>
        <color rgb="FF000000"/>
        <rFont val="Calibri"/>
      </rPr>
      <t>This requires for inspection of application source code, which will involve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database administrator (DBA) must attempt to obtain assurances from the development organization that this issue has been addressed and must document what has been discovered.</t>
    </r>
    <r>
      <rPr>
        <sz val="11"/>
        <color rgb="FF000000"/>
        <rFont val="Calibri"/>
      </rPr>
      <t xml:space="preserve">
</t>
    </r>
    <r>
      <rPr>
        <sz val="11"/>
        <color rgb="FF000000"/>
        <rFont val="Calibri"/>
      </rPr>
      <t>Out of the box, Oracle Database covers this. For example, if a user does not have access to a table, the error is just that the table or view does not exist. The Oracle Database is not going to display a Social Security Number in an error code unless an application is programmed to do so. Oracle applications will not expose the actual transactional data to a screen. The only way Oracle will capture this information is to enable specific logging levels. Custom code would require a review to ensure compliance.</t>
    </r>
  </si>
  <si>
    <r>
      <rPr>
        <sz val="11"/>
        <color rgb="FF000000"/>
        <rFont val="Calibri"/>
      </rPr>
      <t>Check DBMS settings and custom database and application code to verify error messages do not contain information beyond what is needed for troubleshooting the issue.</t>
    </r>
    <r>
      <rPr>
        <sz val="11"/>
        <color rgb="FF000000"/>
        <rFont val="Calibri"/>
      </rPr>
      <t xml:space="preserve">
</t>
    </r>
    <r>
      <rPr>
        <sz val="11"/>
        <color rgb="FF000000"/>
        <rFont val="Calibri"/>
      </rPr>
      <t>If database errors contain PII data, sensitive business data, or information useful for identifying the host system, this is a finding.</t>
    </r>
  </si>
  <si>
    <t>V-270584</t>
  </si>
  <si>
    <r>
      <rPr>
        <sz val="11"/>
        <rFont val="Calibri"/>
      </rPr>
      <t>Oracle Database must restrict error messages so only authorized personnel may view them.</t>
    </r>
  </si>
  <si>
    <r>
      <rPr>
        <sz val="11"/>
        <color rgb="FF000000"/>
        <rFont val="Calibri"/>
      </rPr>
      <t>For each end-user-facing application that displays DBMS-generated error messages, configure or recode it to suppress these messages.</t>
    </r>
    <r>
      <rPr>
        <sz val="11"/>
        <color rgb="FF000000"/>
        <rFont val="Calibri"/>
      </rPr>
      <t xml:space="preserve">
</t>
    </r>
    <r>
      <rPr>
        <sz val="11"/>
        <color rgb="FF000000"/>
        <rFont val="Calibri"/>
      </rPr>
      <t>If the application is coded in Oracle PL/SQL, the EXCEPTION block can be used to suppress or divert error messages. Most other programming languages provide comparable facilities, such as TRY ... CATCH.</t>
    </r>
    <r>
      <rPr>
        <sz val="11"/>
        <color rgb="FF000000"/>
        <rFont val="Calibri"/>
      </rPr>
      <t xml:space="preserve">
</t>
    </r>
    <r>
      <rPr>
        <sz val="11"/>
        <color rgb="FF000000"/>
        <rFont val="Calibri"/>
      </rPr>
      <t>For each unauthorized user of each tool, remove the ability to access it. For each tool where access to DBMS error messages is not required and can be configured, suppress the messages. For each role/user that needs access to the error messages or needs a tool where the messages cannot be suppressed, document the need in the system documentation.</t>
    </r>
  </si>
  <si>
    <r>
      <rPr>
        <sz val="11"/>
        <color rgb="FF000000"/>
        <rFont val="Calibri"/>
      </rPr>
      <t>Any database management system (DBMS) or associated application providing too much information in error messages on the screen or printout risks compromising the data and security of the system. The structure and content of error messages need to be carefully considered by the organization and development team.</t>
    </r>
    <r>
      <rPr>
        <sz val="11"/>
        <color rgb="FF000000"/>
        <rFont val="Calibri"/>
      </rPr>
      <t xml:space="preserve">
</t>
    </r>
    <r>
      <rPr>
        <sz val="11"/>
        <color rgb="FF000000"/>
        <rFont val="Calibri"/>
      </rPr>
      <t>Databases can inadvertently provide a wealth of information to an attacker through improperly handled error messages. In addition to sensitive business or personal information, database errors can provide host names, IP addresses, usernames, and other system information not required for troubleshooting but very useful to someone targeting the system.</t>
    </r>
    <r>
      <rPr>
        <sz val="11"/>
        <color rgb="FF000000"/>
        <rFont val="Calibri"/>
      </rPr>
      <t xml:space="preserve">
</t>
    </r>
    <r>
      <rPr>
        <sz val="11"/>
        <color rgb="FF000000"/>
        <rFont val="Calibri"/>
      </rPr>
      <t>Carefully consider the structure/content of error messages. The extent to which information systems are able to identify and handle error conditions is guided by organizational policy and operational requirements. Information that could be exploited by adversaries includes, for example, logon attempts with passwords entered by mistake as the username, mission/business information that can be derived from (if not stated explicitly by) information recorded, and personal information, such as account numbers, social security numbers, and credit card numbers.</t>
    </r>
    <r>
      <rPr>
        <sz val="11"/>
        <color rgb="FF000000"/>
        <rFont val="Calibri"/>
      </rPr>
      <t xml:space="preserve">
</t>
    </r>
    <r>
      <rPr>
        <sz val="11"/>
        <color rgb="FF000000"/>
        <rFont val="Calibri"/>
      </rPr>
      <t>This requires for inspection of application source code, which will involve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</si>
  <si>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 xml:space="preserve">Check DBMS settings and custom database code to determine if error messages are ever displayed to unauthorized individuals: </t>
    </r>
    <r>
      <rPr>
        <sz val="11"/>
        <color rgb="FF000000"/>
        <rFont val="Calibri"/>
      </rPr>
      <t xml:space="preserve">
</t>
    </r>
    <r>
      <rPr>
        <sz val="11"/>
        <color rgb="FF000000"/>
        <rFont val="Calibri"/>
      </rPr>
      <t>i) Review all end-user-facing applications that use the database, to determine whether they display any DBMS-generated error messages to general users. If they do, this is a finding.</t>
    </r>
    <r>
      <rPr>
        <sz val="11"/>
        <color rgb="FF000000"/>
        <rFont val="Calibri"/>
      </rPr>
      <t xml:space="preserve">
</t>
    </r>
    <r>
      <rPr>
        <sz val="11"/>
        <color rgb="FF000000"/>
        <rFont val="Calibri"/>
      </rPr>
      <t>ii) Review whether the database is accessible to users who are not authorized system administrators or database administrators, via the following types of software:</t>
    </r>
    <r>
      <rPr>
        <sz val="11"/>
        <color rgb="FF000000"/>
        <rFont val="Calibri"/>
      </rPr>
      <t xml:space="preserve">
</t>
    </r>
    <r>
      <rPr>
        <sz val="11"/>
        <color rgb="FF000000"/>
        <rFont val="Calibri"/>
      </rPr>
      <t>iia) Oracle SQL*Plus.</t>
    </r>
    <r>
      <rPr>
        <sz val="11"/>
        <color rgb="FF000000"/>
        <rFont val="Calibri"/>
      </rPr>
      <t xml:space="preserve">
</t>
    </r>
    <r>
      <rPr>
        <sz val="11"/>
        <color rgb="FF000000"/>
        <rFont val="Calibri"/>
      </rPr>
      <t>iib) Reporting and analysis tools.</t>
    </r>
    <r>
      <rPr>
        <sz val="11"/>
        <color rgb="FF000000"/>
        <rFont val="Calibri"/>
      </rPr>
      <t xml:space="preserve">
</t>
    </r>
    <r>
      <rPr>
        <sz val="11"/>
        <color rgb="FF000000"/>
        <rFont val="Calibri"/>
      </rPr>
      <t>iic) Database management and/or development tools, such as, but not limited to, Toad.</t>
    </r>
    <r>
      <rPr>
        <sz val="11"/>
        <color rgb="FF000000"/>
        <rFont val="Calibri"/>
      </rPr>
      <t xml:space="preserve">
</t>
    </r>
    <r>
      <rPr>
        <sz val="11"/>
        <color rgb="FF000000"/>
        <rFont val="Calibri"/>
      </rPr>
      <t>iid) Application development tools, such as, but not limited to, Oracle JDeveloper, Microsoft Visual Studio, PowerBuilder, or Eclipse.</t>
    </r>
    <r>
      <rPr>
        <sz val="11"/>
        <color rgb="FF000000"/>
        <rFont val="Calibri"/>
      </rPr>
      <t xml:space="preserve">
</t>
    </r>
    <r>
      <rPr>
        <sz val="11"/>
        <color rgb="FF000000"/>
        <rFont val="Calibri"/>
      </rPr>
      <t>If the answer to the preceding question (iia through iid) is Yes, inquire whether, for each role or individual with respect to each tool, this access is required to enable the user(s) to perform authorized job duties. If No, this is a finding. If Yes, continue:</t>
    </r>
    <r>
      <rPr>
        <sz val="11"/>
        <color rgb="FF000000"/>
        <rFont val="Calibri"/>
      </rPr>
      <t xml:space="preserve">
</t>
    </r>
    <r>
      <rPr>
        <sz val="11"/>
        <color rgb="FF000000"/>
        <rFont val="Calibri"/>
      </rPr>
      <t>For each tool in use, determine whether it is capable of suppressing DBMS-generated error messages, and if it is, whether it is configured to do so.</t>
    </r>
    <r>
      <rPr>
        <sz val="11"/>
        <color rgb="FF000000"/>
        <rFont val="Calibri"/>
      </rPr>
      <t xml:space="preserve">
</t>
    </r>
    <r>
      <rPr>
        <sz val="11"/>
        <color rgb="FF000000"/>
        <rFont val="Calibri"/>
      </rPr>
      <t>Determine whether the role or individual, with respect to each tool, needs to verify detailed DBMS-generated error messages.</t>
    </r>
    <r>
      <rPr>
        <sz val="11"/>
        <color rgb="FF000000"/>
        <rFont val="Calibri"/>
      </rPr>
      <t xml:space="preserve">
</t>
    </r>
    <r>
      <rPr>
        <sz val="11"/>
        <color rgb="FF000000"/>
        <rFont val="Calibri"/>
      </rPr>
      <t>If No, and if the tool is not configured to suppress such messages, this is a finding.</t>
    </r>
    <r>
      <rPr>
        <sz val="11"/>
        <color rgb="FF000000"/>
        <rFont val="Calibri"/>
      </rPr>
      <t xml:space="preserve">
</t>
    </r>
    <r>
      <rPr>
        <sz val="11"/>
        <color rgb="FF000000"/>
        <rFont val="Calibri"/>
      </rPr>
      <t>If Yes, determine whether the role/user's need to verify such messages is documented in the system documentation. If so, this is not a finding. If not, this is a finding.</t>
    </r>
  </si>
  <si>
    <t>V-270585</t>
  </si>
  <si>
    <r>
      <rPr>
        <sz val="11"/>
        <rFont val="Calibri"/>
      </rPr>
      <t>Oracle Database software must be evaluated and patched against newly found vulnerabilities.</t>
    </r>
  </si>
  <si>
    <r>
      <rPr>
        <sz val="11"/>
        <color rgb="FF000000"/>
        <rFont val="Calibri"/>
      </rPr>
      <t>Institute and adhere to policies and procedures to ensure that patches are consistently applied to the Oracle Database within the time allowed.</t>
    </r>
    <r>
      <rPr>
        <sz val="11"/>
        <color rgb="FF000000"/>
        <rFont val="Calibri"/>
      </rPr>
      <t xml:space="preserve">
</t>
    </r>
    <r>
      <rPr>
        <sz val="11"/>
        <color rgb="FF000000"/>
        <rFont val="Calibri"/>
      </rPr>
      <t>Follow the instructions provided by Oracle to download and apply the appropriate security patches.</t>
    </r>
    <r>
      <rPr>
        <sz val="11"/>
        <color rgb="FF000000"/>
        <rFont val="Calibri"/>
      </rPr>
      <t xml:space="preserve">
</t>
    </r>
    <r>
      <rPr>
        <sz val="11"/>
        <color rgb="FF000000"/>
        <rFont val="Calibri"/>
      </rPr>
      <t>Log on to My Oracle Support.</t>
    </r>
    <r>
      <rPr>
        <sz val="11"/>
        <color rgb="FF000000"/>
        <rFont val="Calibri"/>
      </rPr>
      <t xml:space="preserve">
</t>
    </r>
    <r>
      <rPr>
        <sz val="11"/>
        <color rgb="FF000000"/>
        <rFont val="Calibri"/>
      </rPr>
      <t>Select patches and download the specific patch number and corresponding sha256 checksum. Once the patch is downloaded to the server, check the sha256 checksum to make sure the patch is valid.</t>
    </r>
    <r>
      <rPr>
        <sz val="11"/>
        <color rgb="FF000000"/>
        <rFont val="Calibri"/>
      </rPr>
      <t xml:space="preserve">
</t>
    </r>
    <r>
      <rPr>
        <sz val="11"/>
        <color rgb="FF000000"/>
        <rFont val="Calibri"/>
      </rPr>
      <t>To check the sha256 Checksum in Linux/Unix, the command is:</t>
    </r>
    <r>
      <rPr>
        <sz val="11"/>
        <color rgb="FF000000"/>
        <rFont val="Calibri"/>
      </rPr>
      <t xml:space="preserve">
</t>
    </r>
    <r>
      <rPr>
        <sz val="11"/>
        <color rgb="FF000000"/>
        <rFont val="Calibri"/>
      </rPr>
      <t>$ sha256sum /home/myuser/test_file4</t>
    </r>
    <r>
      <rPr>
        <sz val="11"/>
        <color rgb="FF000000"/>
        <rFont val="Calibri"/>
      </rPr>
      <t xml:space="preserve">
</t>
    </r>
    <r>
      <rPr>
        <sz val="11"/>
        <color rgb="FF000000"/>
        <rFont val="Calibri"/>
      </rPr>
      <t>09b4b51a60d6913b82e3353eef179969ad0968ff8acfb37ca891f04df67b93f0 /home/myuser/test_file5</t>
    </r>
    <r>
      <rPr>
        <sz val="11"/>
        <color rgb="FF000000"/>
        <rFont val="Calibri"/>
      </rPr>
      <t xml:space="preserve">
</t>
    </r>
    <r>
      <rPr>
        <sz val="11"/>
        <color rgb="FF000000"/>
        <rFont val="Calibri"/>
      </rPr>
      <t>Once the checksum is validated, apply the patch:</t>
    </r>
    <r>
      <rPr>
        <sz val="11"/>
        <color rgb="FF000000"/>
        <rFont val="Calibri"/>
      </rPr>
      <t xml:space="preserve">
</t>
    </r>
    <r>
      <rPr>
        <sz val="11"/>
        <color rgb="FF000000"/>
        <rFont val="Calibri"/>
      </rPr>
      <t>$ cd $ORACLE_HOME</t>
    </r>
    <r>
      <rPr>
        <sz val="11"/>
        <color rgb="FF000000"/>
        <rFont val="Calibri"/>
      </rPr>
      <t xml:space="preserve">
</t>
    </r>
    <r>
      <rPr>
        <sz val="11"/>
        <color rgb="FF000000"/>
        <rFont val="Calibri"/>
      </rPr>
      <t>$ opatch apply</t>
    </r>
  </si>
  <si>
    <r>
      <rPr>
        <sz val="11"/>
        <color rgb="FF000000"/>
        <rFont val="Calibri"/>
      </rPr>
      <t xml:space="preserve">Security flaws with software applications, including database management systems,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 </t>
    </r>
    <r>
      <rPr>
        <sz val="11"/>
        <color rgb="FF000000"/>
        <rFont val="Calibri"/>
      </rPr>
      <t xml:space="preserve">
</t>
    </r>
    <r>
      <rPr>
        <sz val="11"/>
        <color rgb="FF000000"/>
        <rFont val="Calibri"/>
      </rPr>
      <t xml:space="preserve">Organization-defined time periods for updating security-relevant software may vary based on a variety of factors including, for example, the security category of the information system or the criticality of the update (i.e., severity of the vulnerability related to the discovered flaw). </t>
    </r>
    <r>
      <rPr>
        <sz val="11"/>
        <color rgb="FF000000"/>
        <rFont val="Calibri"/>
      </rPr>
      <t xml:space="preserve">
</t>
    </r>
    <r>
      <rPr>
        <sz val="11"/>
        <color rgb="FF000000"/>
        <rFont val="Calibri"/>
      </rPr>
      <t>This requirement will apply to software patch management solutions that are used to install patches across the enclave and also to applications themselves that are not part of that patch management solution. For example, many browsers today provide the capability to install their own patch software. Patch criticality, as well as system criticality, will vary. Therefore, the tactical situations regarding the patch management process will also vary. This means that the time period used must be a configurable parameter. Time frames for application of security-relevant software updates may be dependent upon the Information Assurance Vulnerability Management (IAVM) process.</t>
    </r>
    <r>
      <rPr>
        <sz val="11"/>
        <color rgb="FF000000"/>
        <rFont val="Calibri"/>
      </rPr>
      <t xml:space="preserve">
</t>
    </r>
    <r>
      <rPr>
        <sz val="11"/>
        <color rgb="FF000000"/>
        <rFont val="Calibri"/>
      </rPr>
      <t>The application will be configured to check for and install security-relevant software updates within an identified time period from the availability of the update. The specific time period will be defined by an authoritative source (e.g., IAVM, CTOs, DTMs, and STIGs).</t>
    </r>
  </si>
  <si>
    <r>
      <rPr>
        <sz val="11"/>
        <color rgb="FF000000"/>
        <rFont val="Calibri"/>
      </rPr>
      <t>When the Quarterly CPU is released, check the CPU Notice and note the specific patch number for the system. Then, issue the following command:</t>
    </r>
    <r>
      <rPr>
        <sz val="11"/>
        <color rgb="FF000000"/>
        <rFont val="Calibri"/>
      </rPr>
      <t xml:space="preserve">
</t>
    </r>
    <r>
      <rPr>
        <sz val="11"/>
        <color rgb="FF000000"/>
        <rFont val="Calibri"/>
      </rPr>
      <t>SELECT patch_id, source_version, action, status, description from dba_registry_sqlpatch;</t>
    </r>
    <r>
      <rPr>
        <sz val="11"/>
        <color rgb="FF000000"/>
        <rFont val="Calibri"/>
      </rPr>
      <t xml:space="preserve">
</t>
    </r>
    <r>
      <rPr>
        <sz val="11"/>
        <color rgb="FF000000"/>
        <rFont val="Calibri"/>
      </rPr>
      <t>This will generate the patch levels for the home and any specific patches that have been applied to it.</t>
    </r>
    <r>
      <rPr>
        <sz val="11"/>
        <color rgb="FF000000"/>
        <rFont val="Calibri"/>
      </rPr>
      <t xml:space="preserve">
</t>
    </r>
    <r>
      <rPr>
        <sz val="11"/>
        <color rgb="FF000000"/>
        <rFont val="Calibri"/>
      </rPr>
      <t>If the currently installed patch levels are lower than the latest, this is a finding.</t>
    </r>
  </si>
  <si>
    <t>V-270587</t>
  </si>
  <si>
    <r>
      <rPr>
        <sz val="11"/>
        <rFont val="Calibri"/>
      </rPr>
      <t>Oracle Database must, for password-based authentication, verify that when users create or update passwords, the passwords are not found on the list of commonly used, expected, or compromised passwords in IA-5 (1) (a).</t>
    </r>
  </si>
  <si>
    <r>
      <rPr>
        <sz val="11"/>
        <color rgb="FF000000"/>
        <rFont val="Calibri"/>
      </rPr>
      <t>If any user accounts are managed by Oracle, develop, test, and implement a password verification function that enforces DOD requirements.</t>
    </r>
    <r>
      <rPr>
        <sz val="11"/>
        <color rgb="FF000000"/>
        <rFont val="Calibri"/>
      </rPr>
      <t xml:space="preserve">
</t>
    </r>
    <r>
      <rPr>
        <sz val="11"/>
        <color rgb="FF000000"/>
        <rFont val="Calibri"/>
      </rPr>
      <t>Configure the password verify function to verify when users create or update passwords, that the passwords are not found on the list of commonly-used, expected, or compromised passwords in IA-5 (1) (a).</t>
    </r>
    <r>
      <rPr>
        <sz val="11"/>
        <color rgb="FF000000"/>
        <rFont val="Calibri"/>
      </rPr>
      <t xml:space="preserve">
</t>
    </r>
    <r>
      <rPr>
        <sz val="11"/>
        <color rgb="FF000000"/>
        <rFont val="Calibri"/>
      </rPr>
      <t>Oracle supplies a sample function called ORA12C_STIG_VERIFY_FUNCTION. This can be used as the starting point for a customized function. The script file is found in the following location on the server depending on OS:</t>
    </r>
    <r>
      <rPr>
        <sz val="11"/>
        <color rgb="FF000000"/>
        <rFont val="Calibri"/>
      </rPr>
      <t xml:space="preserve">
</t>
    </r>
    <r>
      <rPr>
        <sz val="11"/>
        <color rgb="FF000000"/>
        <rFont val="Calibri"/>
      </rPr>
      <t>Windows:</t>
    </r>
    <r>
      <rPr>
        <sz val="11"/>
        <color rgb="FF000000"/>
        <rFont val="Calibri"/>
      </rPr>
      <t xml:space="preserve">
</t>
    </r>
    <r>
      <rPr>
        <sz val="11"/>
        <color rgb="FF000000"/>
        <rFont val="Calibri"/>
      </rPr>
      <t>%ORACLE_HOME%\RDBMS\ADMIN\catpvf.sql</t>
    </r>
    <r>
      <rPr>
        <sz val="11"/>
        <color rgb="FF000000"/>
        <rFont val="Calibri"/>
      </rPr>
      <t xml:space="preserve">
</t>
    </r>
    <r>
      <rPr>
        <sz val="11"/>
        <color rgb="FF000000"/>
        <rFont val="Calibri"/>
      </rPr>
      <t>Unix/Linux:</t>
    </r>
    <r>
      <rPr>
        <sz val="11"/>
        <color rgb="FF000000"/>
        <rFont val="Calibri"/>
      </rPr>
      <t xml:space="preserve">
</t>
    </r>
    <r>
      <rPr>
        <sz val="11"/>
        <color rgb="FF000000"/>
        <rFont val="Calibri"/>
      </rPr>
      <t>$ORACLE_HOME/rdbms/admin/catpvf.sql</t>
    </r>
  </si>
  <si>
    <r>
      <rPr>
        <sz val="11"/>
        <color rgb="FF000000"/>
        <rFont val="Calibri"/>
      </rPr>
      <t>Password-based authentication applies to passwords regardless of whether they are used in single-factor or multifactor authentication (MFA). Long passwords or passphrases are preferable over shorter passwords. Enforced composition rules provide marginal security benefits while decreasing usability. However, organizations may choose to establish certain rules for password generation (e.g., minimum character length for long passwords) under certain circumstances and can enforce this requirement in IA-5(1)(h). Account recovery can occur, for example, in situations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t>
    </r>
  </si>
  <si>
    <r>
      <rPr>
        <sz val="11"/>
        <color rgb="FF000000"/>
        <rFont val="Calibri"/>
      </rPr>
      <t>Verify the database management system (DBMS) is configured to verify when users create or update passwords, that the passwords are not found on the list of commonly used, expected, or compromised passwords in IA-5 (1) (a).</t>
    </r>
    <r>
      <rPr>
        <sz val="11"/>
        <color rgb="FF000000"/>
        <rFont val="Calibri"/>
      </rPr>
      <t xml:space="preserve">
</t>
    </r>
    <r>
      <rPr>
        <sz val="11"/>
        <color rgb="FF000000"/>
        <rFont val="Calibri"/>
      </rPr>
      <t>If all user accounts are authenticated by the OS or an enterprise-level authentication/access mechanism, and not by Oracle, this is not a finding.</t>
    </r>
    <r>
      <rPr>
        <sz val="11"/>
        <color rgb="FF000000"/>
        <rFont val="Calibri"/>
      </rPr>
      <t xml:space="preserve">
</t>
    </r>
    <r>
      <rPr>
        <sz val="11"/>
        <color rgb="FF000000"/>
        <rFont val="Calibri"/>
      </rPr>
      <t>For each profile that can be applied to accounts where authentication is under Oracle's control, determine the password verification function that is in use:</t>
    </r>
    <r>
      <rPr>
        <sz val="11"/>
        <color rgb="FF000000"/>
        <rFont val="Calibri"/>
      </rPr>
      <t xml:space="preserve">
</t>
    </r>
    <r>
      <rPr>
        <sz val="11"/>
        <color rgb="FF000000"/>
        <rFont val="Calibri"/>
      </rPr>
      <t xml:space="preserve">SELECT * FROM SYS.DBA_PROFILES </t>
    </r>
    <r>
      <rPr>
        <sz val="11"/>
        <color rgb="FF000000"/>
        <rFont val="Calibri"/>
      </rPr>
      <t xml:space="preserve">
</t>
    </r>
    <r>
      <rPr>
        <sz val="11"/>
        <color rgb="FF000000"/>
        <rFont val="Calibri"/>
      </rPr>
      <t>WHERE RESOURCE_NAME = 'PASSWORD_VERIFY_FUNCTION'</t>
    </r>
    <r>
      <rPr>
        <sz val="11"/>
        <color rgb="FF000000"/>
        <rFont val="Calibri"/>
      </rPr>
      <t xml:space="preserve">
</t>
    </r>
    <r>
      <rPr>
        <sz val="11"/>
        <color rgb="FF000000"/>
        <rFont val="Calibri"/>
      </rPr>
      <t>ORDER BY PROFILE;</t>
    </r>
    <r>
      <rPr>
        <sz val="11"/>
        <color rgb="FF000000"/>
        <rFont val="Calibri"/>
      </rPr>
      <t xml:space="preserve">
</t>
    </r>
    <r>
      <rPr>
        <sz val="11"/>
        <color rgb="FF000000"/>
        <rFont val="Calibri"/>
      </rPr>
      <t xml:space="preserve">Note: Profiles can inherit settings from another profile so some password functions could be set to DEFAULT. If so, review the DEFAULT profile function name. </t>
    </r>
    <r>
      <rPr>
        <sz val="11"/>
        <color rgb="FF000000"/>
        <rFont val="Calibri"/>
      </rPr>
      <t xml:space="preserve">
</t>
    </r>
    <r>
      <rPr>
        <sz val="11"/>
        <color rgb="FF000000"/>
        <rFont val="Calibri"/>
      </rPr>
      <t>If the function name is null for any profile, this is a finding.</t>
    </r>
    <r>
      <rPr>
        <sz val="11"/>
        <color rgb="FF000000"/>
        <rFont val="Calibri"/>
      </rPr>
      <t xml:space="preserve">
</t>
    </r>
    <r>
      <rPr>
        <sz val="11"/>
        <color rgb="FF000000"/>
        <rFont val="Calibri"/>
      </rPr>
      <t>Review the password verification functions specified for the PASSWORD_VERIFY_FUNCTION settings for each profile. Determine whether it is configured for when users create or update passwords, that the passwords are not found on the list of commonly-used, expected, or compromised passwords.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verify_function is not configured to verify when users create or update passwords, that the passwords are not found on the list of commonly-used, expected, or compromised passwords in IA-5 (1) (a), this is a finding.</t>
    </r>
  </si>
  <si>
    <t>V-270588</t>
  </si>
  <si>
    <r>
      <rPr>
        <sz val="11"/>
        <rFont val="Calibri"/>
      </rPr>
      <t>Oracle Database must, for password-based authentication, require immediate selection of a new password upon account recovery.</t>
    </r>
  </si>
  <si>
    <r>
      <rPr>
        <sz val="11"/>
        <color rgb="FF000000"/>
        <rFont val="Calibri"/>
      </rPr>
      <t>Configure the DBMS to require immediate selection of a new password upon account recovery.</t>
    </r>
    <r>
      <rPr>
        <sz val="11"/>
        <color rgb="FF000000"/>
        <rFont val="Calibri"/>
      </rPr>
      <t xml:space="preserve">
</t>
    </r>
    <r>
      <rPr>
        <sz val="11"/>
        <color rgb="FF000000"/>
        <rFont val="Calibri"/>
      </rPr>
      <t>One way to configure this is to ensure that all scripts, functions, triggers, and stored procedures that are used to create a user or reset a user's password should include a line similar to the following:</t>
    </r>
    <r>
      <rPr>
        <sz val="11"/>
        <color rgb="FF000000"/>
        <rFont val="Calibri"/>
      </rPr>
      <t xml:space="preserve">
</t>
    </r>
    <r>
      <rPr>
        <sz val="11"/>
        <color rgb="FF000000"/>
        <rFont val="Calibri"/>
      </rPr>
      <t>alter user &lt;username&gt; password expire;</t>
    </r>
  </si>
  <si>
    <r>
      <rPr>
        <sz val="11"/>
        <color rgb="FF000000"/>
        <rFont val="Calibri"/>
      </rPr>
      <t>Verify the database management system (DBMS) is configured to require immediate selection of a new password upon account recovery.</t>
    </r>
    <r>
      <rPr>
        <sz val="11"/>
        <color rgb="FF000000"/>
        <rFont val="Calibri"/>
      </rPr>
      <t xml:space="preserve">
</t>
    </r>
    <r>
      <rPr>
        <sz val="11"/>
        <color rgb="FF000000"/>
        <rFont val="Calibri"/>
      </rPr>
      <t>All scripts, functions, triggers, and stored procedures that are used to create a user or reset a user's password should include a line similar to the following:</t>
    </r>
    <r>
      <rPr>
        <sz val="11"/>
        <color rgb="FF000000"/>
        <rFont val="Calibri"/>
      </rPr>
      <t xml:space="preserve">
</t>
    </r>
    <r>
      <rPr>
        <sz val="11"/>
        <color rgb="FF000000"/>
        <rFont val="Calibri"/>
      </rPr>
      <t>alter user &lt;username&gt; password expire;</t>
    </r>
    <r>
      <rPr>
        <sz val="11"/>
        <color rgb="FF000000"/>
        <rFont val="Calibri"/>
      </rPr>
      <t xml:space="preserve">
</t>
    </r>
    <r>
      <rPr>
        <sz val="11"/>
        <color rgb="FF000000"/>
        <rFont val="Calibri"/>
      </rPr>
      <t>If they do not, this is a finding.</t>
    </r>
    <r>
      <rPr>
        <sz val="11"/>
        <color rgb="FF000000"/>
        <rFont val="Calibri"/>
      </rPr>
      <t xml:space="preserve">
</t>
    </r>
    <r>
      <rPr>
        <sz val="11"/>
        <color rgb="FF000000"/>
        <rFont val="Calibri"/>
      </rPr>
      <t>If the DBMS is not configured to require immediate selection of a new password upon account recovery, this is a finding.</t>
    </r>
  </si>
  <si>
    <t>V-270589</t>
  </si>
  <si>
    <r>
      <rPr>
        <sz val="11"/>
        <rFont val="Calibri"/>
      </rPr>
      <t>Oracle Database must include only approved trust anchors in trust stores or certificate stores managed by the organization.</t>
    </r>
  </si>
  <si>
    <r>
      <rPr>
        <sz val="11"/>
        <color rgb="FF000000"/>
        <rFont val="Calibri"/>
      </rPr>
      <t>Configure the DBMS to include only approved trust anchors in trust stores or certificate stores managed by the organization.</t>
    </r>
    <r>
      <rPr>
        <sz val="11"/>
        <color rgb="FF000000"/>
        <rFont val="Calibri"/>
      </rPr>
      <t xml:space="preserve">
</t>
    </r>
    <r>
      <rPr>
        <sz val="11"/>
        <color rgb="FF000000"/>
        <rFont val="Calibri"/>
      </rPr>
      <t>Configure the database to support TLS protocols and the Oracle Wallet to store authentication and signing credentials, including private keys.</t>
    </r>
  </si>
  <si>
    <r>
      <rPr>
        <sz val="11"/>
        <color rgb="FF000000"/>
        <rFont val="Calibri"/>
      </rPr>
      <t>Public key infrastructure (PKI) certificates are certificates with visibility external to organizational systems and certificates related to the internal operations of systems, such as application-specific time services. In cryptographic systems with a hierarchical structure, a trust anchor is an authoritative source (i.e., a certificate authority) for which trust is assumed and not derived. A root certificate for a PKI system is an example of a trust anchor. A trust store or certificate store maintains a list of trusted root certificates.</t>
    </r>
  </si>
  <si>
    <r>
      <rPr>
        <sz val="11"/>
        <color rgb="FF000000"/>
        <rFont val="Calibri"/>
      </rPr>
      <t>If all accounts are authenticated by the OS or an enterprise-level authentication/access mechanism and not by Oracle, this is not a finding.</t>
    </r>
    <r>
      <rPr>
        <sz val="11"/>
        <color rgb="FF000000"/>
        <rFont val="Calibri"/>
      </rPr>
      <t xml:space="preserve">
</t>
    </r>
    <r>
      <rPr>
        <sz val="11"/>
        <color rgb="FF000000"/>
        <rFont val="Calibri"/>
      </rPr>
      <t>Verify the database management system (DBMS) is configured to include only approved trust anchors in trust stores or certificate stores managed by the organization.</t>
    </r>
    <r>
      <rPr>
        <sz val="11"/>
        <color rgb="FF000000"/>
        <rFont val="Calibri"/>
      </rPr>
      <t xml:space="preserve">
</t>
    </r>
    <r>
      <rPr>
        <sz val="11"/>
        <color rgb="FF000000"/>
        <rFont val="Calibri"/>
      </rPr>
      <t>If trust stores or certification paths are not being validated back to a trust anchor, this is a finding.</t>
    </r>
    <r>
      <rPr>
        <sz val="11"/>
        <color rgb="FF000000"/>
        <rFont val="Calibri"/>
      </rPr>
      <t xml:space="preserve">
</t>
    </r>
    <r>
      <rPr>
        <sz val="11"/>
        <color rgb="FF000000"/>
        <rFont val="Calibri"/>
      </rPr>
      <t>The database supports PKI-based authentication by using digital certificates over Transport Layer Security (TLS) in addition to the native encryption and data integrity capabilities of these protocols.</t>
    </r>
    <r>
      <rPr>
        <sz val="11"/>
        <color rgb="FF000000"/>
        <rFont val="Calibri"/>
      </rPr>
      <t xml:space="preserve">
</t>
    </r>
    <r>
      <rPr>
        <sz val="11"/>
        <color rgb="FF000000"/>
        <rFont val="Calibri"/>
      </rPr>
      <t>Oracle provides a complete PKI that is based on RSA Security, Inc., Public-Key Cryptography Standards, and interoperates with Oracle servers and clients. The database uses a wallet that is a container to store authentication and signing credentials, including private keys, certificates, and trusted certificates needed by TLS. In an Oracle environment, every entity that communicates over TLS must have a wallet containing an X.509 version 3 certificate, private key, and list of trusted certificates.</t>
    </r>
    <r>
      <rPr>
        <sz val="11"/>
        <color rgb="FF000000"/>
        <rFont val="Calibri"/>
      </rPr>
      <t xml:space="preserve">
</t>
    </r>
    <r>
      <rPr>
        <sz val="11"/>
        <color rgb="FF000000"/>
        <rFont val="Calibri"/>
      </rPr>
      <t>If the $ORACLE_HOME/network/admin/sqlnet.ora contains the following entries, TLS is installed.</t>
    </r>
    <r>
      <rPr>
        <sz val="11"/>
        <color rgb="FF000000"/>
        <rFont val="Calibri"/>
      </rPr>
      <t xml:space="preserve">
</t>
    </r>
    <r>
      <rPr>
        <sz val="11"/>
        <color rgb="FF000000"/>
        <rFont val="Calibri"/>
      </rPr>
      <t>WALLET_LOCATION = (SOURCE=</t>
    </r>
    <r>
      <rPr>
        <sz val="11"/>
        <color rgb="FF000000"/>
        <rFont val="Calibri"/>
      </rPr>
      <t xml:space="preserve">
</t>
    </r>
    <r>
      <rPr>
        <sz val="11"/>
        <color rgb="FF000000"/>
        <rFont val="Calibri"/>
      </rPr>
      <t xml:space="preserve">(METHOD = FILE) </t>
    </r>
    <r>
      <rPr>
        <sz val="11"/>
        <color rgb="FF000000"/>
        <rFont val="Calibri"/>
      </rPr>
      <t xml:space="preserve">
</t>
    </r>
    <r>
      <rPr>
        <sz val="11"/>
        <color rgb="FF000000"/>
        <rFont val="Calibri"/>
      </rPr>
      <t xml:space="preserve">(METHOD_DATA = </t>
    </r>
    <r>
      <rPr>
        <sz val="11"/>
        <color rgb="FF000000"/>
        <rFont val="Calibri"/>
      </rPr>
      <t xml:space="preserve">
</t>
    </r>
    <r>
      <rPr>
        <sz val="11"/>
        <color rgb="FF000000"/>
        <rFont val="Calibri"/>
      </rPr>
      <t xml:space="preserve">DIRECTORY=/wallet) </t>
    </r>
    <r>
      <rPr>
        <sz val="11"/>
        <color rgb="FF000000"/>
        <rFont val="Calibri"/>
      </rPr>
      <t xml:space="preserve">
</t>
    </r>
    <r>
      <rPr>
        <sz val="11"/>
        <color rgb="FF000000"/>
        <rFont val="Calibri"/>
      </rPr>
      <t xml:space="preserve">SSL_CIPHER_SUITES=(SSL_cipher_suiteExample) </t>
    </r>
    <r>
      <rPr>
        <sz val="11"/>
        <color rgb="FF000000"/>
        <rFont val="Calibri"/>
      </rPr>
      <t xml:space="preserve">
</t>
    </r>
    <r>
      <rPr>
        <sz val="11"/>
        <color rgb="FF000000"/>
        <rFont val="Calibri"/>
      </rPr>
      <t>SSL_VERSION = 1.1 or 1.2</t>
    </r>
    <r>
      <rPr>
        <sz val="11"/>
        <color rgb="FF000000"/>
        <rFont val="Calibri"/>
      </rPr>
      <t xml:space="preserve">
</t>
    </r>
    <r>
      <rPr>
        <sz val="11"/>
        <color rgb="FF000000"/>
        <rFont val="Calibri"/>
      </rPr>
      <t>SSL_CLIENT_AUTHENTICATION=TRUE</t>
    </r>
  </si>
  <si>
    <t>V-275999</t>
  </si>
  <si>
    <r>
      <rPr>
        <sz val="11"/>
        <rFont val="Calibri"/>
      </rPr>
      <t>A minimum of three Oracle Control Files must be created and each stored on a separate physical and logical device.</t>
    </r>
  </si>
  <si>
    <r>
      <rPr>
        <sz val="11"/>
        <color rgb="FF000000"/>
        <rFont val="Calibri"/>
      </rPr>
      <t>To prevent loss of service during disk failure, multiple copies of Oracle control files must be maintained on separate disks in archived directories or on separate, archived directories within one or more RAID devices.</t>
    </r>
    <r>
      <rPr>
        <sz val="11"/>
        <color rgb="FF000000"/>
        <rFont val="Calibri"/>
      </rPr>
      <t xml:space="preserve">
</t>
    </r>
    <r>
      <rPr>
        <sz val="11"/>
        <color rgb="FF000000"/>
        <rFont val="Calibri"/>
      </rPr>
      <t>Adding or moving a control file requires careful planning and execution.</t>
    </r>
    <r>
      <rPr>
        <sz val="11"/>
        <color rgb="FF000000"/>
        <rFont val="Calibri"/>
      </rPr>
      <t xml:space="preserve">
</t>
    </r>
    <r>
      <rPr>
        <sz val="11"/>
        <color rgb="FF000000"/>
        <rFont val="Calibri"/>
      </rPr>
      <t>Consult and follow the instructions for creating control files in the Oracle Database Administrator's Guide, under Steps for Creating New Control Files.</t>
    </r>
  </si>
  <si>
    <r>
      <rPr>
        <sz val="11"/>
        <color rgb="FF000000"/>
        <rFont val="Calibri"/>
      </rPr>
      <t>Oracle control files store information critical to Oracle database integrity. Oracle uses these files to maintain time synchronization of database files and verify the validity of system data and log files at system startup. Loss of access to the control files can affect database availability, integrity, and recovery.</t>
    </r>
    <r>
      <rPr>
        <sz val="11"/>
        <color rgb="FF000000"/>
        <rFont val="Calibri"/>
      </rPr>
      <t xml:space="preserve">
</t>
    </r>
    <r>
      <rPr>
        <sz val="11"/>
        <color rgb="FF000000"/>
        <rFont val="Calibri"/>
      </rPr>
      <t>Oracle Pluggable Databases (PDBs) do not contain their own control files; instead, all PDBs within a Container Database (CDB) share control files managed by the CDB.</t>
    </r>
  </si>
  <si>
    <r>
      <rPr>
        <sz val="11"/>
        <color rgb="FF000000"/>
        <rFont val="Calibri"/>
      </rPr>
      <t>Use the SQL statement below to obtain information on each currently existing Control File:</t>
    </r>
    <r>
      <rPr>
        <sz val="11"/>
        <color rgb="FF000000"/>
        <rFont val="Calibri"/>
      </rPr>
      <t xml:space="preserve">
</t>
    </r>
    <r>
      <rPr>
        <sz val="11"/>
        <color rgb="FF000000"/>
        <rFont val="Calibri"/>
      </rPr>
      <t>SELECT name</t>
    </r>
    <r>
      <rPr>
        <sz val="11"/>
        <color rgb="FF000000"/>
        <rFont val="Calibri"/>
      </rPr>
      <t xml:space="preserve">
</t>
    </r>
    <r>
      <rPr>
        <sz val="11"/>
        <color rgb="FF000000"/>
        <rFont val="Calibri"/>
      </rPr>
      <t>FROM sys.v$controlfile</t>
    </r>
    <r>
      <rPr>
        <sz val="11"/>
        <color rgb="FF000000"/>
        <rFont val="Calibri"/>
      </rPr>
      <t xml:space="preserve">
</t>
    </r>
    <r>
      <rPr>
        <sz val="11"/>
        <color rgb="FF000000"/>
        <rFont val="Calibri"/>
      </rPr>
      <t>ORDER BY 1;</t>
    </r>
    <r>
      <rPr>
        <sz val="11"/>
        <color rgb="FF000000"/>
        <rFont val="Calibri"/>
      </rPr>
      <t xml:space="preserve">
</t>
    </r>
    <r>
      <rPr>
        <sz val="11"/>
        <color rgb="FF000000"/>
        <rFont val="Calibri"/>
      </rPr>
      <t>Oracle Best Practice:</t>
    </r>
    <r>
      <rPr>
        <sz val="11"/>
        <color rgb="FF000000"/>
        <rFont val="Calibri"/>
      </rPr>
      <t xml:space="preserve">
</t>
    </r>
    <r>
      <rPr>
        <sz val="11"/>
        <color rgb="FF000000"/>
        <rFont val="Calibri"/>
      </rPr>
      <t xml:space="preserve">Oracle recommends a minimum of three Oracle Control Files and each stored on a separate physical and logical device (RAID 1 + 0).  </t>
    </r>
    <r>
      <rPr>
        <sz val="11"/>
        <color rgb="FF000000"/>
        <rFont val="Calibri"/>
      </rPr>
      <t xml:space="preserve">
</t>
    </r>
    <r>
      <rPr>
        <sz val="11"/>
        <color rgb="FF000000"/>
        <rFont val="Calibri"/>
      </rPr>
      <t>DOD guidance recommends:</t>
    </r>
    <r>
      <rPr>
        <sz val="11"/>
        <color rgb="FF000000"/>
        <rFont val="Calibri"/>
      </rPr>
      <t xml:space="preserve">
</t>
    </r>
    <r>
      <rPr>
        <sz val="11"/>
        <color rgb="FF000000"/>
        <rFont val="Calibri"/>
      </rPr>
      <t>Each control file must be located on a separate physical and logical (virtual) storage device.</t>
    </r>
    <r>
      <rPr>
        <sz val="11"/>
        <color rgb="FF000000"/>
        <rFont val="Calibri"/>
      </rPr>
      <t xml:space="preserve">
</t>
    </r>
    <r>
      <rPr>
        <sz val="11"/>
        <color rgb="FF000000"/>
        <rFont val="Calibri"/>
      </rPr>
      <t>Consult with the storage administrator, system administrator, or database administrator to determine whether the mount points or partitions referenced in the file paths indicate separate physical disks or directories on RAID devices.</t>
    </r>
    <r>
      <rPr>
        <sz val="11"/>
        <color rgb="FF000000"/>
        <rFont val="Calibri"/>
      </rPr>
      <t xml:space="preserve">
</t>
    </r>
    <r>
      <rPr>
        <sz val="11"/>
        <color rgb="FF000000"/>
        <rFont val="Calibri"/>
      </rPr>
      <t>Note: Distinct does not equal dedicated. May share directory space with other Oracle database instances if present.</t>
    </r>
    <r>
      <rPr>
        <sz val="11"/>
        <color rgb="FF000000"/>
        <rFont val="Calibri"/>
      </rPr>
      <t xml:space="preserve">
</t>
    </r>
    <r>
      <rPr>
        <sz val="11"/>
        <color rgb="FF000000"/>
        <rFont val="Calibri"/>
      </rPr>
      <t>If the minimum of three control files is not met, this is a finding.</t>
    </r>
  </si>
  <si>
    <t>V-276000</t>
  </si>
  <si>
    <r>
      <rPr>
        <sz val="11"/>
        <rFont val="Calibri"/>
      </rPr>
      <t>A minimum of three Oracle redo log groups/files must be defined and configured to be stored on separate, archived physical disks or archived directories on a RAID device. In addition, each Oracle redo log group must have a minimum of two Oracle redo log members (files).</t>
    </r>
  </si>
  <si>
    <r>
      <rPr>
        <sz val="11"/>
        <color rgb="FF000000"/>
        <rFont val="Calibri"/>
      </rPr>
      <t>To define additional redo log file groups:</t>
    </r>
    <r>
      <rPr>
        <sz val="11"/>
        <color rgb="FF000000"/>
        <rFont val="Calibri"/>
      </rPr>
      <t xml:space="preserve">
</t>
    </r>
    <r>
      <rPr>
        <sz val="11"/>
        <color rgb="FF000000"/>
        <rFont val="Calibri"/>
      </rPr>
      <t>From SQL*Plus (Example):</t>
    </r>
    <r>
      <rPr>
        <sz val="11"/>
        <color rgb="FF000000"/>
        <rFont val="Calibri"/>
      </rPr>
      <t xml:space="preserve">
</t>
    </r>
    <r>
      <rPr>
        <sz val="11"/>
        <color rgb="FF000000"/>
        <rFont val="Calibri"/>
      </rPr>
      <t xml:space="preserve">  alter database add logfile group 2 </t>
    </r>
    <r>
      <rPr>
        <sz val="11"/>
        <color rgb="FF000000"/>
        <rFont val="Calibri"/>
      </rPr>
      <t xml:space="preserve">
</t>
    </r>
    <r>
      <rPr>
        <sz val="11"/>
        <color rgb="FF000000"/>
        <rFont val="Calibri"/>
      </rPr>
      <t xml:space="preserve">    ('diska:log2.log' ,</t>
    </r>
    <r>
      <rPr>
        <sz val="11"/>
        <color rgb="FF000000"/>
        <rFont val="Calibri"/>
      </rPr>
      <t xml:space="preserve">
</t>
    </r>
    <r>
      <rPr>
        <sz val="11"/>
        <color rgb="FF000000"/>
        <rFont val="Calibri"/>
      </rPr>
      <t xml:space="preserve">     'diskb:log2.log') size 50K; </t>
    </r>
    <r>
      <rPr>
        <sz val="11"/>
        <color rgb="FF000000"/>
        <rFont val="Calibri"/>
      </rPr>
      <t xml:space="preserve">
</t>
    </r>
    <r>
      <rPr>
        <sz val="11"/>
        <color rgb="FF000000"/>
        <rFont val="Calibri"/>
      </rPr>
      <t>To add additional redo log file [members] to an existing redo log file group:</t>
    </r>
    <r>
      <rPr>
        <sz val="11"/>
        <color rgb="FF000000"/>
        <rFont val="Calibri"/>
      </rPr>
      <t xml:space="preserve">
</t>
    </r>
    <r>
      <rPr>
        <sz val="11"/>
        <color rgb="FF000000"/>
        <rFont val="Calibri"/>
      </rPr>
      <t>From SQL*Plus (Example):</t>
    </r>
    <r>
      <rPr>
        <sz val="11"/>
        <color rgb="FF000000"/>
        <rFont val="Calibri"/>
      </rPr>
      <t xml:space="preserve">
</t>
    </r>
    <r>
      <rPr>
        <sz val="11"/>
        <color rgb="FF000000"/>
        <rFont val="Calibri"/>
      </rPr>
      <t xml:space="preserve">  alter database add logfile member 'diskc:log2.log'</t>
    </r>
    <r>
      <rPr>
        <sz val="11"/>
        <color rgb="FF000000"/>
        <rFont val="Calibri"/>
      </rPr>
      <t xml:space="preserve">
</t>
    </r>
    <r>
      <rPr>
        <sz val="11"/>
        <color rgb="FF000000"/>
        <rFont val="Calibri"/>
      </rPr>
      <t xml:space="preserve">  to group 2;</t>
    </r>
    <r>
      <rPr>
        <sz val="11"/>
        <color rgb="FF000000"/>
        <rFont val="Calibri"/>
      </rPr>
      <t xml:space="preserve">
</t>
    </r>
    <r>
      <rPr>
        <sz val="11"/>
        <color rgb="FF000000"/>
        <rFont val="Calibri"/>
      </rPr>
      <t>Replace diska, diskb, diskc with valid, different disk drive specifications.</t>
    </r>
    <r>
      <rPr>
        <sz val="11"/>
        <color rgb="FF000000"/>
        <rFont val="Calibri"/>
      </rPr>
      <t xml:space="preserve">
</t>
    </r>
    <r>
      <rPr>
        <sz val="11"/>
        <color rgb="FF000000"/>
        <rFont val="Calibri"/>
      </rPr>
      <t>Replace log#.log file with valid or custom names for the log files.</t>
    </r>
  </si>
  <si>
    <r>
      <rPr>
        <sz val="11"/>
        <color rgb="FF000000"/>
        <rFont val="Calibri"/>
      </rPr>
      <t xml:space="preserve">The Oracle Database Redo Log files store detailed transactional information on changes made to the database using SQL Data Manipulation Language (DML), Data Definition Language (DDL), and Data Control Language (DCL), which is required for undo, backup, restoration, and recovery. </t>
    </r>
    <r>
      <rPr>
        <sz val="11"/>
        <color rgb="FF000000"/>
        <rFont val="Calibri"/>
      </rPr>
      <t xml:space="preserve">
</t>
    </r>
    <r>
      <rPr>
        <sz val="11"/>
        <color rgb="FF000000"/>
        <rFont val="Calibri"/>
      </rPr>
      <t xml:space="preserve">A minimum of three Oracle redo log groups/files must be defined and configured to be stored on separate, archived physical disks or archived directories on a RAID (mirrored) device. In addition, each Oracle redo log group must have a minimum to two Oracle redo log members (files). </t>
    </r>
    <r>
      <rPr>
        <sz val="11"/>
        <color rgb="FF000000"/>
        <rFont val="Calibri"/>
      </rPr>
      <t xml:space="preserve">
</t>
    </r>
    <r>
      <rPr>
        <sz val="11"/>
        <color rgb="FF000000"/>
        <rFont val="Calibri"/>
      </rPr>
      <t>Each side of the Redo Log Mirror (group 1, member 1) is identical to its mirror image (group 1, member 2), making it possible to continue operations if one file or even one complete mirror is lost due to corruption or accidental deletion. Writing each mirror to a physically and logically separate storage device is an important part of minimizing single points of failure.</t>
    </r>
    <r>
      <rPr>
        <sz val="11"/>
        <color rgb="FF000000"/>
        <rFont val="Calibri"/>
      </rPr>
      <t xml:space="preserve">
</t>
    </r>
    <r>
      <rPr>
        <sz val="11"/>
        <color rgb="FF000000"/>
        <rFont val="Calibri"/>
      </rPr>
      <t>Oracle redo logs, which are crucial for database recovery, are managed at the CDB level, not at the PDB level.</t>
    </r>
  </si>
  <si>
    <r>
      <rPr>
        <sz val="11"/>
        <color rgb="FF000000"/>
        <rFont val="Calibri"/>
      </rPr>
      <t>From SQL*Plus:</t>
    </r>
    <r>
      <rPr>
        <sz val="11"/>
        <color rgb="FF000000"/>
        <rFont val="Calibri"/>
      </rPr>
      <t xml:space="preserve">
</t>
    </r>
    <r>
      <rPr>
        <sz val="11"/>
        <color rgb="FF000000"/>
        <rFont val="Calibri"/>
      </rPr>
      <t>-- Check to see how many Oracle redo log groups there are:</t>
    </r>
    <r>
      <rPr>
        <sz val="11"/>
        <color rgb="FF000000"/>
        <rFont val="Calibri"/>
      </rPr>
      <t xml:space="preserve">
</t>
    </r>
    <r>
      <rPr>
        <sz val="11"/>
        <color rgb="FF000000"/>
        <rFont val="Calibri"/>
      </rPr>
      <t>select group#, bytes, members, status, archived from v$log;</t>
    </r>
    <r>
      <rPr>
        <sz val="11"/>
        <color rgb="FF000000"/>
        <rFont val="Calibri"/>
      </rPr>
      <t xml:space="preserve">
</t>
    </r>
    <r>
      <rPr>
        <sz val="11"/>
        <color rgb="FF000000"/>
        <rFont val="Calibri"/>
      </rPr>
      <t>-- Check to see how many Oracle redo log members there are:</t>
    </r>
    <r>
      <rPr>
        <sz val="11"/>
        <color rgb="FF000000"/>
        <rFont val="Calibri"/>
      </rPr>
      <t xml:space="preserve">
</t>
    </r>
    <r>
      <rPr>
        <sz val="11"/>
        <color rgb="FF000000"/>
        <rFont val="Calibri"/>
      </rPr>
      <t>select * from v$logfile;</t>
    </r>
    <r>
      <rPr>
        <sz val="11"/>
        <color rgb="FF000000"/>
        <rFont val="Calibri"/>
      </rPr>
      <t xml:space="preserve">
</t>
    </r>
    <r>
      <rPr>
        <sz val="11"/>
        <color rgb="FF000000"/>
        <rFont val="Calibri"/>
      </rPr>
      <t>This is a finding if there are less than three Oracle redo log groups a RAID storage device, or equivalent storage system, is not being used.</t>
    </r>
    <r>
      <rPr>
        <sz val="11"/>
        <color rgb="FF000000"/>
        <rFont val="Calibri"/>
      </rPr>
      <t xml:space="preserve">
</t>
    </r>
    <r>
      <rPr>
        <sz val="11"/>
        <color rgb="FF000000"/>
        <rFont val="Calibri"/>
      </rPr>
      <t>If one or more groups (group#) has only a single member this is a finding.</t>
    </r>
    <r>
      <rPr>
        <sz val="11"/>
        <color rgb="FF000000"/>
        <rFont val="Calibri"/>
      </rPr>
      <t xml:space="preserve">
</t>
    </r>
    <r>
      <rPr>
        <sz val="11"/>
        <color rgb="FF000000"/>
        <rFont val="Calibri"/>
      </rPr>
      <t>If one or more groups (group#) have more than a single member but one or more of those members are located on the same physical or logical device this is a finding.</t>
    </r>
    <r>
      <rPr>
        <sz val="11"/>
        <color rgb="FF000000"/>
        <rFont val="Calibri"/>
      </rPr>
      <t xml:space="preserve">
</t>
    </r>
    <r>
      <rPr>
        <sz val="11"/>
        <color rgb="FF000000"/>
        <rFont val="Calibri"/>
      </rPr>
      <t>select count(*) from V$LOG;</t>
    </r>
    <r>
      <rPr>
        <sz val="11"/>
        <color rgb="FF000000"/>
        <rFont val="Calibri"/>
      </rPr>
      <t xml:space="preserve">
</t>
    </r>
    <r>
      <rPr>
        <sz val="11"/>
        <color rgb="FF000000"/>
        <rFont val="Calibri"/>
      </rPr>
      <t>If the value of the count returned is less than 3, this is a finding.</t>
    </r>
    <r>
      <rPr>
        <sz val="11"/>
        <color rgb="FF000000"/>
        <rFont val="Calibri"/>
      </rPr>
      <t xml:space="preserve">
</t>
    </r>
    <r>
      <rPr>
        <sz val="11"/>
        <color rgb="FF000000"/>
        <rFont val="Calibri"/>
      </rPr>
      <t>From SQL*Plus:</t>
    </r>
    <r>
      <rPr>
        <sz val="11"/>
        <color rgb="FF000000"/>
        <rFont val="Calibri"/>
      </rPr>
      <t xml:space="preserve">
</t>
    </r>
    <r>
      <rPr>
        <sz val="11"/>
        <color rgb="FF000000"/>
        <rFont val="Calibri"/>
      </rPr>
      <t>select count(*) from V$LOG where members &gt; 1;</t>
    </r>
    <r>
      <rPr>
        <sz val="11"/>
        <color rgb="FF000000"/>
        <rFont val="Calibri"/>
      </rPr>
      <t xml:space="preserve">
</t>
    </r>
    <r>
      <rPr>
        <sz val="11"/>
        <color rgb="FF000000"/>
        <rFont val="Calibri"/>
      </rPr>
      <t>If the value of the count returned is less than 3 and a RAID storage device is not being used,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</si>
  <si>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</si>
  <si>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</si>
  <si>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</si>
  <si>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</si>
  <si>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</si>
  <si>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</si>
  <si>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</si>
  <si>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</si>
  <si>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</si>
  <si>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</si>
  <si>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</si>
  <si>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</si>
  <si>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</si>
  <si>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</si>
  <si>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</si>
  <si>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</si>
  <si>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</si>
  <si>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</si>
  <si>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</si>
  <si>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</si>
  <si>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</si>
  <si>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</si>
  <si>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</si>
  <si>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</si>
  <si>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</si>
  <si>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</si>
  <si>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</si>
  <si>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</si>
  <si>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</si>
  <si>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Oracle Database 19c Security Technical Implementation Guide V1R5</t>
  </si>
  <si>
    <t>Developed By:</t>
  </si>
  <si>
    <t>Oracle and Defense Information Systems Agency (DISA) for the US DoD</t>
  </si>
  <si>
    <t>Release Information:</t>
  </si>
  <si>
    <r>
      <rPr>
        <b/>
        <sz val="11"/>
        <color rgb="FF000000"/>
        <rFont val="Calibri"/>
      </rPr>
      <t>Version:</t>
    </r>
    <r>
      <rPr>
        <sz val="11"/>
        <color rgb="FF000000"/>
        <rFont val="Calibri"/>
      </rPr>
      <t xml:space="preserve"> V1R5    </t>
    </r>
    <r>
      <rPr>
        <b/>
        <sz val="11"/>
        <color rgb="FF000000"/>
        <rFont val="Calibri"/>
      </rPr>
      <t>Date:</t>
    </r>
    <r>
      <rPr>
        <sz val="11"/>
        <color rgb="FF000000"/>
        <rFont val="Calibri"/>
      </rPr>
      <t xml:space="preserve"> 01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96</t>
    </r>
  </si>
  <si>
    <t>Download Url:</t>
  </si>
  <si>
    <t>https://www.cyber.mil/stigs</t>
  </si>
  <si>
    <t>Guide Overview:</t>
  </si>
  <si>
    <r>
      <rPr>
        <sz val="11"/>
        <color rgb="FF000000"/>
        <rFont val="Calibri"/>
      </rPr>
      <t>The Oracle Database 19c Security Technical Implementation Guide (STIG) is published as a tool to improve the security of Department of Defense (DOD) information systems. This document is meant to be used in conjunction with the appropriate Operating System STIG, Network STIGs, and other STIGs as applicable to the database host environment. It is based on the Database Security Requirements Guide (SRG) Version 4, Release 1, which derives its cybersecurity controls from National Institute of Standards and Technology (NIST) Special Publication (SP) 800-53.</t>
    </r>
    <r>
      <rPr>
        <sz val="11"/>
        <color rgb="FF000000"/>
        <rFont val="Calibri"/>
      </rPr>
      <t xml:space="preserve">
</t>
    </r>
    <r>
      <rPr>
        <sz val="11"/>
        <color rgb="FF000000"/>
        <rFont val="Calibri"/>
      </rPr>
      <t>Oracle Database 19c is a database software that provides support of relational and nonrelational data such as JSON, XML, text, spatial, and graph data. Oracle Database 19c is the final release of the Oracle Database 12c family of products. Some of the critical capabilities of Oracle Database 19c are performance, scalability, reliability, and security for all operational and analytical workloads, whether it is deployed on-premises, in-cloud or in a hybrid configuration.</t>
    </r>
    <r>
      <rPr>
        <sz val="11"/>
        <color rgb="FF000000"/>
        <rFont val="Calibri"/>
      </rPr>
      <t xml:space="preserve">
</t>
    </r>
    <r>
      <rPr>
        <sz val="11"/>
        <color rgb="FF000000"/>
        <rFont val="Calibri"/>
      </rPr>
      <t>This STIG requires that the product be deployed on a FIPS-compliant cryptography enabled operating system found in the Cryptographic Module Validation Program (https://csrc.nist.gov/projects/cryptographic-module-validation-program/validated-modules), or by other means ensure that FIPS 140-2-certified or FIPS 140-3-certified OpenSSL libraries are used by the DBMS.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</si>
  <si>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</si>
  <si>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</si>
  <si>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</si>
  <si>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</si>
  <si>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</si>
  <si>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</si>
  <si>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</si>
  <si>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</si>
  <si>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</si>
  <si>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</si>
  <si>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</si>
  <si>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</si>
  <si>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</si>
  <si>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</si>
  <si>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</si>
  <si>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</si>
  <si>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</si>
  <si>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</si>
  <si>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</si>
  <si>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</si>
  <si>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</si>
  <si>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</si>
  <si>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</si>
  <si>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</si>
  <si>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</si>
  <si>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</si>
  <si>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</si>
  <si>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</si>
  <si>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</si>
  <si>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</si>
  <si>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</si>
  <si>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</si>
  <si>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</si>
  <si>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</si>
  <si>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</si>
  <si>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</si>
  <si>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</si>
  <si>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</si>
  <si>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</si>
  <si>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</si>
  <si>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</si>
  <si>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</si>
  <si>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</si>
  <si>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</si>
  <si>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</si>
  <si>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</si>
  <si>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</si>
  <si>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Oracle Database 19c Security Technical Implementation Guide V1R5</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</si>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</sst>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41B5-4CF0-BE6A-B50E0C55A65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41B5-4CF0-BE6A-B50E0C55A65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96</c:v>
                </c:pt>
              </c:numCache>
            </c:numRef>
          </c:val>
          <c:extLst>
            <c:ext xmlns:c16="http://schemas.microsoft.com/office/drawing/2014/chart" uri="{C3380CC4-5D6E-409C-BE32-E72D297353CC}">
              <c16:uniqueId val="{00000002-41B5-4CF0-BE6A-B50E0C55A659}"/>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2C02-4700-8C83-22F4D6AA3EC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2C02-4700-8C83-22F4D6AA3EC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96</c:v>
                </c:pt>
              </c:numCache>
            </c:numRef>
          </c:val>
          <c:extLst>
            <c:ext xmlns:c16="http://schemas.microsoft.com/office/drawing/2014/chart" uri="{C3380CC4-5D6E-409C-BE32-E72D297353CC}">
              <c16:uniqueId val="{00000002-2C02-4700-8C83-22F4D6AA3EC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148A-49E6-B692-6CCD960BA07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148A-49E6-B692-6CCD960BA07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15</c:v>
                </c:pt>
                <c:pt idx="1">
                  <c:v>80</c:v>
                </c:pt>
                <c:pt idx="2">
                  <c:v>1</c:v>
                </c:pt>
              </c:numCache>
            </c:numRef>
          </c:val>
          <c:extLst>
            <c:ext xmlns:c16="http://schemas.microsoft.com/office/drawing/2014/chart" uri="{C3380CC4-5D6E-409C-BE32-E72D297353CC}">
              <c16:uniqueId val="{00000002-148A-49E6-B692-6CCD960BA07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E98-4DA3-B0A2-C6C4744B216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E98-4DA3-B0A2-C6C4744B216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96</c:v>
                </c:pt>
              </c:numCache>
            </c:numRef>
          </c:val>
          <c:extLst>
            <c:ext xmlns:c16="http://schemas.microsoft.com/office/drawing/2014/chart" uri="{C3380CC4-5D6E-409C-BE32-E72D297353CC}">
              <c16:uniqueId val="{00000002-4E98-4DA3-B0A2-C6C4744B216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5E7F-47F5-BC6A-80F5FF5859F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5E7F-47F5-BC6A-80F5FF5859F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96</c:v>
                </c:pt>
              </c:numCache>
            </c:numRef>
          </c:val>
          <c:extLst>
            <c:ext xmlns:c16="http://schemas.microsoft.com/office/drawing/2014/chart" uri="{C3380CC4-5D6E-409C-BE32-E72D297353CC}">
              <c16:uniqueId val="{00000002-5E7F-47F5-BC6A-80F5FF5859F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2FD0-4553-A8EF-AE5D10CBE1D5}"/>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2FD0-4553-A8EF-AE5D10CBE1D5}"/>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2FD0-4553-A8EF-AE5D10CBE1D5}"/>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2FD0-4553-A8EF-AE5D10CBE1D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6D14-4335-9A6C-3275BBA27B5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ybstvc">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bkhcq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ibd1wz">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wzqe11">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144gmc">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ua23um">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btj4fi">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97">
  <autoFilter ref="A1:M97"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499</v>
      </c>
    </row>
    <row r="3" spans="2:3" ht="15" customHeight="1" x14ac:dyDescent="0.35"/>
    <row r="4" spans="2:3" ht="58" x14ac:dyDescent="0.35">
      <c r="B4" s="18" t="s">
        <v>500</v>
      </c>
      <c r="C4" s="19" t="s">
        <v>501</v>
      </c>
    </row>
    <row r="5" spans="2:3" x14ac:dyDescent="0.35">
      <c r="C5" s="19" t="s">
        <v>502</v>
      </c>
    </row>
    <row r="6" spans="2:3" x14ac:dyDescent="0.35">
      <c r="C6" s="16" t="s">
        <v>503</v>
      </c>
    </row>
    <row r="7" spans="2:3" ht="10" customHeight="1" x14ac:dyDescent="0.35"/>
    <row r="8" spans="2:3" ht="232" x14ac:dyDescent="0.35">
      <c r="B8" s="20" t="s">
        <v>504</v>
      </c>
      <c r="C8" s="19" t="s">
        <v>505</v>
      </c>
    </row>
    <row r="9" spans="2:3" ht="10" customHeight="1" x14ac:dyDescent="0.35"/>
    <row r="10" spans="2:3" ht="35" customHeight="1" x14ac:dyDescent="0.35">
      <c r="B10" s="20" t="s">
        <v>506</v>
      </c>
      <c r="C10" s="19" t="s">
        <v>507</v>
      </c>
    </row>
    <row r="11" spans="2:3" ht="75" customHeight="1" x14ac:dyDescent="0.35">
      <c r="B11" s="16" t="s">
        <v>19</v>
      </c>
      <c r="C11" s="19" t="s">
        <v>508</v>
      </c>
    </row>
    <row r="12" spans="2:3" ht="47" customHeight="1" x14ac:dyDescent="0.35">
      <c r="B12" s="16" t="s">
        <v>19</v>
      </c>
      <c r="C12" s="19" t="s">
        <v>509</v>
      </c>
    </row>
    <row r="13" spans="2:3" ht="35" customHeight="1" x14ac:dyDescent="0.35">
      <c r="B13" s="16" t="s">
        <v>19</v>
      </c>
      <c r="C13" s="19" t="s">
        <v>510</v>
      </c>
    </row>
    <row r="14" spans="2:3" ht="32" customHeight="1" x14ac:dyDescent="0.35">
      <c r="B14" s="16" t="s">
        <v>19</v>
      </c>
      <c r="C14" s="19" t="s">
        <v>511</v>
      </c>
    </row>
    <row r="15" spans="2:3" ht="30" customHeight="1" x14ac:dyDescent="0.35">
      <c r="B15" s="16" t="s">
        <v>19</v>
      </c>
      <c r="C15" s="19" t="s">
        <v>512</v>
      </c>
    </row>
    <row r="16" spans="2:3" ht="10" customHeight="1" x14ac:dyDescent="0.35"/>
    <row r="17" spans="1:3" ht="145" customHeight="1" x14ac:dyDescent="0.35">
      <c r="B17" s="20" t="s">
        <v>513</v>
      </c>
      <c r="C17" s="19" t="s">
        <v>514</v>
      </c>
    </row>
    <row r="18" spans="1:3" ht="10" customHeight="1" x14ac:dyDescent="0.35"/>
    <row r="19" spans="1:3" ht="3" customHeight="1" x14ac:dyDescent="0.35">
      <c r="B19" s="21"/>
      <c r="C19" s="21"/>
    </row>
    <row r="20" spans="1:3" ht="12" customHeight="1" x14ac:dyDescent="0.35"/>
    <row r="21" spans="1:3" ht="35" customHeight="1" x14ac:dyDescent="0.35">
      <c r="A21" s="23"/>
      <c r="B21" s="24" t="s">
        <v>515</v>
      </c>
      <c r="C21" s="25" t="s">
        <v>516</v>
      </c>
    </row>
    <row r="22" spans="1:3" ht="18" customHeight="1" x14ac:dyDescent="0.35">
      <c r="A22" s="23"/>
      <c r="B22" s="23" t="s">
        <v>19</v>
      </c>
      <c r="C22" s="25" t="s">
        <v>517</v>
      </c>
    </row>
    <row r="23" spans="1:3" ht="18" customHeight="1" x14ac:dyDescent="0.35">
      <c r="A23" s="23"/>
      <c r="B23" s="23" t="s">
        <v>19</v>
      </c>
      <c r="C23" s="25" t="s">
        <v>518</v>
      </c>
    </row>
    <row r="24" spans="1:3" ht="18" customHeight="1" x14ac:dyDescent="0.35">
      <c r="A24" s="23"/>
      <c r="B24" s="23" t="s">
        <v>19</v>
      </c>
      <c r="C24" s="25" t="s">
        <v>519</v>
      </c>
    </row>
    <row r="25" spans="1:3" ht="18" customHeight="1" x14ac:dyDescent="0.35">
      <c r="A25" s="23"/>
      <c r="B25" s="23" t="s">
        <v>19</v>
      </c>
      <c r="C25" s="25" t="s">
        <v>520</v>
      </c>
    </row>
    <row r="26" spans="1:3" ht="18" customHeight="1" x14ac:dyDescent="0.35">
      <c r="A26" s="23"/>
      <c r="B26" s="23" t="s">
        <v>19</v>
      </c>
      <c r="C26" s="25" t="s">
        <v>521</v>
      </c>
    </row>
    <row r="27" spans="1:3" ht="18" customHeight="1" x14ac:dyDescent="0.35">
      <c r="A27" s="23"/>
      <c r="B27" s="23" t="s">
        <v>19</v>
      </c>
      <c r="C27" s="25" t="s">
        <v>522</v>
      </c>
    </row>
    <row r="28" spans="1:3" ht="18" customHeight="1" x14ac:dyDescent="0.35">
      <c r="A28" s="23"/>
      <c r="B28" s="23" t="s">
        <v>19</v>
      </c>
      <c r="C28" s="25" t="s">
        <v>523</v>
      </c>
    </row>
    <row r="29" spans="1:3" ht="18" customHeight="1" x14ac:dyDescent="0.35">
      <c r="A29" s="23"/>
      <c r="B29" s="23" t="s">
        <v>19</v>
      </c>
      <c r="C29" s="25" t="s">
        <v>524</v>
      </c>
    </row>
    <row r="30" spans="1:3" ht="44" customHeight="1" x14ac:dyDescent="0.35">
      <c r="A30" s="23"/>
      <c r="B30" s="23" t="s">
        <v>19</v>
      </c>
      <c r="C30" s="26" t="s">
        <v>525</v>
      </c>
    </row>
    <row r="31" spans="1:3" ht="10" customHeight="1" x14ac:dyDescent="0.35"/>
    <row r="32" spans="1:3" ht="3" customHeight="1" x14ac:dyDescent="0.35">
      <c r="B32" s="21"/>
      <c r="C32" s="21"/>
    </row>
    <row r="33" spans="2:3" ht="12" customHeight="1" x14ac:dyDescent="0.35"/>
    <row r="34" spans="2:3" ht="24" customHeight="1" x14ac:dyDescent="0.35">
      <c r="B34" s="27" t="s">
        <v>526</v>
      </c>
      <c r="C34" s="28" t="s">
        <v>527</v>
      </c>
    </row>
    <row r="35" spans="2:3" ht="18.5" x14ac:dyDescent="0.35">
      <c r="B35" s="27" t="s">
        <v>528</v>
      </c>
      <c r="C35" s="29" t="s">
        <v>529</v>
      </c>
    </row>
    <row r="36" spans="2:3" ht="27" customHeight="1" x14ac:dyDescent="0.35">
      <c r="B36" s="30" t="s">
        <v>530</v>
      </c>
      <c r="C36" s="22" t="s">
        <v>531</v>
      </c>
    </row>
    <row r="37" spans="2:3" x14ac:dyDescent="0.35">
      <c r="B37" s="27" t="s">
        <v>532</v>
      </c>
      <c r="C37" s="31" t="s">
        <v>533</v>
      </c>
    </row>
    <row r="38" spans="2:3" ht="10" customHeight="1" x14ac:dyDescent="0.35"/>
    <row r="39" spans="2:3" ht="261" x14ac:dyDescent="0.35">
      <c r="B39" s="27" t="s">
        <v>534</v>
      </c>
      <c r="C39" s="32" t="s">
        <v>535</v>
      </c>
    </row>
    <row r="40" spans="2:3" ht="10" customHeight="1" x14ac:dyDescent="0.35"/>
    <row r="41" spans="2:3" ht="43.5" x14ac:dyDescent="0.35">
      <c r="B41" s="27" t="s">
        <v>536</v>
      </c>
      <c r="C41" s="19" t="s">
        <v>537</v>
      </c>
    </row>
    <row r="42" spans="2:3" ht="10" customHeight="1" x14ac:dyDescent="0.35"/>
    <row r="43" spans="2:3" ht="15.5" x14ac:dyDescent="0.35">
      <c r="C43" s="33" t="s">
        <v>40</v>
      </c>
    </row>
    <row r="44" spans="2:3" ht="29" x14ac:dyDescent="0.35">
      <c r="C44" s="19" t="s">
        <v>538</v>
      </c>
    </row>
    <row r="45" spans="2:3" ht="10" customHeight="1" x14ac:dyDescent="0.35"/>
    <row r="46" spans="2:3" ht="15.5" x14ac:dyDescent="0.35">
      <c r="C46" s="34" t="s">
        <v>15</v>
      </c>
    </row>
    <row r="47" spans="2:3" ht="29" x14ac:dyDescent="0.35">
      <c r="C47" s="19" t="s">
        <v>539</v>
      </c>
    </row>
    <row r="48" spans="2:3" ht="10" customHeight="1" x14ac:dyDescent="0.35"/>
    <row r="49" spans="2:3" ht="15.5" x14ac:dyDescent="0.35">
      <c r="C49" s="35" t="s">
        <v>51</v>
      </c>
    </row>
    <row r="50" spans="2:3" ht="29" x14ac:dyDescent="0.35">
      <c r="C50" s="19" t="s">
        <v>540</v>
      </c>
    </row>
    <row r="51" spans="2:3" ht="10" customHeight="1" x14ac:dyDescent="0.35"/>
    <row r="52" spans="2:3" ht="3" customHeight="1" x14ac:dyDescent="0.35">
      <c r="B52" s="21"/>
      <c r="C52" s="21"/>
    </row>
    <row r="53" spans="2:3" ht="12" customHeight="1" x14ac:dyDescent="0.35"/>
    <row r="54" spans="2:3" ht="130.5" x14ac:dyDescent="0.35">
      <c r="B54" s="18" t="s">
        <v>541</v>
      </c>
      <c r="C54" s="19" t="s">
        <v>542</v>
      </c>
    </row>
    <row r="55" spans="2:3" ht="6" customHeight="1" x14ac:dyDescent="0.35"/>
    <row r="56" spans="2:3" ht="217.5" x14ac:dyDescent="0.35">
      <c r="C56" s="19" t="s">
        <v>543</v>
      </c>
    </row>
    <row r="57" spans="2:3" ht="6" customHeight="1" x14ac:dyDescent="0.35"/>
    <row r="58" spans="2:3" ht="43.5" x14ac:dyDescent="0.35">
      <c r="C58" s="19" t="s">
        <v>544</v>
      </c>
    </row>
    <row r="59" spans="2:3" ht="10" customHeight="1" x14ac:dyDescent="0.35"/>
    <row r="60" spans="2:3" ht="3" customHeight="1" x14ac:dyDescent="0.35">
      <c r="B60" s="21"/>
      <c r="C60" s="21"/>
    </row>
    <row r="61" spans="2:3" ht="12" customHeight="1" x14ac:dyDescent="0.35"/>
    <row r="62" spans="2:3" ht="145" x14ac:dyDescent="0.35">
      <c r="B62" s="18" t="s">
        <v>545</v>
      </c>
      <c r="C62" s="19" t="s">
        <v>546</v>
      </c>
    </row>
    <row r="63" spans="2:3" ht="6" customHeight="1" x14ac:dyDescent="0.35"/>
    <row r="64" spans="2:3" ht="203" x14ac:dyDescent="0.35">
      <c r="C64" s="19" t="s">
        <v>547</v>
      </c>
    </row>
    <row r="65" spans="2:3" ht="6" customHeight="1" x14ac:dyDescent="0.35"/>
    <row r="66" spans="2:3" ht="43.5" x14ac:dyDescent="0.35">
      <c r="C66" s="19" t="s">
        <v>548</v>
      </c>
    </row>
    <row r="67" spans="2:3" ht="10" customHeight="1" x14ac:dyDescent="0.35"/>
    <row r="68" spans="2:3" ht="3" customHeight="1" x14ac:dyDescent="0.35">
      <c r="B68" s="21"/>
      <c r="C68" s="21"/>
    </row>
    <row r="69" spans="2:3" ht="12" customHeight="1" x14ac:dyDescent="0.35"/>
    <row r="70" spans="2:3" ht="101.5" x14ac:dyDescent="0.35">
      <c r="B70" s="18" t="s">
        <v>549</v>
      </c>
      <c r="C70" s="19" t="s">
        <v>550</v>
      </c>
    </row>
    <row r="71" spans="2:3" ht="6" customHeight="1" x14ac:dyDescent="0.35"/>
    <row r="72" spans="2:3" ht="145" x14ac:dyDescent="0.35">
      <c r="C72" s="19" t="s">
        <v>551</v>
      </c>
    </row>
    <row r="73" spans="2:3" ht="6" customHeight="1" x14ac:dyDescent="0.35"/>
    <row r="74" spans="2:3" ht="43.5" x14ac:dyDescent="0.35">
      <c r="C74" s="19" t="s">
        <v>552</v>
      </c>
    </row>
    <row r="75" spans="2:3" ht="10" customHeight="1" x14ac:dyDescent="0.35"/>
    <row r="76" spans="2:3" ht="3" customHeight="1" x14ac:dyDescent="0.35">
      <c r="B76" s="21"/>
      <c r="C76" s="21"/>
    </row>
    <row r="77" spans="2:3" ht="12" customHeight="1" x14ac:dyDescent="0.35"/>
    <row r="78" spans="2:3" ht="26" customHeight="1" x14ac:dyDescent="0.35">
      <c r="B78" s="36" t="s">
        <v>553</v>
      </c>
    </row>
    <row r="79" spans="2:3" ht="8" customHeight="1" x14ac:dyDescent="0.35"/>
    <row r="80" spans="2:3" ht="20" customHeight="1" x14ac:dyDescent="0.35">
      <c r="B80" s="27" t="s">
        <v>554</v>
      </c>
      <c r="C80" s="37" t="s">
        <v>555</v>
      </c>
    </row>
    <row r="81" spans="2:3" ht="116" x14ac:dyDescent="0.35">
      <c r="C81" s="19" t="s">
        <v>556</v>
      </c>
    </row>
    <row r="82" spans="2:3" ht="10" customHeight="1" x14ac:dyDescent="0.35"/>
    <row r="83" spans="2:3" ht="20" customHeight="1" x14ac:dyDescent="0.35">
      <c r="B83" s="27" t="s">
        <v>557</v>
      </c>
      <c r="C83" s="37" t="s">
        <v>558</v>
      </c>
    </row>
    <row r="84" spans="2:3" ht="116" x14ac:dyDescent="0.35">
      <c r="C84" s="19" t="s">
        <v>559</v>
      </c>
    </row>
    <row r="85" spans="2:3" ht="10" customHeight="1" x14ac:dyDescent="0.35"/>
    <row r="86" spans="2:3" ht="20" customHeight="1" x14ac:dyDescent="0.35">
      <c r="B86" s="27" t="s">
        <v>560</v>
      </c>
      <c r="C86" s="37" t="s">
        <v>561</v>
      </c>
    </row>
    <row r="87" spans="2:3" ht="130.5" x14ac:dyDescent="0.35">
      <c r="C87" s="19" t="s">
        <v>562</v>
      </c>
    </row>
    <row r="88" spans="2:3" ht="10" customHeight="1" x14ac:dyDescent="0.35"/>
    <row r="89" spans="2:3" ht="20" customHeight="1" x14ac:dyDescent="0.35">
      <c r="B89" s="27" t="s">
        <v>563</v>
      </c>
      <c r="C89" s="37" t="s">
        <v>564</v>
      </c>
    </row>
    <row r="90" spans="2:3" ht="130.5" x14ac:dyDescent="0.35">
      <c r="C90" s="19" t="s">
        <v>565</v>
      </c>
    </row>
    <row r="91" spans="2:3" ht="10" customHeight="1" x14ac:dyDescent="0.35"/>
    <row r="92" spans="2:3" ht="20" customHeight="1" x14ac:dyDescent="0.35">
      <c r="B92" s="27" t="s">
        <v>566</v>
      </c>
      <c r="C92" s="37" t="s">
        <v>567</v>
      </c>
    </row>
    <row r="93" spans="2:3" ht="116" x14ac:dyDescent="0.35">
      <c r="C93" s="19" t="s">
        <v>568</v>
      </c>
    </row>
    <row r="94" spans="2:3" ht="10" customHeight="1" x14ac:dyDescent="0.35"/>
    <row r="95" spans="2:3" ht="20" customHeight="1" x14ac:dyDescent="0.35">
      <c r="B95" s="27" t="s">
        <v>569</v>
      </c>
      <c r="C95" s="37" t="s">
        <v>570</v>
      </c>
    </row>
    <row r="96" spans="2:3" ht="116" x14ac:dyDescent="0.35">
      <c r="C96" s="19" t="s">
        <v>571</v>
      </c>
    </row>
    <row r="97" spans="2:3" ht="10" customHeight="1" x14ac:dyDescent="0.35"/>
    <row r="98" spans="2:3" ht="20" customHeight="1" x14ac:dyDescent="0.35">
      <c r="B98" s="27" t="s">
        <v>572</v>
      </c>
      <c r="C98" s="37" t="s">
        <v>573</v>
      </c>
    </row>
    <row r="99" spans="2:3" ht="130.5" x14ac:dyDescent="0.35">
      <c r="C99" s="19" t="s">
        <v>574</v>
      </c>
    </row>
    <row r="100" spans="2:3" ht="10" customHeight="1" x14ac:dyDescent="0.35"/>
    <row r="101" spans="2:3" ht="20" customHeight="1" x14ac:dyDescent="0.35">
      <c r="B101" s="27" t="s">
        <v>575</v>
      </c>
      <c r="C101" s="37" t="s">
        <v>576</v>
      </c>
    </row>
    <row r="102" spans="2:3" ht="203" x14ac:dyDescent="0.35">
      <c r="C102" s="19" t="s">
        <v>577</v>
      </c>
    </row>
    <row r="103" spans="2:3" ht="10" customHeight="1" x14ac:dyDescent="0.35"/>
    <row r="106" spans="2:3" ht="32" customHeight="1" x14ac:dyDescent="0.35">
      <c r="B106" s="288" t="s">
        <v>498</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3260</v>
      </c>
      <c r="B1" s="230" t="s">
        <v>0</v>
      </c>
      <c r="C1" s="230" t="s">
        <v>737</v>
      </c>
      <c r="D1" s="230" t="s">
        <v>738</v>
      </c>
      <c r="E1" s="230" t="s">
        <v>743</v>
      </c>
      <c r="F1" s="230" t="s">
        <v>744</v>
      </c>
      <c r="G1" s="230" t="s">
        <v>745</v>
      </c>
      <c r="H1" s="230" t="s">
        <v>746</v>
      </c>
      <c r="I1" s="230" t="s">
        <v>747</v>
      </c>
      <c r="J1" s="230" t="s">
        <v>748</v>
      </c>
      <c r="K1" s="230" t="s">
        <v>749</v>
      </c>
      <c r="L1" s="230" t="s">
        <v>750</v>
      </c>
      <c r="M1" s="230" t="s">
        <v>751</v>
      </c>
      <c r="N1" s="230" t="s">
        <v>752</v>
      </c>
      <c r="O1" s="230" t="s">
        <v>753</v>
      </c>
      <c r="P1" s="230" t="s">
        <v>754</v>
      </c>
      <c r="Q1" s="230" t="s">
        <v>755</v>
      </c>
      <c r="R1" s="230" t="s">
        <v>756</v>
      </c>
      <c r="S1" s="230" t="s">
        <v>757</v>
      </c>
      <c r="T1" s="230" t="s">
        <v>758</v>
      </c>
      <c r="U1" s="230" t="s">
        <v>759</v>
      </c>
      <c r="V1" s="230" t="s">
        <v>760</v>
      </c>
      <c r="W1" s="230" t="s">
        <v>761</v>
      </c>
      <c r="X1" s="230" t="s">
        <v>762</v>
      </c>
      <c r="Y1" s="230" t="s">
        <v>763</v>
      </c>
      <c r="Z1" s="230" t="s">
        <v>764</v>
      </c>
      <c r="AA1" s="230" t="s">
        <v>765</v>
      </c>
      <c r="AB1" s="230" t="s">
        <v>766</v>
      </c>
      <c r="AC1" s="230" t="s">
        <v>767</v>
      </c>
      <c r="AD1" s="230" t="s">
        <v>768</v>
      </c>
      <c r="AE1" s="230" t="s">
        <v>769</v>
      </c>
      <c r="AF1" s="230" t="s">
        <v>770</v>
      </c>
      <c r="AG1" s="230" t="s">
        <v>771</v>
      </c>
      <c r="AH1" s="230" t="s">
        <v>772</v>
      </c>
      <c r="AI1" s="230" t="s">
        <v>773</v>
      </c>
      <c r="AJ1" s="230" t="s">
        <v>774</v>
      </c>
      <c r="AK1" s="230" t="s">
        <v>775</v>
      </c>
      <c r="AL1" s="230" t="s">
        <v>776</v>
      </c>
      <c r="AM1" s="230" t="s">
        <v>777</v>
      </c>
      <c r="AN1" s="230" t="s">
        <v>778</v>
      </c>
      <c r="AO1" s="230" t="s">
        <v>779</v>
      </c>
      <c r="AP1" s="230" t="s">
        <v>780</v>
      </c>
      <c r="AQ1" s="230" t="s">
        <v>781</v>
      </c>
      <c r="AR1" s="230" t="s">
        <v>782</v>
      </c>
      <c r="AS1" s="231" t="s">
        <v>783</v>
      </c>
    </row>
    <row r="2" spans="1:45" ht="60" customHeight="1" outlineLevel="1" x14ac:dyDescent="0.35">
      <c r="A2" s="223" t="s">
        <v>3261</v>
      </c>
      <c r="B2" s="210" t="s">
        <v>3262</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3261</v>
      </c>
      <c r="B3" s="211" t="s">
        <v>3263</v>
      </c>
      <c r="C3" s="212" t="s">
        <v>3264</v>
      </c>
      <c r="D3" s="214" t="s">
        <v>3265</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3261</v>
      </c>
      <c r="B4" s="211" t="s">
        <v>3266</v>
      </c>
      <c r="C4" s="212" t="s">
        <v>3267</v>
      </c>
      <c r="D4" s="214" t="s">
        <v>3268</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3261</v>
      </c>
      <c r="B5" s="211" t="s">
        <v>3269</v>
      </c>
      <c r="C5" s="212" t="s">
        <v>3270</v>
      </c>
      <c r="D5" s="214" t="s">
        <v>3271</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3261</v>
      </c>
      <c r="B6" s="211" t="s">
        <v>3272</v>
      </c>
      <c r="C6" s="212" t="s">
        <v>3273</v>
      </c>
      <c r="D6" s="214" t="s">
        <v>3274</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3261</v>
      </c>
      <c r="B7" s="211" t="s">
        <v>3275</v>
      </c>
      <c r="C7" s="212" t="s">
        <v>3276</v>
      </c>
      <c r="D7" s="214" t="s">
        <v>3277</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3261</v>
      </c>
      <c r="B8" s="211" t="s">
        <v>3278</v>
      </c>
      <c r="C8" s="212" t="s">
        <v>3279</v>
      </c>
      <c r="D8" s="214" t="s">
        <v>3280</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3261</v>
      </c>
      <c r="B9" s="211" t="s">
        <v>3281</v>
      </c>
      <c r="C9" s="212" t="s">
        <v>3282</v>
      </c>
      <c r="D9" s="214" t="s">
        <v>3283</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3261</v>
      </c>
      <c r="B10" s="211" t="s">
        <v>3284</v>
      </c>
      <c r="C10" s="212" t="s">
        <v>3285</v>
      </c>
      <c r="D10" s="214" t="s">
        <v>3286</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3261</v>
      </c>
      <c r="B11" s="211" t="s">
        <v>3287</v>
      </c>
      <c r="C11" s="212" t="s">
        <v>3288</v>
      </c>
      <c r="D11" s="214" t="s">
        <v>3289</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3261</v>
      </c>
      <c r="B12" s="211" t="s">
        <v>3290</v>
      </c>
      <c r="C12" s="212" t="s">
        <v>3291</v>
      </c>
      <c r="D12" s="214" t="s">
        <v>3292</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3261</v>
      </c>
      <c r="B13" s="211" t="s">
        <v>3293</v>
      </c>
      <c r="C13" s="212" t="s">
        <v>3294</v>
      </c>
      <c r="D13" s="214" t="s">
        <v>3295</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3261</v>
      </c>
      <c r="B14" s="211" t="s">
        <v>3296</v>
      </c>
      <c r="C14" s="212" t="s">
        <v>3297</v>
      </c>
      <c r="D14" s="214" t="s">
        <v>3298</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3261</v>
      </c>
      <c r="B15" s="211" t="s">
        <v>3299</v>
      </c>
      <c r="C15" s="212" t="s">
        <v>3300</v>
      </c>
      <c r="D15" s="214" t="s">
        <v>3301</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3261</v>
      </c>
      <c r="B16" s="211" t="s">
        <v>3302</v>
      </c>
      <c r="C16" s="212" t="s">
        <v>3303</v>
      </c>
      <c r="D16" s="214" t="s">
        <v>3304</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3261</v>
      </c>
      <c r="B17" s="211" t="s">
        <v>3305</v>
      </c>
      <c r="C17" s="212" t="s">
        <v>3306</v>
      </c>
      <c r="D17" s="214" t="s">
        <v>3307</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3261</v>
      </c>
      <c r="B18" s="211" t="s">
        <v>3308</v>
      </c>
      <c r="C18" s="212" t="s">
        <v>3309</v>
      </c>
      <c r="D18" s="214" t="s">
        <v>3310</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3261</v>
      </c>
      <c r="B19" s="211" t="s">
        <v>3311</v>
      </c>
      <c r="C19" s="212" t="s">
        <v>3312</v>
      </c>
      <c r="D19" s="214" t="s">
        <v>3313</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3261</v>
      </c>
      <c r="B20" s="211" t="s">
        <v>3314</v>
      </c>
      <c r="C20" s="212" t="s">
        <v>3315</v>
      </c>
      <c r="D20" s="214" t="s">
        <v>3316</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3261</v>
      </c>
      <c r="B21" s="211" t="s">
        <v>3317</v>
      </c>
      <c r="C21" s="212" t="s">
        <v>3318</v>
      </c>
      <c r="D21" s="214" t="s">
        <v>3319</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3261</v>
      </c>
      <c r="B22" s="211" t="s">
        <v>3320</v>
      </c>
      <c r="C22" s="212" t="s">
        <v>3321</v>
      </c>
      <c r="D22" s="214" t="s">
        <v>3322</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3261</v>
      </c>
      <c r="B23" s="211" t="s">
        <v>3323</v>
      </c>
      <c r="C23" s="212" t="s">
        <v>3324</v>
      </c>
      <c r="D23" s="214" t="s">
        <v>3325</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3261</v>
      </c>
      <c r="B24" s="211" t="s">
        <v>3326</v>
      </c>
      <c r="C24" s="212" t="s">
        <v>3327</v>
      </c>
      <c r="D24" s="214" t="s">
        <v>3328</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3261</v>
      </c>
      <c r="B25" s="211" t="s">
        <v>3329</v>
      </c>
      <c r="C25" s="212" t="s">
        <v>3330</v>
      </c>
      <c r="D25" s="214" t="s">
        <v>3331</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3261</v>
      </c>
      <c r="B26" s="211" t="s">
        <v>3332</v>
      </c>
      <c r="C26" s="212" t="s">
        <v>3333</v>
      </c>
      <c r="D26" s="214" t="s">
        <v>3334</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3261</v>
      </c>
      <c r="B27" s="211" t="s">
        <v>3335</v>
      </c>
      <c r="C27" s="212" t="s">
        <v>3336</v>
      </c>
      <c r="D27" s="214" t="s">
        <v>3337</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3261</v>
      </c>
      <c r="B28" s="211" t="s">
        <v>3338</v>
      </c>
      <c r="C28" s="212" t="s">
        <v>3339</v>
      </c>
      <c r="D28" s="214" t="s">
        <v>3340</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3261</v>
      </c>
      <c r="B29" s="211" t="s">
        <v>3341</v>
      </c>
      <c r="C29" s="212" t="s">
        <v>3342</v>
      </c>
      <c r="D29" s="214" t="s">
        <v>3343</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3261</v>
      </c>
      <c r="B30" s="211" t="s">
        <v>3344</v>
      </c>
      <c r="C30" s="212" t="s">
        <v>3345</v>
      </c>
      <c r="D30" s="214" t="s">
        <v>3346</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3261</v>
      </c>
      <c r="B31" s="211" t="s">
        <v>3347</v>
      </c>
      <c r="C31" s="212" t="s">
        <v>3348</v>
      </c>
      <c r="D31" s="214" t="s">
        <v>3349</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3261</v>
      </c>
      <c r="B32" s="211" t="s">
        <v>3350</v>
      </c>
      <c r="C32" s="212" t="s">
        <v>3351</v>
      </c>
      <c r="D32" s="214" t="s">
        <v>3352</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3261</v>
      </c>
      <c r="B33" s="211" t="s">
        <v>3353</v>
      </c>
      <c r="C33" s="212" t="s">
        <v>3354</v>
      </c>
      <c r="D33" s="214" t="s">
        <v>3355</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3261</v>
      </c>
      <c r="B34" s="211" t="s">
        <v>3356</v>
      </c>
      <c r="C34" s="212" t="s">
        <v>3357</v>
      </c>
      <c r="D34" s="214" t="s">
        <v>3358</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3261</v>
      </c>
      <c r="B35" s="211" t="s">
        <v>3359</v>
      </c>
      <c r="C35" s="212" t="s">
        <v>3360</v>
      </c>
      <c r="D35" s="214" t="s">
        <v>3361</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3261</v>
      </c>
      <c r="B36" s="211" t="s">
        <v>3362</v>
      </c>
      <c r="C36" s="212" t="s">
        <v>3363</v>
      </c>
      <c r="D36" s="214" t="s">
        <v>3364</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3261</v>
      </c>
      <c r="B37" s="211" t="s">
        <v>3365</v>
      </c>
      <c r="C37" s="212" t="s">
        <v>3366</v>
      </c>
      <c r="D37" s="214" t="s">
        <v>3367</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3261</v>
      </c>
      <c r="B38" s="211" t="s">
        <v>3368</v>
      </c>
      <c r="C38" s="212" t="s">
        <v>3369</v>
      </c>
      <c r="D38" s="214" t="s">
        <v>3370</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3261</v>
      </c>
      <c r="B39" s="211" t="s">
        <v>3371</v>
      </c>
      <c r="C39" s="212" t="s">
        <v>3372</v>
      </c>
      <c r="D39" s="214" t="s">
        <v>3373</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3374</v>
      </c>
      <c r="B40" s="210" t="s">
        <v>3375</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3374</v>
      </c>
      <c r="B41" s="211" t="s">
        <v>3376</v>
      </c>
      <c r="C41" s="212" t="s">
        <v>3377</v>
      </c>
      <c r="D41" s="214" t="s">
        <v>3378</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3374</v>
      </c>
      <c r="B42" s="211" t="s">
        <v>3379</v>
      </c>
      <c r="C42" s="212" t="s">
        <v>3380</v>
      </c>
      <c r="D42" s="214" t="s">
        <v>3381</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3374</v>
      </c>
      <c r="B43" s="211" t="s">
        <v>3382</v>
      </c>
      <c r="C43" s="212" t="s">
        <v>3383</v>
      </c>
      <c r="D43" s="214" t="s">
        <v>3384</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3374</v>
      </c>
      <c r="B44" s="211" t="s">
        <v>3385</v>
      </c>
      <c r="C44" s="212" t="s">
        <v>3386</v>
      </c>
      <c r="D44" s="214" t="s">
        <v>3387</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3374</v>
      </c>
      <c r="B45" s="211" t="s">
        <v>3388</v>
      </c>
      <c r="C45" s="212" t="s">
        <v>3389</v>
      </c>
      <c r="D45" s="214" t="s">
        <v>3390</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3374</v>
      </c>
      <c r="B46" s="211" t="s">
        <v>3391</v>
      </c>
      <c r="C46" s="212" t="s">
        <v>3392</v>
      </c>
      <c r="D46" s="214" t="s">
        <v>3393</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3374</v>
      </c>
      <c r="B47" s="211" t="s">
        <v>3394</v>
      </c>
      <c r="C47" s="212" t="s">
        <v>3395</v>
      </c>
      <c r="D47" s="214" t="s">
        <v>3396</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3374</v>
      </c>
      <c r="B48" s="211" t="s">
        <v>3397</v>
      </c>
      <c r="C48" s="212" t="s">
        <v>3398</v>
      </c>
      <c r="D48" s="214" t="s">
        <v>3399</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3400</v>
      </c>
      <c r="B49" s="210" t="s">
        <v>3401</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3400</v>
      </c>
      <c r="B50" s="211" t="s">
        <v>3402</v>
      </c>
      <c r="C50" s="212" t="s">
        <v>3403</v>
      </c>
      <c r="D50" s="214" t="s">
        <v>3404</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3400</v>
      </c>
      <c r="B51" s="211" t="s">
        <v>3405</v>
      </c>
      <c r="C51" s="212" t="s">
        <v>3406</v>
      </c>
      <c r="D51" s="214" t="s">
        <v>3407</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3400</v>
      </c>
      <c r="B52" s="211" t="s">
        <v>3408</v>
      </c>
      <c r="C52" s="212" t="s">
        <v>3409</v>
      </c>
      <c r="D52" s="214" t="s">
        <v>3410</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3400</v>
      </c>
      <c r="B53" s="211" t="s">
        <v>3411</v>
      </c>
      <c r="C53" s="212" t="s">
        <v>3412</v>
      </c>
      <c r="D53" s="214" t="s">
        <v>3413</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3400</v>
      </c>
      <c r="B54" s="211" t="s">
        <v>3414</v>
      </c>
      <c r="C54" s="212" t="s">
        <v>3415</v>
      </c>
      <c r="D54" s="214" t="s">
        <v>3416</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3400</v>
      </c>
      <c r="B55" s="211" t="s">
        <v>3417</v>
      </c>
      <c r="C55" s="212" t="s">
        <v>3418</v>
      </c>
      <c r="D55" s="214" t="s">
        <v>3419</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3400</v>
      </c>
      <c r="B56" s="211" t="s">
        <v>3420</v>
      </c>
      <c r="C56" s="212" t="s">
        <v>3421</v>
      </c>
      <c r="D56" s="214" t="s">
        <v>3422</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3400</v>
      </c>
      <c r="B57" s="211" t="s">
        <v>3423</v>
      </c>
      <c r="C57" s="212" t="s">
        <v>3424</v>
      </c>
      <c r="D57" s="214" t="s">
        <v>3425</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3400</v>
      </c>
      <c r="B58" s="211" t="s">
        <v>3426</v>
      </c>
      <c r="C58" s="212" t="s">
        <v>3427</v>
      </c>
      <c r="D58" s="214" t="s">
        <v>3428</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3400</v>
      </c>
      <c r="B59" s="211" t="s">
        <v>3429</v>
      </c>
      <c r="C59" s="212" t="s">
        <v>3430</v>
      </c>
      <c r="D59" s="214" t="s">
        <v>3431</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3400</v>
      </c>
      <c r="B60" s="211" t="s">
        <v>3432</v>
      </c>
      <c r="C60" s="212" t="s">
        <v>3433</v>
      </c>
      <c r="D60" s="214" t="s">
        <v>3434</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3400</v>
      </c>
      <c r="B61" s="211" t="s">
        <v>3435</v>
      </c>
      <c r="C61" s="212" t="s">
        <v>3436</v>
      </c>
      <c r="D61" s="214" t="s">
        <v>3437</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3400</v>
      </c>
      <c r="B62" s="211" t="s">
        <v>3438</v>
      </c>
      <c r="C62" s="212" t="s">
        <v>3439</v>
      </c>
      <c r="D62" s="214" t="s">
        <v>3440</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3400</v>
      </c>
      <c r="B63" s="211" t="s">
        <v>3441</v>
      </c>
      <c r="C63" s="212" t="s">
        <v>3442</v>
      </c>
      <c r="D63" s="214" t="s">
        <v>3443</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3444</v>
      </c>
      <c r="B64" s="210" t="s">
        <v>3445</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3444</v>
      </c>
      <c r="B65" s="211" t="s">
        <v>3446</v>
      </c>
      <c r="C65" s="212" t="s">
        <v>3447</v>
      </c>
      <c r="D65" s="214" t="s">
        <v>3448</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3444</v>
      </c>
      <c r="B66" s="211" t="s">
        <v>3449</v>
      </c>
      <c r="C66" s="212" t="s">
        <v>3450</v>
      </c>
      <c r="D66" s="214" t="s">
        <v>3451</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3444</v>
      </c>
      <c r="B67" s="211" t="s">
        <v>3452</v>
      </c>
      <c r="C67" s="212" t="s">
        <v>3453</v>
      </c>
      <c r="D67" s="214" t="s">
        <v>3454</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3444</v>
      </c>
      <c r="B68" s="211" t="s">
        <v>3455</v>
      </c>
      <c r="C68" s="212" t="s">
        <v>3456</v>
      </c>
      <c r="D68" s="214" t="s">
        <v>3457</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3444</v>
      </c>
      <c r="B69" s="211" t="s">
        <v>3458</v>
      </c>
      <c r="C69" s="212" t="s">
        <v>3459</v>
      </c>
      <c r="D69" s="214" t="s">
        <v>3460</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3444</v>
      </c>
      <c r="B70" s="211" t="s">
        <v>3461</v>
      </c>
      <c r="C70" s="212" t="s">
        <v>3462</v>
      </c>
      <c r="D70" s="214" t="s">
        <v>3463</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3444</v>
      </c>
      <c r="B71" s="211" t="s">
        <v>3464</v>
      </c>
      <c r="C71" s="212" t="s">
        <v>3465</v>
      </c>
      <c r="D71" s="214" t="s">
        <v>3466</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3444</v>
      </c>
      <c r="B72" s="211" t="s">
        <v>3467</v>
      </c>
      <c r="C72" s="212" t="s">
        <v>3468</v>
      </c>
      <c r="D72" s="214" t="s">
        <v>3469</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3444</v>
      </c>
      <c r="B73" s="211" t="s">
        <v>3470</v>
      </c>
      <c r="C73" s="212" t="s">
        <v>3471</v>
      </c>
      <c r="D73" s="214" t="s">
        <v>3472</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3444</v>
      </c>
      <c r="B74" s="211" t="s">
        <v>3473</v>
      </c>
      <c r="C74" s="212" t="s">
        <v>3474</v>
      </c>
      <c r="D74" s="214" t="s">
        <v>3475</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3444</v>
      </c>
      <c r="B75" s="211" t="s">
        <v>3476</v>
      </c>
      <c r="C75" s="212" t="s">
        <v>3477</v>
      </c>
      <c r="D75" s="214" t="s">
        <v>3478</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3444</v>
      </c>
      <c r="B76" s="211" t="s">
        <v>3479</v>
      </c>
      <c r="C76" s="212" t="s">
        <v>3480</v>
      </c>
      <c r="D76" s="214" t="s">
        <v>3481</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3444</v>
      </c>
      <c r="B77" s="211" t="s">
        <v>3482</v>
      </c>
      <c r="C77" s="212" t="s">
        <v>3483</v>
      </c>
      <c r="D77" s="214" t="s">
        <v>3484</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3444</v>
      </c>
      <c r="B78" s="211" t="s">
        <v>3485</v>
      </c>
      <c r="C78" s="212" t="s">
        <v>3486</v>
      </c>
      <c r="D78" s="214" t="s">
        <v>3487</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3444</v>
      </c>
      <c r="B79" s="211" t="s">
        <v>3488</v>
      </c>
      <c r="C79" s="212" t="s">
        <v>3489</v>
      </c>
      <c r="D79" s="214" t="s">
        <v>3490</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3444</v>
      </c>
      <c r="B80" s="211" t="s">
        <v>3491</v>
      </c>
      <c r="C80" s="212" t="s">
        <v>3492</v>
      </c>
      <c r="D80" s="214" t="s">
        <v>3493</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3444</v>
      </c>
      <c r="B81" s="211" t="s">
        <v>3494</v>
      </c>
      <c r="C81" s="212" t="s">
        <v>3495</v>
      </c>
      <c r="D81" s="214" t="s">
        <v>3496</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3444</v>
      </c>
      <c r="B82" s="211" t="s">
        <v>3497</v>
      </c>
      <c r="C82" s="212" t="s">
        <v>3498</v>
      </c>
      <c r="D82" s="214" t="s">
        <v>3499</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3444</v>
      </c>
      <c r="B83" s="211" t="s">
        <v>3500</v>
      </c>
      <c r="C83" s="212" t="s">
        <v>3501</v>
      </c>
      <c r="D83" s="214" t="s">
        <v>3502</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3444</v>
      </c>
      <c r="B84" s="211" t="s">
        <v>3503</v>
      </c>
      <c r="C84" s="212" t="s">
        <v>3504</v>
      </c>
      <c r="D84" s="214" t="s">
        <v>3505</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3444</v>
      </c>
      <c r="B85" s="211" t="s">
        <v>3506</v>
      </c>
      <c r="C85" s="212" t="s">
        <v>3507</v>
      </c>
      <c r="D85" s="214" t="s">
        <v>3508</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3444</v>
      </c>
      <c r="B86" s="211" t="s">
        <v>3509</v>
      </c>
      <c r="C86" s="212" t="s">
        <v>3510</v>
      </c>
      <c r="D86" s="214" t="s">
        <v>3511</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3444</v>
      </c>
      <c r="B87" s="211" t="s">
        <v>3512</v>
      </c>
      <c r="C87" s="212" t="s">
        <v>3513</v>
      </c>
      <c r="D87" s="214" t="s">
        <v>3514</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3444</v>
      </c>
      <c r="B88" s="211" t="s">
        <v>3515</v>
      </c>
      <c r="C88" s="212" t="s">
        <v>3516</v>
      </c>
      <c r="D88" s="214" t="s">
        <v>3517</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3444</v>
      </c>
      <c r="B89" s="211" t="s">
        <v>3518</v>
      </c>
      <c r="C89" s="212" t="s">
        <v>3519</v>
      </c>
      <c r="D89" s="214" t="s">
        <v>3520</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3444</v>
      </c>
      <c r="B90" s="211" t="s">
        <v>3521</v>
      </c>
      <c r="C90" s="212" t="s">
        <v>3522</v>
      </c>
      <c r="D90" s="214" t="s">
        <v>3523</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3444</v>
      </c>
      <c r="B91" s="211" t="s">
        <v>3524</v>
      </c>
      <c r="C91" s="212" t="s">
        <v>3525</v>
      </c>
      <c r="D91" s="214" t="s">
        <v>3526</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3444</v>
      </c>
      <c r="B92" s="211" t="s">
        <v>3527</v>
      </c>
      <c r="C92" s="212" t="s">
        <v>3528</v>
      </c>
      <c r="D92" s="214" t="s">
        <v>3529</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3444</v>
      </c>
      <c r="B93" s="211" t="s">
        <v>3530</v>
      </c>
      <c r="C93" s="212" t="s">
        <v>3531</v>
      </c>
      <c r="D93" s="214" t="s">
        <v>3532</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3444</v>
      </c>
      <c r="B94" s="211" t="s">
        <v>3533</v>
      </c>
      <c r="C94" s="212" t="s">
        <v>3534</v>
      </c>
      <c r="D94" s="214" t="s">
        <v>3535</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3444</v>
      </c>
      <c r="B95" s="211" t="s">
        <v>3536</v>
      </c>
      <c r="C95" s="212" t="s">
        <v>3537</v>
      </c>
      <c r="D95" s="214" t="s">
        <v>3538</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3444</v>
      </c>
      <c r="B96" s="211" t="s">
        <v>3539</v>
      </c>
      <c r="C96" s="212" t="s">
        <v>3540</v>
      </c>
      <c r="D96" s="214" t="s">
        <v>3541</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3444</v>
      </c>
      <c r="B97" s="211" t="s">
        <v>3542</v>
      </c>
      <c r="C97" s="212" t="s">
        <v>3543</v>
      </c>
      <c r="D97" s="214" t="s">
        <v>3544</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3444</v>
      </c>
      <c r="B98" s="218" t="s">
        <v>3545</v>
      </c>
      <c r="C98" s="219" t="s">
        <v>3546</v>
      </c>
      <c r="D98" s="220" t="s">
        <v>3547</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498</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IFERROR(INDEX('Recommendations'!$G$2:$G$97, MATCH(F2,'Recommendations'!$A$2:$A$97,0))="Implemented", FALSE))</xm:f>
            <x14:dxf>
              <font>
                <color rgb="FF000000"/>
              </font>
              <fill>
                <patternFill>
                  <bgColor rgb="FF3C7D22"/>
                </patternFill>
              </fill>
            </x14:dxf>
          </x14:cfRule>
          <x14:cfRule type="expression" priority="2" id="{00000000-000E-0000-0900-000002000000}">
            <xm:f>AND(F2&lt;&gt;"", IFERROR(INDEX('Recommendations'!$G$2:$G$97, MATCH(F2,'Recommendations'!$A$2:$A$97,0))="Compensated", FALSE))</xm:f>
            <x14:dxf>
              <font>
                <color rgb="FF000000"/>
              </font>
              <fill>
                <patternFill>
                  <bgColor rgb="FFC6E0B4"/>
                </patternFill>
              </fill>
            </x14:dxf>
          </x14:cfRule>
          <x14:cfRule type="expression" priority="3" id="{00000000-000E-0000-0900-000003000000}">
            <xm:f>AND(F2&lt;&gt;"", IFERROR(INDEX('Recommendations'!$G$2:$G$97, MATCH(F2,'Recommendations'!$A$2:$A$97,0))="Testing", FALSE))</xm:f>
            <x14:dxf>
              <font>
                <color rgb="FF000000"/>
              </font>
              <fill>
                <patternFill>
                  <bgColor rgb="FFFFC000"/>
                </patternFill>
              </fill>
            </x14:dxf>
          </x14:cfRule>
          <x14:cfRule type="expression" priority="4" id="{00000000-000E-0000-0900-000004000000}">
            <xm:f>AND(F2&lt;&gt;"", IFERROR(INDEX('Recommendations'!$G$2:$G$97, MATCH(F2,'Recommendations'!$A$2:$A$97,0))="Failed", FALSE))</xm:f>
            <x14:dxf>
              <font>
                <color rgb="FF000000"/>
              </font>
              <fill>
                <patternFill>
                  <bgColor rgb="FFD82891"/>
                </patternFill>
              </fill>
            </x14:dxf>
          </x14:cfRule>
          <x14:cfRule type="expression" priority="5" id="{00000000-000E-0000-0900-000005000000}">
            <xm:f>AND(F2&lt;&gt;"", IFERROR(INDEX('Recommendations'!$G$2:$G$97, MATCH(F2,'Recommendations'!$A$2:$A$97,0))="Risk Accepted", FALSE))</xm:f>
            <x14:dxf>
              <font>
                <color rgb="FF000000"/>
              </font>
              <fill>
                <patternFill>
                  <bgColor rgb="FFD9D9D9"/>
                </patternFill>
              </fill>
            </x14:dxf>
          </x14:cfRule>
          <x14:cfRule type="expression" priority="6" id="{00000000-000E-0000-0900-000006000000}">
            <xm:f>AND(F2&lt;&gt;"", IFERROR(INDEX('Recommendations'!$G$2:$G$97, MATCH(F2,'Recommendations'!$A$2:$A$97,0))="N/A",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3548</v>
      </c>
      <c r="C1" s="253" t="s">
        <v>3549</v>
      </c>
      <c r="D1" s="253" t="s">
        <v>3550</v>
      </c>
      <c r="E1" s="253" t="s">
        <v>3551</v>
      </c>
      <c r="F1" s="253" t="s">
        <v>2377</v>
      </c>
      <c r="G1" s="253" t="s">
        <v>3552</v>
      </c>
      <c r="H1" s="253" t="s">
        <v>3553</v>
      </c>
      <c r="I1" s="253" t="s">
        <v>3554</v>
      </c>
      <c r="J1" s="253" t="s">
        <v>10</v>
      </c>
      <c r="K1" s="253" t="s">
        <v>743</v>
      </c>
      <c r="L1" s="253" t="s">
        <v>744</v>
      </c>
      <c r="M1" s="253" t="s">
        <v>745</v>
      </c>
      <c r="N1" s="253" t="s">
        <v>746</v>
      </c>
      <c r="O1" s="253" t="s">
        <v>747</v>
      </c>
      <c r="P1" s="253" t="s">
        <v>748</v>
      </c>
      <c r="Q1" s="253" t="s">
        <v>749</v>
      </c>
      <c r="R1" s="253" t="s">
        <v>750</v>
      </c>
      <c r="S1" s="253" t="s">
        <v>751</v>
      </c>
      <c r="T1" s="253" t="s">
        <v>752</v>
      </c>
      <c r="U1" s="253" t="s">
        <v>753</v>
      </c>
      <c r="V1" s="253" t="s">
        <v>754</v>
      </c>
      <c r="W1" s="253" t="s">
        <v>755</v>
      </c>
      <c r="X1" s="253" t="s">
        <v>756</v>
      </c>
      <c r="Y1" s="253" t="s">
        <v>757</v>
      </c>
      <c r="Z1" s="253" t="s">
        <v>758</v>
      </c>
      <c r="AA1" s="253" t="s">
        <v>759</v>
      </c>
      <c r="AB1" s="253" t="s">
        <v>760</v>
      </c>
      <c r="AC1" s="253" t="s">
        <v>761</v>
      </c>
      <c r="AD1" s="253" t="s">
        <v>762</v>
      </c>
      <c r="AE1" s="253" t="s">
        <v>763</v>
      </c>
      <c r="AF1" s="253" t="s">
        <v>764</v>
      </c>
      <c r="AG1" s="253" t="s">
        <v>765</v>
      </c>
      <c r="AH1" s="253" t="s">
        <v>766</v>
      </c>
      <c r="AI1" s="253" t="s">
        <v>767</v>
      </c>
      <c r="AJ1" s="253" t="s">
        <v>768</v>
      </c>
      <c r="AK1" s="253" t="s">
        <v>769</v>
      </c>
      <c r="AL1" s="253" t="s">
        <v>770</v>
      </c>
      <c r="AM1" s="253" t="s">
        <v>771</v>
      </c>
      <c r="AN1" s="253" t="s">
        <v>772</v>
      </c>
      <c r="AO1" s="253" t="s">
        <v>773</v>
      </c>
      <c r="AP1" s="253" t="s">
        <v>774</v>
      </c>
      <c r="AQ1" s="253" t="s">
        <v>775</v>
      </c>
      <c r="AR1" s="253" t="s">
        <v>776</v>
      </c>
      <c r="AS1" s="253" t="s">
        <v>777</v>
      </c>
      <c r="AT1" s="253" t="s">
        <v>778</v>
      </c>
      <c r="AU1" s="253" t="s">
        <v>779</v>
      </c>
      <c r="AV1" s="253" t="s">
        <v>780</v>
      </c>
      <c r="AW1" s="253" t="s">
        <v>781</v>
      </c>
      <c r="AX1" s="253" t="s">
        <v>782</v>
      </c>
      <c r="AY1" s="254" t="s">
        <v>783</v>
      </c>
    </row>
    <row r="2" spans="1:51" ht="60" customHeight="1" outlineLevel="1" x14ac:dyDescent="0.35">
      <c r="A2" s="244" t="s">
        <v>3555</v>
      </c>
      <c r="B2" s="232" t="s">
        <v>3556</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786</v>
      </c>
      <c r="B3" s="233" t="s">
        <v>3557</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3558</v>
      </c>
      <c r="B4" s="234" t="s">
        <v>3559</v>
      </c>
      <c r="C4" s="234" t="s">
        <v>3560</v>
      </c>
      <c r="D4" s="234" t="s">
        <v>3561</v>
      </c>
      <c r="E4" s="234" t="s">
        <v>3562</v>
      </c>
      <c r="F4" s="234" t="s">
        <v>19</v>
      </c>
      <c r="G4" s="234" t="s">
        <v>19</v>
      </c>
      <c r="H4" s="234" t="s">
        <v>3563</v>
      </c>
      <c r="I4" s="234" t="s">
        <v>19</v>
      </c>
      <c r="J4" s="234" t="s">
        <v>3564</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3565</v>
      </c>
      <c r="B5" s="234" t="s">
        <v>3566</v>
      </c>
      <c r="C5" s="234" t="s">
        <v>3567</v>
      </c>
      <c r="D5" s="234" t="s">
        <v>3568</v>
      </c>
      <c r="E5" s="234" t="s">
        <v>3569</v>
      </c>
      <c r="F5" s="234" t="s">
        <v>3570</v>
      </c>
      <c r="G5" s="234" t="s">
        <v>19</v>
      </c>
      <c r="H5" s="234" t="s">
        <v>3571</v>
      </c>
      <c r="I5" s="234" t="s">
        <v>19</v>
      </c>
      <c r="J5" s="234" t="s">
        <v>3572</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792</v>
      </c>
      <c r="B6" s="233" t="s">
        <v>3573</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3574</v>
      </c>
      <c r="B7" s="234" t="s">
        <v>3575</v>
      </c>
      <c r="C7" s="234" t="s">
        <v>3576</v>
      </c>
      <c r="D7" s="234" t="s">
        <v>3577</v>
      </c>
      <c r="E7" s="234" t="s">
        <v>3569</v>
      </c>
      <c r="F7" s="234" t="s">
        <v>3578</v>
      </c>
      <c r="G7" s="234" t="s">
        <v>19</v>
      </c>
      <c r="H7" s="234" t="s">
        <v>3579</v>
      </c>
      <c r="I7" s="234" t="s">
        <v>19</v>
      </c>
      <c r="J7" s="234" t="s">
        <v>3580</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3581</v>
      </c>
      <c r="B8" s="234" t="s">
        <v>3582</v>
      </c>
      <c r="C8" s="234" t="s">
        <v>3583</v>
      </c>
      <c r="D8" s="234" t="s">
        <v>3584</v>
      </c>
      <c r="E8" s="234" t="s">
        <v>19</v>
      </c>
      <c r="F8" s="234" t="s">
        <v>19</v>
      </c>
      <c r="G8" s="234" t="s">
        <v>19</v>
      </c>
      <c r="H8" s="234" t="s">
        <v>3585</v>
      </c>
      <c r="I8" s="234" t="s">
        <v>3586</v>
      </c>
      <c r="J8" s="234" t="s">
        <v>3587</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3588</v>
      </c>
      <c r="B9" s="234" t="s">
        <v>3589</v>
      </c>
      <c r="C9" s="234" t="s">
        <v>3590</v>
      </c>
      <c r="D9" s="234" t="s">
        <v>3591</v>
      </c>
      <c r="E9" s="234" t="s">
        <v>19</v>
      </c>
      <c r="F9" s="234" t="s">
        <v>19</v>
      </c>
      <c r="G9" s="234" t="s">
        <v>19</v>
      </c>
      <c r="H9" s="234" t="s">
        <v>3592</v>
      </c>
      <c r="I9" s="234" t="s">
        <v>3593</v>
      </c>
      <c r="J9" s="234" t="s">
        <v>3594</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3595</v>
      </c>
      <c r="B10" s="234" t="s">
        <v>3596</v>
      </c>
      <c r="C10" s="234" t="s">
        <v>3597</v>
      </c>
      <c r="D10" s="234" t="s">
        <v>3598</v>
      </c>
      <c r="E10" s="234" t="s">
        <v>19</v>
      </c>
      <c r="F10" s="234" t="s">
        <v>19</v>
      </c>
      <c r="G10" s="234" t="s">
        <v>19</v>
      </c>
      <c r="H10" s="234" t="s">
        <v>3599</v>
      </c>
      <c r="I10" s="234" t="s">
        <v>3600</v>
      </c>
      <c r="J10" s="234" t="s">
        <v>3601</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3602</v>
      </c>
      <c r="B11" s="234" t="s">
        <v>3603</v>
      </c>
      <c r="C11" s="234" t="s">
        <v>3604</v>
      </c>
      <c r="D11" s="234" t="s">
        <v>3605</v>
      </c>
      <c r="E11" s="234" t="s">
        <v>19</v>
      </c>
      <c r="F11" s="234" t="s">
        <v>19</v>
      </c>
      <c r="G11" s="234" t="s">
        <v>19</v>
      </c>
      <c r="H11" s="234" t="s">
        <v>3606</v>
      </c>
      <c r="I11" s="234" t="s">
        <v>19</v>
      </c>
      <c r="J11" s="234" t="s">
        <v>3607</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3608</v>
      </c>
      <c r="B12" s="234" t="s">
        <v>3609</v>
      </c>
      <c r="C12" s="234" t="s">
        <v>3610</v>
      </c>
      <c r="D12" s="234" t="s">
        <v>3611</v>
      </c>
      <c r="E12" s="234" t="s">
        <v>19</v>
      </c>
      <c r="F12" s="234" t="s">
        <v>19</v>
      </c>
      <c r="G12" s="234" t="s">
        <v>3612</v>
      </c>
      <c r="H12" s="234" t="s">
        <v>3613</v>
      </c>
      <c r="I12" s="234" t="s">
        <v>19</v>
      </c>
      <c r="J12" s="234" t="s">
        <v>3614</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3615</v>
      </c>
      <c r="B13" s="234" t="s">
        <v>3616</v>
      </c>
      <c r="C13" s="234" t="s">
        <v>3617</v>
      </c>
      <c r="D13" s="234" t="s">
        <v>3618</v>
      </c>
      <c r="E13" s="234" t="s">
        <v>19</v>
      </c>
      <c r="F13" s="234" t="s">
        <v>19</v>
      </c>
      <c r="G13" s="234" t="s">
        <v>19</v>
      </c>
      <c r="H13" s="234" t="s">
        <v>3619</v>
      </c>
      <c r="I13" s="234" t="s">
        <v>19</v>
      </c>
      <c r="J13" s="234" t="s">
        <v>3620</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3621</v>
      </c>
      <c r="B14" s="234" t="s">
        <v>3622</v>
      </c>
      <c r="C14" s="234" t="s">
        <v>3623</v>
      </c>
      <c r="D14" s="234" t="s">
        <v>3624</v>
      </c>
      <c r="E14" s="234" t="s">
        <v>19</v>
      </c>
      <c r="F14" s="234" t="s">
        <v>3625</v>
      </c>
      <c r="G14" s="234" t="s">
        <v>19</v>
      </c>
      <c r="H14" s="234" t="s">
        <v>3626</v>
      </c>
      <c r="I14" s="234" t="s">
        <v>3627</v>
      </c>
      <c r="J14" s="234" t="s">
        <v>3628</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797</v>
      </c>
      <c r="B15" s="233" t="s">
        <v>3629</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3630</v>
      </c>
      <c r="B16" s="234" t="s">
        <v>3631</v>
      </c>
      <c r="C16" s="234" t="s">
        <v>3632</v>
      </c>
      <c r="D16" s="234" t="s">
        <v>3624</v>
      </c>
      <c r="E16" s="234" t="s">
        <v>19</v>
      </c>
      <c r="F16" s="234" t="s">
        <v>3633</v>
      </c>
      <c r="G16" s="234" t="s">
        <v>19</v>
      </c>
      <c r="H16" s="234" t="s">
        <v>3634</v>
      </c>
      <c r="I16" s="234" t="s">
        <v>19</v>
      </c>
      <c r="J16" s="234" t="s">
        <v>3635</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3636</v>
      </c>
      <c r="B17" s="234" t="s">
        <v>3637</v>
      </c>
      <c r="C17" s="234" t="s">
        <v>3638</v>
      </c>
      <c r="D17" s="234" t="s">
        <v>3639</v>
      </c>
      <c r="E17" s="234" t="s">
        <v>19</v>
      </c>
      <c r="F17" s="234" t="s">
        <v>3633</v>
      </c>
      <c r="G17" s="234" t="s">
        <v>19</v>
      </c>
      <c r="H17" s="234" t="s">
        <v>3640</v>
      </c>
      <c r="I17" s="234" t="s">
        <v>19</v>
      </c>
      <c r="J17" s="234" t="s">
        <v>3641</v>
      </c>
      <c r="K17" s="237">
        <f>IF(COUNTIF(L17:AY17,"&lt;&gt;")=0,"",SUMPRODUCT(((Recommendations[ImplStatus]="Implemented")+(Recommendations[ImplStatus]="Compensated"))*ISNUMBER(MATCH(Recommendations[Id],L17:AY17,0)))/COUNTIF(L17:AY17,"&lt;&gt;"))</f>
        <v>0</v>
      </c>
      <c r="L17" s="240" t="s">
        <v>239</v>
      </c>
      <c r="M17" s="240" t="s">
        <v>404</v>
      </c>
      <c r="N17" s="240" t="s">
        <v>424</v>
      </c>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3642</v>
      </c>
      <c r="B18" s="234" t="s">
        <v>3643</v>
      </c>
      <c r="C18" s="234" t="s">
        <v>3644</v>
      </c>
      <c r="D18" s="234" t="s">
        <v>19</v>
      </c>
      <c r="E18" s="234" t="s">
        <v>19</v>
      </c>
      <c r="F18" s="234" t="s">
        <v>19</v>
      </c>
      <c r="G18" s="234" t="s">
        <v>19</v>
      </c>
      <c r="H18" s="234" t="s">
        <v>3645</v>
      </c>
      <c r="I18" s="234" t="s">
        <v>19</v>
      </c>
      <c r="J18" s="234" t="s">
        <v>3646</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802</v>
      </c>
      <c r="B19" s="233" t="s">
        <v>3647</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3648</v>
      </c>
      <c r="B20" s="234" t="s">
        <v>3649</v>
      </c>
      <c r="C20" s="234" t="s">
        <v>3650</v>
      </c>
      <c r="D20" s="234" t="s">
        <v>3651</v>
      </c>
      <c r="E20" s="234" t="s">
        <v>19</v>
      </c>
      <c r="F20" s="234" t="s">
        <v>3652</v>
      </c>
      <c r="G20" s="234" t="s">
        <v>19</v>
      </c>
      <c r="H20" s="234" t="s">
        <v>3653</v>
      </c>
      <c r="I20" s="234" t="s">
        <v>19</v>
      </c>
      <c r="J20" s="234" t="s">
        <v>3654</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3655</v>
      </c>
      <c r="B21" s="234" t="s">
        <v>3656</v>
      </c>
      <c r="C21" s="234" t="s">
        <v>3657</v>
      </c>
      <c r="D21" s="234" t="s">
        <v>3658</v>
      </c>
      <c r="E21" s="234" t="s">
        <v>3659</v>
      </c>
      <c r="F21" s="234" t="s">
        <v>19</v>
      </c>
      <c r="G21" s="234" t="s">
        <v>19</v>
      </c>
      <c r="H21" s="234" t="s">
        <v>3660</v>
      </c>
      <c r="I21" s="234" t="s">
        <v>3661</v>
      </c>
      <c r="J21" s="234" t="s">
        <v>3662</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3663</v>
      </c>
      <c r="B22" s="234" t="s">
        <v>3664</v>
      </c>
      <c r="C22" s="234" t="s">
        <v>3665</v>
      </c>
      <c r="D22" s="234" t="s">
        <v>3666</v>
      </c>
      <c r="E22" s="234" t="s">
        <v>19</v>
      </c>
      <c r="F22" s="234" t="s">
        <v>3667</v>
      </c>
      <c r="G22" s="234" t="s">
        <v>19</v>
      </c>
      <c r="H22" s="234" t="s">
        <v>3668</v>
      </c>
      <c r="I22" s="234" t="s">
        <v>19</v>
      </c>
      <c r="J22" s="234" t="s">
        <v>3669</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3670</v>
      </c>
      <c r="B23" s="234" t="s">
        <v>3671</v>
      </c>
      <c r="C23" s="234" t="s">
        <v>3672</v>
      </c>
      <c r="D23" s="234" t="s">
        <v>3673</v>
      </c>
      <c r="E23" s="234" t="s">
        <v>19</v>
      </c>
      <c r="F23" s="234" t="s">
        <v>19</v>
      </c>
      <c r="G23" s="234" t="s">
        <v>19</v>
      </c>
      <c r="H23" s="234" t="s">
        <v>3674</v>
      </c>
      <c r="I23" s="234" t="s">
        <v>3675</v>
      </c>
      <c r="J23" s="234" t="s">
        <v>3676</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3677</v>
      </c>
      <c r="B24" s="234" t="s">
        <v>3678</v>
      </c>
      <c r="C24" s="234" t="s">
        <v>3679</v>
      </c>
      <c r="D24" s="234" t="s">
        <v>3673</v>
      </c>
      <c r="E24" s="234" t="s">
        <v>19</v>
      </c>
      <c r="F24" s="234" t="s">
        <v>3680</v>
      </c>
      <c r="G24" s="234" t="s">
        <v>19</v>
      </c>
      <c r="H24" s="234" t="s">
        <v>3681</v>
      </c>
      <c r="I24" s="234" t="s">
        <v>19</v>
      </c>
      <c r="J24" s="234" t="s">
        <v>3682</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806</v>
      </c>
      <c r="B25" s="233" t="s">
        <v>3683</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3684</v>
      </c>
      <c r="B26" s="234" t="s">
        <v>3685</v>
      </c>
      <c r="C26" s="234" t="s">
        <v>3686</v>
      </c>
      <c r="D26" s="234" t="s">
        <v>3687</v>
      </c>
      <c r="E26" s="234" t="s">
        <v>19</v>
      </c>
      <c r="F26" s="234" t="s">
        <v>3688</v>
      </c>
      <c r="G26" s="234" t="s">
        <v>19</v>
      </c>
      <c r="H26" s="234" t="s">
        <v>3689</v>
      </c>
      <c r="I26" s="234" t="s">
        <v>19</v>
      </c>
      <c r="J26" s="234" t="s">
        <v>3690</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3691</v>
      </c>
      <c r="B27" s="232" t="s">
        <v>3692</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812</v>
      </c>
      <c r="B28" s="233" t="s">
        <v>3693</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3694</v>
      </c>
      <c r="B29" s="234" t="s">
        <v>3695</v>
      </c>
      <c r="C29" s="234" t="s">
        <v>3696</v>
      </c>
      <c r="D29" s="234" t="s">
        <v>3697</v>
      </c>
      <c r="E29" s="234" t="s">
        <v>3698</v>
      </c>
      <c r="F29" s="234" t="s">
        <v>19</v>
      </c>
      <c r="G29" s="234" t="s">
        <v>19</v>
      </c>
      <c r="H29" s="234" t="s">
        <v>3699</v>
      </c>
      <c r="I29" s="234" t="s">
        <v>19</v>
      </c>
      <c r="J29" s="234" t="s">
        <v>3700</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3701</v>
      </c>
      <c r="B30" s="234" t="s">
        <v>3702</v>
      </c>
      <c r="C30" s="234" t="s">
        <v>3567</v>
      </c>
      <c r="D30" s="234" t="s">
        <v>3568</v>
      </c>
      <c r="E30" s="234" t="s">
        <v>19</v>
      </c>
      <c r="F30" s="234" t="s">
        <v>3570</v>
      </c>
      <c r="G30" s="234" t="s">
        <v>19</v>
      </c>
      <c r="H30" s="234" t="s">
        <v>3703</v>
      </c>
      <c r="I30" s="234" t="s">
        <v>19</v>
      </c>
      <c r="J30" s="234" t="s">
        <v>3704</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817</v>
      </c>
      <c r="B31" s="233" t="s">
        <v>3705</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3706</v>
      </c>
      <c r="B32" s="234" t="s">
        <v>3707</v>
      </c>
      <c r="C32" s="234" t="s">
        <v>3708</v>
      </c>
      <c r="D32" s="234" t="s">
        <v>3709</v>
      </c>
      <c r="E32" s="234" t="s">
        <v>19</v>
      </c>
      <c r="F32" s="234" t="s">
        <v>19</v>
      </c>
      <c r="G32" s="234" t="s">
        <v>3710</v>
      </c>
      <c r="H32" s="234" t="s">
        <v>3711</v>
      </c>
      <c r="I32" s="234" t="s">
        <v>19</v>
      </c>
      <c r="J32" s="234" t="s">
        <v>3712</v>
      </c>
      <c r="K32" s="237">
        <f>IF(COUNTIF(L32:AY32,"&lt;&gt;")=0,"",SUMPRODUCT(((Recommendations[ImplStatus]="Implemented")+(Recommendations[ImplStatus]="Compensated"))*ISNUMBER(MATCH(Recommendations[Id],L32:AY32,0)))/COUNTIF(L32:AY32,"&lt;&gt;"))</f>
        <v>0</v>
      </c>
      <c r="L32" s="240" t="s">
        <v>65</v>
      </c>
      <c r="M32" s="240" t="s">
        <v>144</v>
      </c>
      <c r="N32" s="240" t="s">
        <v>164</v>
      </c>
      <c r="O32" s="240" t="s">
        <v>169</v>
      </c>
      <c r="P32" s="240" t="s">
        <v>174</v>
      </c>
      <c r="Q32" s="240" t="s">
        <v>219</v>
      </c>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3713</v>
      </c>
      <c r="B33" s="234" t="s">
        <v>3714</v>
      </c>
      <c r="C33" s="234" t="s">
        <v>3715</v>
      </c>
      <c r="D33" s="234" t="s">
        <v>3716</v>
      </c>
      <c r="E33" s="234" t="s">
        <v>19</v>
      </c>
      <c r="F33" s="234" t="s">
        <v>3717</v>
      </c>
      <c r="G33" s="234" t="s">
        <v>19</v>
      </c>
      <c r="H33" s="234" t="s">
        <v>3718</v>
      </c>
      <c r="I33" s="234" t="s">
        <v>3719</v>
      </c>
      <c r="J33" s="234" t="s">
        <v>3720</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3721</v>
      </c>
      <c r="B34" s="234" t="s">
        <v>3722</v>
      </c>
      <c r="C34" s="234" t="s">
        <v>3723</v>
      </c>
      <c r="D34" s="234" t="s">
        <v>3724</v>
      </c>
      <c r="E34" s="234" t="s">
        <v>19</v>
      </c>
      <c r="F34" s="234" t="s">
        <v>19</v>
      </c>
      <c r="G34" s="234" t="s">
        <v>19</v>
      </c>
      <c r="H34" s="234" t="s">
        <v>3725</v>
      </c>
      <c r="I34" s="234" t="s">
        <v>19</v>
      </c>
      <c r="J34" s="234" t="s">
        <v>3726</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3727</v>
      </c>
      <c r="B35" s="234" t="s">
        <v>3728</v>
      </c>
      <c r="C35" s="234" t="s">
        <v>3729</v>
      </c>
      <c r="D35" s="234" t="s">
        <v>3730</v>
      </c>
      <c r="E35" s="234" t="s">
        <v>19</v>
      </c>
      <c r="F35" s="234" t="s">
        <v>3731</v>
      </c>
      <c r="G35" s="234" t="s">
        <v>19</v>
      </c>
      <c r="H35" s="234" t="s">
        <v>3732</v>
      </c>
      <c r="I35" s="234" t="s">
        <v>19</v>
      </c>
      <c r="J35" s="234" t="s">
        <v>3733</v>
      </c>
      <c r="K35" s="237">
        <f>IF(COUNTIF(L35:AY35,"&lt;&gt;")=0,"",SUMPRODUCT(((Recommendations[ImplStatus]="Implemented")+(Recommendations[ImplStatus]="Compensated"))*ISNUMBER(MATCH(Recommendations[Id],L35:AY35,0)))/COUNTIF(L35:AY35,"&lt;&gt;"))</f>
        <v>0</v>
      </c>
      <c r="L35" s="240" t="s">
        <v>304</v>
      </c>
      <c r="M35" s="240" t="s">
        <v>309</v>
      </c>
      <c r="N35" s="240" t="s">
        <v>314</v>
      </c>
      <c r="O35" s="240" t="s">
        <v>334</v>
      </c>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3734</v>
      </c>
      <c r="B36" s="234" t="s">
        <v>3735</v>
      </c>
      <c r="C36" s="234" t="s">
        <v>3736</v>
      </c>
      <c r="D36" s="234" t="s">
        <v>3737</v>
      </c>
      <c r="E36" s="234" t="s">
        <v>19</v>
      </c>
      <c r="F36" s="234" t="s">
        <v>19</v>
      </c>
      <c r="G36" s="234" t="s">
        <v>3738</v>
      </c>
      <c r="H36" s="234" t="s">
        <v>3739</v>
      </c>
      <c r="I36" s="234" t="s">
        <v>19</v>
      </c>
      <c r="J36" s="234" t="s">
        <v>3740</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3741</v>
      </c>
      <c r="B37" s="234" t="s">
        <v>3742</v>
      </c>
      <c r="C37" s="234" t="s">
        <v>3743</v>
      </c>
      <c r="D37" s="234" t="s">
        <v>3744</v>
      </c>
      <c r="E37" s="234" t="s">
        <v>19</v>
      </c>
      <c r="F37" s="234" t="s">
        <v>3745</v>
      </c>
      <c r="G37" s="234" t="s">
        <v>3746</v>
      </c>
      <c r="H37" s="234" t="s">
        <v>3747</v>
      </c>
      <c r="I37" s="234" t="s">
        <v>19</v>
      </c>
      <c r="J37" s="234" t="s">
        <v>3748</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3749</v>
      </c>
      <c r="B38" s="234" t="s">
        <v>3750</v>
      </c>
      <c r="C38" s="234" t="s">
        <v>3751</v>
      </c>
      <c r="D38" s="234" t="s">
        <v>3752</v>
      </c>
      <c r="E38" s="234" t="s">
        <v>19</v>
      </c>
      <c r="F38" s="234" t="s">
        <v>3745</v>
      </c>
      <c r="G38" s="234" t="s">
        <v>3753</v>
      </c>
      <c r="H38" s="234" t="s">
        <v>3754</v>
      </c>
      <c r="I38" s="234" t="s">
        <v>3755</v>
      </c>
      <c r="J38" s="234" t="s">
        <v>3756</v>
      </c>
      <c r="K38" s="237">
        <f>IF(COUNTIF(L38:AY38,"&lt;&gt;")=0,"",SUMPRODUCT(((Recommendations[ImplStatus]="Implemented")+(Recommendations[ImplStatus]="Compensated"))*ISNUMBER(MATCH(Recommendations[Id],L38:AY38,0)))/COUNTIF(L38:AY38,"&lt;&gt;"))</f>
        <v>0</v>
      </c>
      <c r="L38" s="240" t="s">
        <v>254</v>
      </c>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821</v>
      </c>
      <c r="B39" s="233" t="s">
        <v>3757</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3758</v>
      </c>
      <c r="B40" s="234" t="s">
        <v>3759</v>
      </c>
      <c r="C40" s="234" t="s">
        <v>3760</v>
      </c>
      <c r="D40" s="234" t="s">
        <v>3761</v>
      </c>
      <c r="E40" s="234" t="s">
        <v>19</v>
      </c>
      <c r="F40" s="234" t="s">
        <v>19</v>
      </c>
      <c r="G40" s="234" t="s">
        <v>19</v>
      </c>
      <c r="H40" s="234" t="s">
        <v>3762</v>
      </c>
      <c r="I40" s="234" t="s">
        <v>3763</v>
      </c>
      <c r="J40" s="234" t="s">
        <v>3764</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3765</v>
      </c>
      <c r="B41" s="234" t="s">
        <v>3766</v>
      </c>
      <c r="C41" s="234" t="s">
        <v>3767</v>
      </c>
      <c r="D41" s="234" t="s">
        <v>19</v>
      </c>
      <c r="E41" s="234" t="s">
        <v>19</v>
      </c>
      <c r="F41" s="234" t="s">
        <v>19</v>
      </c>
      <c r="G41" s="234" t="s">
        <v>19</v>
      </c>
      <c r="H41" s="234" t="s">
        <v>3768</v>
      </c>
      <c r="I41" s="234" t="s">
        <v>19</v>
      </c>
      <c r="J41" s="234" t="s">
        <v>3769</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3770</v>
      </c>
      <c r="B42" s="232" t="s">
        <v>3771</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844</v>
      </c>
      <c r="B43" s="233" t="s">
        <v>3772</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3773</v>
      </c>
      <c r="B44" s="234" t="s">
        <v>3774</v>
      </c>
      <c r="C44" s="234" t="s">
        <v>3775</v>
      </c>
      <c r="D44" s="234" t="s">
        <v>3776</v>
      </c>
      <c r="E44" s="234" t="s">
        <v>3562</v>
      </c>
      <c r="F44" s="234" t="s">
        <v>19</v>
      </c>
      <c r="G44" s="234" t="s">
        <v>19</v>
      </c>
      <c r="H44" s="234" t="s">
        <v>3777</v>
      </c>
      <c r="I44" s="234" t="s">
        <v>19</v>
      </c>
      <c r="J44" s="234" t="s">
        <v>3778</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3779</v>
      </c>
      <c r="B45" s="234" t="s">
        <v>3780</v>
      </c>
      <c r="C45" s="234" t="s">
        <v>3781</v>
      </c>
      <c r="D45" s="234" t="s">
        <v>3568</v>
      </c>
      <c r="E45" s="234" t="s">
        <v>19</v>
      </c>
      <c r="F45" s="234" t="s">
        <v>3570</v>
      </c>
      <c r="G45" s="234" t="s">
        <v>19</v>
      </c>
      <c r="H45" s="234" t="s">
        <v>3782</v>
      </c>
      <c r="I45" s="234" t="s">
        <v>19</v>
      </c>
      <c r="J45" s="234" t="s">
        <v>3783</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850</v>
      </c>
      <c r="B46" s="233" t="s">
        <v>3784</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3785</v>
      </c>
      <c r="B47" s="234" t="s">
        <v>3786</v>
      </c>
      <c r="C47" s="234" t="s">
        <v>3787</v>
      </c>
      <c r="D47" s="234" t="s">
        <v>3788</v>
      </c>
      <c r="E47" s="234" t="s">
        <v>19</v>
      </c>
      <c r="F47" s="234" t="s">
        <v>3789</v>
      </c>
      <c r="G47" s="234" t="s">
        <v>3790</v>
      </c>
      <c r="H47" s="234" t="s">
        <v>3791</v>
      </c>
      <c r="I47" s="234" t="s">
        <v>3792</v>
      </c>
      <c r="J47" s="234" t="s">
        <v>3793</v>
      </c>
      <c r="K47" s="237">
        <f>IF(COUNTIF(L47:AY47,"&lt;&gt;")=0,"",SUMPRODUCT(((Recommendations[ImplStatus]="Implemented")+(Recommendations[ImplStatus]="Compensated"))*ISNUMBER(MATCH(Recommendations[Id],L47:AY47,0)))/COUNTIF(L47:AY47,"&lt;&gt;"))</f>
        <v>0</v>
      </c>
      <c r="L47" s="240" t="s">
        <v>33</v>
      </c>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854</v>
      </c>
      <c r="B48" s="233" t="s">
        <v>3794</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3795</v>
      </c>
      <c r="B49" s="234" t="s">
        <v>3796</v>
      </c>
      <c r="C49" s="234" t="s">
        <v>3797</v>
      </c>
      <c r="D49" s="234" t="s">
        <v>3798</v>
      </c>
      <c r="E49" s="234" t="s">
        <v>3799</v>
      </c>
      <c r="F49" s="234" t="s">
        <v>19</v>
      </c>
      <c r="G49" s="234" t="s">
        <v>19</v>
      </c>
      <c r="H49" s="234" t="s">
        <v>3800</v>
      </c>
      <c r="I49" s="234" t="s">
        <v>3801</v>
      </c>
      <c r="J49" s="234" t="s">
        <v>3802</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3803</v>
      </c>
      <c r="B50" s="234" t="s">
        <v>3804</v>
      </c>
      <c r="C50" s="234" t="s">
        <v>3805</v>
      </c>
      <c r="D50" s="234" t="s">
        <v>19</v>
      </c>
      <c r="E50" s="234" t="s">
        <v>3806</v>
      </c>
      <c r="F50" s="234" t="s">
        <v>3807</v>
      </c>
      <c r="G50" s="234" t="s">
        <v>19</v>
      </c>
      <c r="H50" s="234" t="s">
        <v>3800</v>
      </c>
      <c r="I50" s="234" t="s">
        <v>3808</v>
      </c>
      <c r="J50" s="234" t="s">
        <v>3809</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3810</v>
      </c>
      <c r="B51" s="234" t="s">
        <v>3811</v>
      </c>
      <c r="C51" s="234" t="s">
        <v>3812</v>
      </c>
      <c r="D51" s="234" t="s">
        <v>19</v>
      </c>
      <c r="E51" s="234" t="s">
        <v>19</v>
      </c>
      <c r="F51" s="234" t="s">
        <v>3813</v>
      </c>
      <c r="G51" s="234" t="s">
        <v>19</v>
      </c>
      <c r="H51" s="234" t="s">
        <v>3800</v>
      </c>
      <c r="I51" s="234" t="s">
        <v>3814</v>
      </c>
      <c r="J51" s="234" t="s">
        <v>3815</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3816</v>
      </c>
      <c r="B52" s="234" t="s">
        <v>3817</v>
      </c>
      <c r="C52" s="234" t="s">
        <v>3818</v>
      </c>
      <c r="D52" s="234" t="s">
        <v>19</v>
      </c>
      <c r="E52" s="234" t="s">
        <v>19</v>
      </c>
      <c r="F52" s="234" t="s">
        <v>3819</v>
      </c>
      <c r="G52" s="234" t="s">
        <v>19</v>
      </c>
      <c r="H52" s="234" t="s">
        <v>3800</v>
      </c>
      <c r="I52" s="234" t="s">
        <v>3820</v>
      </c>
      <c r="J52" s="234" t="s">
        <v>3821</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3822</v>
      </c>
      <c r="B53" s="234" t="s">
        <v>3823</v>
      </c>
      <c r="C53" s="234" t="s">
        <v>3824</v>
      </c>
      <c r="D53" s="234" t="s">
        <v>3825</v>
      </c>
      <c r="E53" s="234" t="s">
        <v>3826</v>
      </c>
      <c r="F53" s="234" t="s">
        <v>19</v>
      </c>
      <c r="G53" s="234" t="s">
        <v>19</v>
      </c>
      <c r="H53" s="234" t="s">
        <v>3827</v>
      </c>
      <c r="I53" s="234" t="s">
        <v>19</v>
      </c>
      <c r="J53" s="234" t="s">
        <v>3828</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3829</v>
      </c>
      <c r="B54" s="234" t="s">
        <v>3830</v>
      </c>
      <c r="C54" s="234" t="s">
        <v>3824</v>
      </c>
      <c r="D54" s="234" t="s">
        <v>3825</v>
      </c>
      <c r="E54" s="234" t="s">
        <v>19</v>
      </c>
      <c r="F54" s="234" t="s">
        <v>19</v>
      </c>
      <c r="G54" s="234" t="s">
        <v>19</v>
      </c>
      <c r="H54" s="234" t="s">
        <v>3831</v>
      </c>
      <c r="I54" s="234" t="s">
        <v>3832</v>
      </c>
      <c r="J54" s="234" t="s">
        <v>3833</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858</v>
      </c>
      <c r="B55" s="233" t="s">
        <v>3834</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3835</v>
      </c>
      <c r="B56" s="234" t="s">
        <v>3836</v>
      </c>
      <c r="C56" s="234" t="s">
        <v>3837</v>
      </c>
      <c r="D56" s="234" t="s">
        <v>3838</v>
      </c>
      <c r="E56" s="234" t="s">
        <v>3839</v>
      </c>
      <c r="F56" s="234" t="s">
        <v>19</v>
      </c>
      <c r="G56" s="234" t="s">
        <v>3840</v>
      </c>
      <c r="H56" s="234" t="s">
        <v>19</v>
      </c>
      <c r="I56" s="234" t="s">
        <v>19</v>
      </c>
      <c r="J56" s="234" t="s">
        <v>3841</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3842</v>
      </c>
      <c r="B57" s="234" t="s">
        <v>3843</v>
      </c>
      <c r="C57" s="234" t="s">
        <v>3844</v>
      </c>
      <c r="D57" s="234" t="s">
        <v>3845</v>
      </c>
      <c r="E57" s="234" t="s">
        <v>3846</v>
      </c>
      <c r="F57" s="234" t="s">
        <v>19</v>
      </c>
      <c r="G57" s="234" t="s">
        <v>3847</v>
      </c>
      <c r="H57" s="234" t="s">
        <v>3848</v>
      </c>
      <c r="I57" s="234" t="s">
        <v>19</v>
      </c>
      <c r="J57" s="234" t="s">
        <v>3849</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862</v>
      </c>
      <c r="B58" s="233" t="s">
        <v>3850</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3851</v>
      </c>
      <c r="B59" s="234" t="s">
        <v>3852</v>
      </c>
      <c r="C59" s="234" t="s">
        <v>3853</v>
      </c>
      <c r="D59" s="234" t="s">
        <v>3854</v>
      </c>
      <c r="E59" s="234" t="s">
        <v>19</v>
      </c>
      <c r="F59" s="234" t="s">
        <v>19</v>
      </c>
      <c r="G59" s="234" t="s">
        <v>3855</v>
      </c>
      <c r="H59" s="234" t="s">
        <v>3856</v>
      </c>
      <c r="I59" s="234" t="s">
        <v>3857</v>
      </c>
      <c r="J59" s="234" t="s">
        <v>3858</v>
      </c>
      <c r="K59" s="237">
        <f>IF(COUNTIF(L59:AY59,"&lt;&gt;")=0,"",SUMPRODUCT(((Recommendations[ImplStatus]="Implemented")+(Recommendations[ImplStatus]="Compensated"))*ISNUMBER(MATCH(Recommendations[Id],L59:AY59,0)))/COUNTIF(L59:AY59,"&lt;&gt;"))</f>
        <v>0</v>
      </c>
      <c r="L59" s="240" t="s">
        <v>44</v>
      </c>
      <c r="M59" s="240" t="s">
        <v>389</v>
      </c>
      <c r="N59" s="240" t="s">
        <v>399</v>
      </c>
      <c r="O59" s="240" t="s">
        <v>414</v>
      </c>
      <c r="P59" s="240" t="s">
        <v>419</v>
      </c>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3859</v>
      </c>
      <c r="B60" s="234" t="s">
        <v>3860</v>
      </c>
      <c r="C60" s="234" t="s">
        <v>3861</v>
      </c>
      <c r="D60" s="234" t="s">
        <v>19</v>
      </c>
      <c r="E60" s="234" t="s">
        <v>3862</v>
      </c>
      <c r="F60" s="234" t="s">
        <v>3863</v>
      </c>
      <c r="G60" s="234" t="s">
        <v>19</v>
      </c>
      <c r="H60" s="234" t="s">
        <v>3864</v>
      </c>
      <c r="I60" s="234" t="s">
        <v>3865</v>
      </c>
      <c r="J60" s="234" t="s">
        <v>3866</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3867</v>
      </c>
      <c r="B61" s="234" t="s">
        <v>3868</v>
      </c>
      <c r="C61" s="234" t="s">
        <v>3869</v>
      </c>
      <c r="D61" s="234" t="s">
        <v>19</v>
      </c>
      <c r="E61" s="234" t="s">
        <v>19</v>
      </c>
      <c r="F61" s="234" t="s">
        <v>19</v>
      </c>
      <c r="G61" s="234" t="s">
        <v>3870</v>
      </c>
      <c r="H61" s="234" t="s">
        <v>3871</v>
      </c>
      <c r="I61" s="234" t="s">
        <v>3872</v>
      </c>
      <c r="J61" s="234" t="s">
        <v>3873</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3874</v>
      </c>
      <c r="B62" s="234" t="s">
        <v>3875</v>
      </c>
      <c r="C62" s="234" t="s">
        <v>3876</v>
      </c>
      <c r="D62" s="234" t="s">
        <v>3877</v>
      </c>
      <c r="E62" s="234" t="s">
        <v>19</v>
      </c>
      <c r="F62" s="234" t="s">
        <v>19</v>
      </c>
      <c r="G62" s="234" t="s">
        <v>19</v>
      </c>
      <c r="H62" s="234" t="s">
        <v>3878</v>
      </c>
      <c r="I62" s="234" t="s">
        <v>3879</v>
      </c>
      <c r="J62" s="234" t="s">
        <v>3880</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866</v>
      </c>
      <c r="B63" s="233" t="s">
        <v>3881</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3882</v>
      </c>
      <c r="B64" s="234" t="s">
        <v>3883</v>
      </c>
      <c r="C64" s="234" t="s">
        <v>3884</v>
      </c>
      <c r="D64" s="234" t="s">
        <v>3885</v>
      </c>
      <c r="E64" s="234" t="s">
        <v>19</v>
      </c>
      <c r="F64" s="234" t="s">
        <v>19</v>
      </c>
      <c r="G64" s="234" t="s">
        <v>3886</v>
      </c>
      <c r="H64" s="234" t="s">
        <v>3887</v>
      </c>
      <c r="I64" s="234" t="s">
        <v>3888</v>
      </c>
      <c r="J64" s="234" t="s">
        <v>3889</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3890</v>
      </c>
      <c r="B65" s="234" t="s">
        <v>3891</v>
      </c>
      <c r="C65" s="234" t="s">
        <v>3892</v>
      </c>
      <c r="D65" s="234" t="s">
        <v>3893</v>
      </c>
      <c r="E65" s="234" t="s">
        <v>19</v>
      </c>
      <c r="F65" s="234" t="s">
        <v>19</v>
      </c>
      <c r="G65" s="234" t="s">
        <v>19</v>
      </c>
      <c r="H65" s="234" t="s">
        <v>3894</v>
      </c>
      <c r="I65" s="234" t="s">
        <v>3895</v>
      </c>
      <c r="J65" s="234" t="s">
        <v>3896</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3897</v>
      </c>
      <c r="B66" s="234" t="s">
        <v>3898</v>
      </c>
      <c r="C66" s="234" t="s">
        <v>3899</v>
      </c>
      <c r="D66" s="234" t="s">
        <v>3900</v>
      </c>
      <c r="E66" s="234" t="s">
        <v>19</v>
      </c>
      <c r="F66" s="234" t="s">
        <v>19</v>
      </c>
      <c r="G66" s="234" t="s">
        <v>19</v>
      </c>
      <c r="H66" s="234" t="s">
        <v>3901</v>
      </c>
      <c r="I66" s="234" t="s">
        <v>3902</v>
      </c>
      <c r="J66" s="234" t="s">
        <v>3903</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3904</v>
      </c>
      <c r="B67" s="234" t="s">
        <v>3905</v>
      </c>
      <c r="C67" s="234" t="s">
        <v>3906</v>
      </c>
      <c r="D67" s="234" t="s">
        <v>3907</v>
      </c>
      <c r="E67" s="234" t="s">
        <v>19</v>
      </c>
      <c r="F67" s="234" t="s">
        <v>19</v>
      </c>
      <c r="G67" s="234" t="s">
        <v>19</v>
      </c>
      <c r="H67" s="234" t="s">
        <v>3908</v>
      </c>
      <c r="I67" s="234" t="s">
        <v>19</v>
      </c>
      <c r="J67" s="234" t="s">
        <v>3909</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3910</v>
      </c>
      <c r="B68" s="234" t="s">
        <v>3911</v>
      </c>
      <c r="C68" s="234" t="s">
        <v>3912</v>
      </c>
      <c r="D68" s="234" t="s">
        <v>19</v>
      </c>
      <c r="E68" s="234" t="s">
        <v>19</v>
      </c>
      <c r="F68" s="234" t="s">
        <v>19</v>
      </c>
      <c r="G68" s="234" t="s">
        <v>19</v>
      </c>
      <c r="H68" s="234" t="s">
        <v>3913</v>
      </c>
      <c r="I68" s="234" t="s">
        <v>19</v>
      </c>
      <c r="J68" s="234" t="s">
        <v>3914</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870</v>
      </c>
      <c r="B69" s="233" t="s">
        <v>3915</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3916</v>
      </c>
      <c r="B70" s="234" t="s">
        <v>3917</v>
      </c>
      <c r="C70" s="234" t="s">
        <v>3918</v>
      </c>
      <c r="D70" s="234" t="s">
        <v>19</v>
      </c>
      <c r="E70" s="234" t="s">
        <v>19</v>
      </c>
      <c r="F70" s="234" t="s">
        <v>19</v>
      </c>
      <c r="G70" s="234" t="s">
        <v>3919</v>
      </c>
      <c r="H70" s="234" t="s">
        <v>3920</v>
      </c>
      <c r="I70" s="234" t="s">
        <v>19</v>
      </c>
      <c r="J70" s="234" t="s">
        <v>3921</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3922</v>
      </c>
      <c r="B71" s="234" t="s">
        <v>3923</v>
      </c>
      <c r="C71" s="234" t="s">
        <v>3924</v>
      </c>
      <c r="D71" s="234" t="s">
        <v>19</v>
      </c>
      <c r="E71" s="234" t="s">
        <v>19</v>
      </c>
      <c r="F71" s="234" t="s">
        <v>19</v>
      </c>
      <c r="G71" s="234" t="s">
        <v>19</v>
      </c>
      <c r="H71" s="234" t="s">
        <v>3925</v>
      </c>
      <c r="I71" s="234" t="s">
        <v>19</v>
      </c>
      <c r="J71" s="234" t="s">
        <v>3926</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3927</v>
      </c>
      <c r="B72" s="234" t="s">
        <v>3928</v>
      </c>
      <c r="C72" s="234" t="s">
        <v>3929</v>
      </c>
      <c r="D72" s="234" t="s">
        <v>3930</v>
      </c>
      <c r="E72" s="234" t="s">
        <v>3931</v>
      </c>
      <c r="F72" s="234" t="s">
        <v>19</v>
      </c>
      <c r="G72" s="234" t="s">
        <v>19</v>
      </c>
      <c r="H72" s="234" t="s">
        <v>3932</v>
      </c>
      <c r="I72" s="234" t="s">
        <v>19</v>
      </c>
      <c r="J72" s="234" t="s">
        <v>3933</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3934</v>
      </c>
      <c r="B73" s="234" t="s">
        <v>3935</v>
      </c>
      <c r="C73" s="234" t="s">
        <v>3936</v>
      </c>
      <c r="D73" s="234" t="s">
        <v>3937</v>
      </c>
      <c r="E73" s="234" t="s">
        <v>3931</v>
      </c>
      <c r="F73" s="234" t="s">
        <v>19</v>
      </c>
      <c r="G73" s="234" t="s">
        <v>3938</v>
      </c>
      <c r="H73" s="234" t="s">
        <v>3939</v>
      </c>
      <c r="I73" s="234" t="s">
        <v>19</v>
      </c>
      <c r="J73" s="234" t="s">
        <v>3940</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3941</v>
      </c>
      <c r="B74" s="234" t="s">
        <v>3942</v>
      </c>
      <c r="C74" s="234" t="s">
        <v>3943</v>
      </c>
      <c r="D74" s="234" t="s">
        <v>3937</v>
      </c>
      <c r="E74" s="234" t="s">
        <v>3944</v>
      </c>
      <c r="F74" s="234" t="s">
        <v>19</v>
      </c>
      <c r="G74" s="234" t="s">
        <v>3945</v>
      </c>
      <c r="H74" s="234" t="s">
        <v>3946</v>
      </c>
      <c r="I74" s="234" t="s">
        <v>3947</v>
      </c>
      <c r="J74" s="234" t="s">
        <v>3948</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3949</v>
      </c>
      <c r="B75" s="234" t="s">
        <v>3950</v>
      </c>
      <c r="C75" s="234" t="s">
        <v>3951</v>
      </c>
      <c r="D75" s="234" t="s">
        <v>3952</v>
      </c>
      <c r="E75" s="234" t="s">
        <v>3944</v>
      </c>
      <c r="F75" s="234" t="s">
        <v>3953</v>
      </c>
      <c r="G75" s="234" t="s">
        <v>3954</v>
      </c>
      <c r="H75" s="234" t="s">
        <v>3955</v>
      </c>
      <c r="I75" s="234" t="s">
        <v>3956</v>
      </c>
      <c r="J75" s="234" t="s">
        <v>3957</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3958</v>
      </c>
      <c r="B76" s="234" t="s">
        <v>3959</v>
      </c>
      <c r="C76" s="234" t="s">
        <v>3960</v>
      </c>
      <c r="D76" s="234" t="s">
        <v>3961</v>
      </c>
      <c r="E76" s="234" t="s">
        <v>19</v>
      </c>
      <c r="F76" s="234" t="s">
        <v>19</v>
      </c>
      <c r="G76" s="234" t="s">
        <v>19</v>
      </c>
      <c r="H76" s="234" t="s">
        <v>3962</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3963</v>
      </c>
      <c r="B77" s="234" t="s">
        <v>3964</v>
      </c>
      <c r="C77" s="234" t="s">
        <v>3965</v>
      </c>
      <c r="D77" s="234" t="s">
        <v>19</v>
      </c>
      <c r="E77" s="234" t="s">
        <v>19</v>
      </c>
      <c r="F77" s="234" t="s">
        <v>19</v>
      </c>
      <c r="G77" s="234" t="s">
        <v>3966</v>
      </c>
      <c r="H77" s="234" t="s">
        <v>3967</v>
      </c>
      <c r="I77" s="234" t="s">
        <v>19</v>
      </c>
      <c r="J77" s="234" t="s">
        <v>3968</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3969</v>
      </c>
      <c r="B78" s="234" t="s">
        <v>3970</v>
      </c>
      <c r="C78" s="234" t="s">
        <v>3971</v>
      </c>
      <c r="D78" s="234" t="s">
        <v>19</v>
      </c>
      <c r="E78" s="234" t="s">
        <v>19</v>
      </c>
      <c r="F78" s="234" t="s">
        <v>19</v>
      </c>
      <c r="G78" s="234" t="s">
        <v>3972</v>
      </c>
      <c r="H78" s="234" t="s">
        <v>3973</v>
      </c>
      <c r="I78" s="234" t="s">
        <v>3974</v>
      </c>
      <c r="J78" s="234" t="s">
        <v>3975</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3976</v>
      </c>
      <c r="B79" s="232" t="s">
        <v>3977</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904</v>
      </c>
      <c r="B80" s="233" t="s">
        <v>3978</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3979</v>
      </c>
      <c r="B81" s="234" t="s">
        <v>3980</v>
      </c>
      <c r="C81" s="234" t="s">
        <v>3981</v>
      </c>
      <c r="D81" s="234" t="s">
        <v>3776</v>
      </c>
      <c r="E81" s="234" t="s">
        <v>3982</v>
      </c>
      <c r="F81" s="234" t="s">
        <v>19</v>
      </c>
      <c r="G81" s="234" t="s">
        <v>19</v>
      </c>
      <c r="H81" s="234" t="s">
        <v>3983</v>
      </c>
      <c r="I81" s="234" t="s">
        <v>19</v>
      </c>
      <c r="J81" s="234" t="s">
        <v>3984</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3985</v>
      </c>
      <c r="B82" s="234" t="s">
        <v>3986</v>
      </c>
      <c r="C82" s="234" t="s">
        <v>3567</v>
      </c>
      <c r="D82" s="234" t="s">
        <v>3568</v>
      </c>
      <c r="E82" s="234" t="s">
        <v>19</v>
      </c>
      <c r="F82" s="234" t="s">
        <v>3570</v>
      </c>
      <c r="G82" s="234" t="s">
        <v>19</v>
      </c>
      <c r="H82" s="234" t="s">
        <v>3987</v>
      </c>
      <c r="I82" s="234" t="s">
        <v>19</v>
      </c>
      <c r="J82" s="234" t="s">
        <v>3988</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909</v>
      </c>
      <c r="B83" s="233" t="s">
        <v>3989</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3990</v>
      </c>
      <c r="B84" s="234" t="s">
        <v>3991</v>
      </c>
      <c r="C84" s="234" t="s">
        <v>3992</v>
      </c>
      <c r="D84" s="234" t="s">
        <v>3993</v>
      </c>
      <c r="E84" s="234" t="s">
        <v>19</v>
      </c>
      <c r="F84" s="234" t="s">
        <v>3994</v>
      </c>
      <c r="G84" s="234" t="s">
        <v>3995</v>
      </c>
      <c r="H84" s="234" t="s">
        <v>3996</v>
      </c>
      <c r="I84" s="234" t="s">
        <v>3997</v>
      </c>
      <c r="J84" s="234" t="s">
        <v>3998</v>
      </c>
      <c r="K84" s="237">
        <f>IF(COUNTIF(L84:AY84,"&lt;&gt;")=0,"",SUMPRODUCT(((Recommendations[ImplStatus]="Implemented")+(Recommendations[ImplStatus]="Compensated"))*ISNUMBER(MATCH(Recommendations[Id],L84:AY84,0)))/COUNTIF(L84:AY84,"&lt;&gt;"))</f>
        <v>0</v>
      </c>
      <c r="L84" s="240" t="s">
        <v>369</v>
      </c>
      <c r="M84" s="240" t="s">
        <v>374</v>
      </c>
      <c r="N84" s="240" t="s">
        <v>389</v>
      </c>
      <c r="O84" s="240" t="s">
        <v>399</v>
      </c>
      <c r="P84" s="240" t="s">
        <v>439</v>
      </c>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3999</v>
      </c>
      <c r="B85" s="234" t="s">
        <v>4000</v>
      </c>
      <c r="C85" s="234" t="s">
        <v>4001</v>
      </c>
      <c r="D85" s="234" t="s">
        <v>4002</v>
      </c>
      <c r="E85" s="234" t="s">
        <v>19</v>
      </c>
      <c r="F85" s="234" t="s">
        <v>19</v>
      </c>
      <c r="G85" s="234" t="s">
        <v>19</v>
      </c>
      <c r="H85" s="234" t="s">
        <v>4003</v>
      </c>
      <c r="I85" s="234" t="s">
        <v>4004</v>
      </c>
      <c r="J85" s="234" t="s">
        <v>4005</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4006</v>
      </c>
      <c r="B86" s="234" t="s">
        <v>4007</v>
      </c>
      <c r="C86" s="234" t="s">
        <v>4008</v>
      </c>
      <c r="D86" s="234" t="s">
        <v>4009</v>
      </c>
      <c r="E86" s="234" t="s">
        <v>19</v>
      </c>
      <c r="F86" s="234" t="s">
        <v>19</v>
      </c>
      <c r="G86" s="234" t="s">
        <v>4010</v>
      </c>
      <c r="H86" s="234" t="s">
        <v>4011</v>
      </c>
      <c r="I86" s="234" t="s">
        <v>19</v>
      </c>
      <c r="J86" s="234" t="s">
        <v>4012</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4013</v>
      </c>
      <c r="B87" s="234" t="s">
        <v>4014</v>
      </c>
      <c r="C87" s="234" t="s">
        <v>4015</v>
      </c>
      <c r="D87" s="234" t="s">
        <v>4016</v>
      </c>
      <c r="E87" s="234" t="s">
        <v>19</v>
      </c>
      <c r="F87" s="234" t="s">
        <v>4017</v>
      </c>
      <c r="G87" s="234" t="s">
        <v>19</v>
      </c>
      <c r="H87" s="234" t="s">
        <v>4018</v>
      </c>
      <c r="I87" s="234" t="s">
        <v>4019</v>
      </c>
      <c r="J87" s="234" t="s">
        <v>4020</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4021</v>
      </c>
      <c r="B88" s="232" t="s">
        <v>4022</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956</v>
      </c>
      <c r="B89" s="233" t="s">
        <v>4023</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4024</v>
      </c>
      <c r="B90" s="234" t="s">
        <v>4025</v>
      </c>
      <c r="C90" s="234" t="s">
        <v>4026</v>
      </c>
      <c r="D90" s="234" t="s">
        <v>3776</v>
      </c>
      <c r="E90" s="234" t="s">
        <v>3562</v>
      </c>
      <c r="F90" s="234" t="s">
        <v>19</v>
      </c>
      <c r="G90" s="234" t="s">
        <v>19</v>
      </c>
      <c r="H90" s="234" t="s">
        <v>4027</v>
      </c>
      <c r="I90" s="234" t="s">
        <v>19</v>
      </c>
      <c r="J90" s="234" t="s">
        <v>4028</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4029</v>
      </c>
      <c r="B91" s="234" t="s">
        <v>4030</v>
      </c>
      <c r="C91" s="234" t="s">
        <v>4031</v>
      </c>
      <c r="D91" s="234" t="s">
        <v>3568</v>
      </c>
      <c r="E91" s="234" t="s">
        <v>19</v>
      </c>
      <c r="F91" s="234" t="s">
        <v>3570</v>
      </c>
      <c r="G91" s="234" t="s">
        <v>19</v>
      </c>
      <c r="H91" s="234" t="s">
        <v>4032</v>
      </c>
      <c r="I91" s="234" t="s">
        <v>19</v>
      </c>
      <c r="J91" s="234" t="s">
        <v>4033</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960</v>
      </c>
      <c r="B92" s="233" t="s">
        <v>4034</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4035</v>
      </c>
      <c r="B93" s="234" t="s">
        <v>4036</v>
      </c>
      <c r="C93" s="234" t="s">
        <v>4037</v>
      </c>
      <c r="D93" s="234" t="s">
        <v>4038</v>
      </c>
      <c r="E93" s="234" t="s">
        <v>4039</v>
      </c>
      <c r="F93" s="234" t="s">
        <v>19</v>
      </c>
      <c r="G93" s="234" t="s">
        <v>19</v>
      </c>
      <c r="H93" s="234" t="s">
        <v>4040</v>
      </c>
      <c r="I93" s="234" t="s">
        <v>19</v>
      </c>
      <c r="J93" s="234" t="s">
        <v>4041</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4042</v>
      </c>
      <c r="B94" s="234" t="s">
        <v>4043</v>
      </c>
      <c r="C94" s="234" t="s">
        <v>4044</v>
      </c>
      <c r="D94" s="234" t="s">
        <v>4045</v>
      </c>
      <c r="E94" s="234" t="s">
        <v>19</v>
      </c>
      <c r="F94" s="234" t="s">
        <v>4046</v>
      </c>
      <c r="G94" s="234" t="s">
        <v>19</v>
      </c>
      <c r="H94" s="234" t="s">
        <v>4047</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4048</v>
      </c>
      <c r="B95" s="234" t="s">
        <v>4049</v>
      </c>
      <c r="C95" s="234" t="s">
        <v>4050</v>
      </c>
      <c r="D95" s="234" t="s">
        <v>4051</v>
      </c>
      <c r="E95" s="234" t="s">
        <v>19</v>
      </c>
      <c r="F95" s="234" t="s">
        <v>19</v>
      </c>
      <c r="G95" s="234" t="s">
        <v>19</v>
      </c>
      <c r="H95" s="234" t="s">
        <v>4052</v>
      </c>
      <c r="I95" s="234" t="s">
        <v>4053</v>
      </c>
      <c r="J95" s="234" t="s">
        <v>4054</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4055</v>
      </c>
      <c r="B96" s="234" t="s">
        <v>4056</v>
      </c>
      <c r="C96" s="234" t="s">
        <v>4057</v>
      </c>
      <c r="D96" s="234" t="s">
        <v>19</v>
      </c>
      <c r="E96" s="234" t="s">
        <v>19</v>
      </c>
      <c r="F96" s="234" t="s">
        <v>19</v>
      </c>
      <c r="G96" s="234" t="s">
        <v>19</v>
      </c>
      <c r="H96" s="234" t="s">
        <v>4058</v>
      </c>
      <c r="I96" s="234" t="s">
        <v>4004</v>
      </c>
      <c r="J96" s="234" t="s">
        <v>4059</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964</v>
      </c>
      <c r="B97" s="233" t="s">
        <v>4060</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4061</v>
      </c>
      <c r="B98" s="234" t="s">
        <v>4062</v>
      </c>
      <c r="C98" s="234" t="s">
        <v>4063</v>
      </c>
      <c r="D98" s="234" t="s">
        <v>4064</v>
      </c>
      <c r="E98" s="234" t="s">
        <v>19</v>
      </c>
      <c r="F98" s="234" t="s">
        <v>19</v>
      </c>
      <c r="G98" s="234" t="s">
        <v>19</v>
      </c>
      <c r="H98" s="234" t="s">
        <v>4065</v>
      </c>
      <c r="I98" s="234" t="s">
        <v>19</v>
      </c>
      <c r="J98" s="234" t="s">
        <v>4066</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4067</v>
      </c>
      <c r="B99" s="234" t="s">
        <v>4068</v>
      </c>
      <c r="C99" s="234" t="s">
        <v>4069</v>
      </c>
      <c r="D99" s="234" t="s">
        <v>4070</v>
      </c>
      <c r="E99" s="234" t="s">
        <v>4071</v>
      </c>
      <c r="F99" s="234" t="s">
        <v>19</v>
      </c>
      <c r="G99" s="234" t="s">
        <v>19</v>
      </c>
      <c r="H99" s="234" t="s">
        <v>4072</v>
      </c>
      <c r="I99" s="234" t="s">
        <v>19</v>
      </c>
      <c r="J99" s="234" t="s">
        <v>4073</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4074</v>
      </c>
      <c r="B100" s="234" t="s">
        <v>4075</v>
      </c>
      <c r="C100" s="234" t="s">
        <v>4076</v>
      </c>
      <c r="D100" s="234" t="s">
        <v>19</v>
      </c>
      <c r="E100" s="234" t="s">
        <v>19</v>
      </c>
      <c r="F100" s="234" t="s">
        <v>19</v>
      </c>
      <c r="G100" s="234" t="s">
        <v>19</v>
      </c>
      <c r="H100" s="234" t="s">
        <v>4077</v>
      </c>
      <c r="I100" s="234" t="s">
        <v>4078</v>
      </c>
      <c r="J100" s="234" t="s">
        <v>4079</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4080</v>
      </c>
      <c r="B101" s="234" t="s">
        <v>4081</v>
      </c>
      <c r="C101" s="234" t="s">
        <v>4082</v>
      </c>
      <c r="D101" s="234" t="s">
        <v>19</v>
      </c>
      <c r="E101" s="234" t="s">
        <v>19</v>
      </c>
      <c r="F101" s="234" t="s">
        <v>19</v>
      </c>
      <c r="G101" s="234" t="s">
        <v>19</v>
      </c>
      <c r="H101" s="234" t="s">
        <v>4083</v>
      </c>
      <c r="I101" s="234" t="s">
        <v>4004</v>
      </c>
      <c r="J101" s="234" t="s">
        <v>4084</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4085</v>
      </c>
      <c r="B102" s="234" t="s">
        <v>4086</v>
      </c>
      <c r="C102" s="234" t="s">
        <v>4087</v>
      </c>
      <c r="D102" s="234" t="s">
        <v>4088</v>
      </c>
      <c r="E102" s="234" t="s">
        <v>19</v>
      </c>
      <c r="F102" s="234" t="s">
        <v>19</v>
      </c>
      <c r="G102" s="234" t="s">
        <v>19</v>
      </c>
      <c r="H102" s="234" t="s">
        <v>4089</v>
      </c>
      <c r="I102" s="234" t="s">
        <v>19</v>
      </c>
      <c r="J102" s="234" t="s">
        <v>4090</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4091</v>
      </c>
      <c r="B103" s="234" t="s">
        <v>4092</v>
      </c>
      <c r="C103" s="234" t="s">
        <v>4093</v>
      </c>
      <c r="D103" s="234" t="s">
        <v>4088</v>
      </c>
      <c r="E103" s="234" t="s">
        <v>19</v>
      </c>
      <c r="F103" s="234" t="s">
        <v>4094</v>
      </c>
      <c r="G103" s="234" t="s">
        <v>19</v>
      </c>
      <c r="H103" s="234" t="s">
        <v>4095</v>
      </c>
      <c r="I103" s="234" t="s">
        <v>4096</v>
      </c>
      <c r="J103" s="234" t="s">
        <v>4097</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968</v>
      </c>
      <c r="B104" s="233" t="s">
        <v>4098</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4099</v>
      </c>
      <c r="B105" s="234" t="s">
        <v>4100</v>
      </c>
      <c r="C105" s="234" t="s">
        <v>4101</v>
      </c>
      <c r="D105" s="234" t="s">
        <v>4102</v>
      </c>
      <c r="E105" s="234" t="s">
        <v>4103</v>
      </c>
      <c r="F105" s="234" t="s">
        <v>19</v>
      </c>
      <c r="G105" s="234" t="s">
        <v>19</v>
      </c>
      <c r="H105" s="234" t="s">
        <v>4104</v>
      </c>
      <c r="I105" s="234" t="s">
        <v>4105</v>
      </c>
      <c r="J105" s="234" t="s">
        <v>4106</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4107</v>
      </c>
      <c r="B106" s="232" t="s">
        <v>4108</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982</v>
      </c>
      <c r="B107" s="233" t="s">
        <v>4109</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4110</v>
      </c>
      <c r="B108" s="234" t="s">
        <v>4111</v>
      </c>
      <c r="C108" s="234" t="s">
        <v>4112</v>
      </c>
      <c r="D108" s="234" t="s">
        <v>3776</v>
      </c>
      <c r="E108" s="234" t="s">
        <v>3562</v>
      </c>
      <c r="F108" s="234" t="s">
        <v>19</v>
      </c>
      <c r="G108" s="234" t="s">
        <v>19</v>
      </c>
      <c r="H108" s="234" t="s">
        <v>4113</v>
      </c>
      <c r="I108" s="234" t="s">
        <v>19</v>
      </c>
      <c r="J108" s="234" t="s">
        <v>4114</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4115</v>
      </c>
      <c r="B109" s="234" t="s">
        <v>4116</v>
      </c>
      <c r="C109" s="234" t="s">
        <v>4117</v>
      </c>
      <c r="D109" s="234" t="s">
        <v>3568</v>
      </c>
      <c r="E109" s="234" t="s">
        <v>19</v>
      </c>
      <c r="F109" s="234" t="s">
        <v>3570</v>
      </c>
      <c r="G109" s="234" t="s">
        <v>19</v>
      </c>
      <c r="H109" s="234" t="s">
        <v>4118</v>
      </c>
      <c r="I109" s="234" t="s">
        <v>19</v>
      </c>
      <c r="J109" s="234" t="s">
        <v>4119</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986</v>
      </c>
      <c r="B110" s="233" t="s">
        <v>4120</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4121</v>
      </c>
      <c r="B111" s="234" t="s">
        <v>4122</v>
      </c>
      <c r="C111" s="234" t="s">
        <v>4123</v>
      </c>
      <c r="D111" s="234" t="s">
        <v>4124</v>
      </c>
      <c r="E111" s="234" t="s">
        <v>19</v>
      </c>
      <c r="F111" s="234" t="s">
        <v>4125</v>
      </c>
      <c r="G111" s="234" t="s">
        <v>19</v>
      </c>
      <c r="H111" s="234" t="s">
        <v>4126</v>
      </c>
      <c r="I111" s="234" t="s">
        <v>4127</v>
      </c>
      <c r="J111" s="234" t="s">
        <v>4128</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4129</v>
      </c>
      <c r="B112" s="234" t="s">
        <v>4130</v>
      </c>
      <c r="C112" s="234" t="s">
        <v>4131</v>
      </c>
      <c r="D112" s="234" t="s">
        <v>4132</v>
      </c>
      <c r="E112" s="234" t="s">
        <v>19</v>
      </c>
      <c r="F112" s="234" t="s">
        <v>19</v>
      </c>
      <c r="G112" s="234" t="s">
        <v>19</v>
      </c>
      <c r="H112" s="234" t="s">
        <v>4133</v>
      </c>
      <c r="I112" s="234" t="s">
        <v>19</v>
      </c>
      <c r="J112" s="234" t="s">
        <v>4134</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4135</v>
      </c>
      <c r="B113" s="234" t="s">
        <v>4136</v>
      </c>
      <c r="C113" s="234" t="s">
        <v>4137</v>
      </c>
      <c r="D113" s="234" t="s">
        <v>4138</v>
      </c>
      <c r="E113" s="234" t="s">
        <v>19</v>
      </c>
      <c r="F113" s="234" t="s">
        <v>19</v>
      </c>
      <c r="G113" s="234" t="s">
        <v>19</v>
      </c>
      <c r="H113" s="234" t="s">
        <v>4139</v>
      </c>
      <c r="I113" s="234" t="s">
        <v>4140</v>
      </c>
      <c r="J113" s="234" t="s">
        <v>4141</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4142</v>
      </c>
      <c r="B114" s="234" t="s">
        <v>4143</v>
      </c>
      <c r="C114" s="234" t="s">
        <v>4144</v>
      </c>
      <c r="D114" s="234" t="s">
        <v>4145</v>
      </c>
      <c r="E114" s="234" t="s">
        <v>19</v>
      </c>
      <c r="F114" s="234" t="s">
        <v>19</v>
      </c>
      <c r="G114" s="234" t="s">
        <v>4146</v>
      </c>
      <c r="H114" s="234" t="s">
        <v>4147</v>
      </c>
      <c r="I114" s="234" t="s">
        <v>4148</v>
      </c>
      <c r="J114" s="234" t="s">
        <v>4149</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4150</v>
      </c>
      <c r="B115" s="234" t="s">
        <v>4151</v>
      </c>
      <c r="C115" s="234" t="s">
        <v>4152</v>
      </c>
      <c r="D115" s="234" t="s">
        <v>4153</v>
      </c>
      <c r="E115" s="234" t="s">
        <v>19</v>
      </c>
      <c r="F115" s="234" t="s">
        <v>4154</v>
      </c>
      <c r="G115" s="234" t="s">
        <v>19</v>
      </c>
      <c r="H115" s="234" t="s">
        <v>4155</v>
      </c>
      <c r="I115" s="234" t="s">
        <v>4155</v>
      </c>
      <c r="J115" s="234" t="s">
        <v>4156</v>
      </c>
      <c r="K115" s="237">
        <f>IF(COUNTIF(L115:AY115,"&lt;&gt;")=0,"",SUMPRODUCT(((Recommendations[ImplStatus]="Implemented")+(Recommendations[ImplStatus]="Compensated"))*ISNUMBER(MATCH(Recommendations[Id],L115:AY115,0)))/COUNTIF(L115:AY115,"&lt;&gt;"))</f>
        <v>0</v>
      </c>
      <c r="L115" s="240" t="s">
        <v>444</v>
      </c>
      <c r="M115" s="240" t="s">
        <v>449</v>
      </c>
      <c r="N115" s="240" t="s">
        <v>454</v>
      </c>
      <c r="O115" s="240" t="s">
        <v>459</v>
      </c>
      <c r="P115" s="240" t="s">
        <v>464</v>
      </c>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990</v>
      </c>
      <c r="B116" s="233" t="s">
        <v>4157</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4158</v>
      </c>
      <c r="B117" s="234" t="s">
        <v>4159</v>
      </c>
      <c r="C117" s="234" t="s">
        <v>4160</v>
      </c>
      <c r="D117" s="234" t="s">
        <v>4161</v>
      </c>
      <c r="E117" s="234" t="s">
        <v>19</v>
      </c>
      <c r="F117" s="234" t="s">
        <v>4162</v>
      </c>
      <c r="G117" s="234" t="s">
        <v>4163</v>
      </c>
      <c r="H117" s="234" t="s">
        <v>4164</v>
      </c>
      <c r="I117" s="234" t="s">
        <v>4165</v>
      </c>
      <c r="J117" s="234" t="s">
        <v>4166</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4167</v>
      </c>
      <c r="B118" s="234" t="s">
        <v>4168</v>
      </c>
      <c r="C118" s="234" t="s">
        <v>4169</v>
      </c>
      <c r="D118" s="234" t="s">
        <v>4170</v>
      </c>
      <c r="E118" s="234" t="s">
        <v>19</v>
      </c>
      <c r="F118" s="234" t="s">
        <v>19</v>
      </c>
      <c r="G118" s="234" t="s">
        <v>19</v>
      </c>
      <c r="H118" s="234" t="s">
        <v>4171</v>
      </c>
      <c r="I118" s="234" t="s">
        <v>4004</v>
      </c>
      <c r="J118" s="234" t="s">
        <v>4172</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4173</v>
      </c>
      <c r="B119" s="234" t="s">
        <v>4174</v>
      </c>
      <c r="C119" s="234" t="s">
        <v>4175</v>
      </c>
      <c r="D119" s="234" t="s">
        <v>4176</v>
      </c>
      <c r="E119" s="234" t="s">
        <v>19</v>
      </c>
      <c r="F119" s="234" t="s">
        <v>4177</v>
      </c>
      <c r="G119" s="234" t="s">
        <v>19</v>
      </c>
      <c r="H119" s="234" t="s">
        <v>4178</v>
      </c>
      <c r="I119" s="234" t="s">
        <v>4179</v>
      </c>
      <c r="J119" s="234" t="s">
        <v>4180</v>
      </c>
      <c r="K119" s="237">
        <f>IF(COUNTIF(L119:AY119,"&lt;&gt;")=0,"",SUMPRODUCT(((Recommendations[ImplStatus]="Implemented")+(Recommendations[ImplStatus]="Compensated"))*ISNUMBER(MATCH(Recommendations[Id],L119:AY119,0)))/COUNTIF(L119:AY119,"&lt;&gt;"))</f>
        <v>0</v>
      </c>
      <c r="L119" s="240" t="s">
        <v>110</v>
      </c>
      <c r="M119" s="240" t="s">
        <v>469</v>
      </c>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994</v>
      </c>
      <c r="B120" s="233" t="s">
        <v>4181</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4182</v>
      </c>
      <c r="B121" s="234" t="s">
        <v>4183</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4184</v>
      </c>
      <c r="B122" s="234" t="s">
        <v>4185</v>
      </c>
      <c r="C122" s="234" t="s">
        <v>4186</v>
      </c>
      <c r="D122" s="234" t="s">
        <v>4187</v>
      </c>
      <c r="E122" s="234" t="s">
        <v>19</v>
      </c>
      <c r="F122" s="234" t="s">
        <v>4188</v>
      </c>
      <c r="G122" s="234" t="s">
        <v>19</v>
      </c>
      <c r="H122" s="234" t="s">
        <v>4189</v>
      </c>
      <c r="I122" s="234" t="s">
        <v>4190</v>
      </c>
      <c r="J122" s="234" t="s">
        <v>4191</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4192</v>
      </c>
      <c r="B123" s="234" t="s">
        <v>4193</v>
      </c>
      <c r="C123" s="234" t="s">
        <v>4194</v>
      </c>
      <c r="D123" s="234" t="s">
        <v>4195</v>
      </c>
      <c r="E123" s="234" t="s">
        <v>19</v>
      </c>
      <c r="F123" s="234" t="s">
        <v>4196</v>
      </c>
      <c r="G123" s="234" t="s">
        <v>19</v>
      </c>
      <c r="H123" s="234" t="s">
        <v>4197</v>
      </c>
      <c r="I123" s="234" t="s">
        <v>19</v>
      </c>
      <c r="J123" s="234" t="s">
        <v>4198</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998</v>
      </c>
      <c r="B124" s="233" t="s">
        <v>4199</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4200</v>
      </c>
      <c r="B125" s="234" t="s">
        <v>4201</v>
      </c>
      <c r="C125" s="234" t="s">
        <v>4202</v>
      </c>
      <c r="D125" s="234" t="s">
        <v>4203</v>
      </c>
      <c r="E125" s="234" t="s">
        <v>19</v>
      </c>
      <c r="F125" s="234" t="s">
        <v>19</v>
      </c>
      <c r="G125" s="234" t="s">
        <v>19</v>
      </c>
      <c r="H125" s="234" t="s">
        <v>4204</v>
      </c>
      <c r="I125" s="234" t="s">
        <v>19</v>
      </c>
      <c r="J125" s="234" t="s">
        <v>4205</v>
      </c>
      <c r="K125" s="237">
        <f>IF(COUNTIF(L125:AY125,"&lt;&gt;")=0,"",SUMPRODUCT(((Recommendations[ImplStatus]="Implemented")+(Recommendations[ImplStatus]="Compensated"))*ISNUMBER(MATCH(Recommendations[Id],L125:AY125,0)))/COUNTIF(L125:AY125,"&lt;&gt;"))</f>
        <v>0</v>
      </c>
      <c r="L125" s="240" t="s">
        <v>244</v>
      </c>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4206</v>
      </c>
      <c r="B126" s="234" t="s">
        <v>4207</v>
      </c>
      <c r="C126" s="234" t="s">
        <v>4208</v>
      </c>
      <c r="D126" s="234" t="s">
        <v>4209</v>
      </c>
      <c r="E126" s="234" t="s">
        <v>19</v>
      </c>
      <c r="F126" s="234" t="s">
        <v>4210</v>
      </c>
      <c r="G126" s="234" t="s">
        <v>19</v>
      </c>
      <c r="H126" s="234" t="s">
        <v>4211</v>
      </c>
      <c r="I126" s="234" t="s">
        <v>4212</v>
      </c>
      <c r="J126" s="234" t="s">
        <v>4213</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4214</v>
      </c>
      <c r="B127" s="234" t="s">
        <v>4215</v>
      </c>
      <c r="C127" s="234" t="s">
        <v>4216</v>
      </c>
      <c r="D127" s="234" t="s">
        <v>4217</v>
      </c>
      <c r="E127" s="234" t="s">
        <v>4218</v>
      </c>
      <c r="F127" s="234" t="s">
        <v>19</v>
      </c>
      <c r="G127" s="234" t="s">
        <v>19</v>
      </c>
      <c r="H127" s="234" t="s">
        <v>4219</v>
      </c>
      <c r="I127" s="234" t="s">
        <v>19</v>
      </c>
      <c r="J127" s="234" t="s">
        <v>4220</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4221</v>
      </c>
      <c r="B128" s="234" t="s">
        <v>4222</v>
      </c>
      <c r="C128" s="234" t="s">
        <v>4223</v>
      </c>
      <c r="D128" s="234" t="s">
        <v>19</v>
      </c>
      <c r="E128" s="234" t="s">
        <v>19</v>
      </c>
      <c r="F128" s="234" t="s">
        <v>19</v>
      </c>
      <c r="G128" s="234" t="s">
        <v>19</v>
      </c>
      <c r="H128" s="234" t="s">
        <v>4224</v>
      </c>
      <c r="I128" s="234" t="s">
        <v>4225</v>
      </c>
      <c r="J128" s="234" t="s">
        <v>4226</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4227</v>
      </c>
      <c r="B129" s="234" t="s">
        <v>4228</v>
      </c>
      <c r="C129" s="234" t="s">
        <v>4229</v>
      </c>
      <c r="D129" s="234" t="s">
        <v>19</v>
      </c>
      <c r="E129" s="234" t="s">
        <v>4230</v>
      </c>
      <c r="F129" s="234" t="s">
        <v>19</v>
      </c>
      <c r="G129" s="234" t="s">
        <v>19</v>
      </c>
      <c r="H129" s="234" t="s">
        <v>4231</v>
      </c>
      <c r="I129" s="234" t="s">
        <v>19</v>
      </c>
      <c r="J129" s="234" t="s">
        <v>4232</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4233</v>
      </c>
      <c r="B130" s="234" t="s">
        <v>4234</v>
      </c>
      <c r="C130" s="234" t="s">
        <v>4235</v>
      </c>
      <c r="D130" s="234" t="s">
        <v>19</v>
      </c>
      <c r="E130" s="234" t="s">
        <v>19</v>
      </c>
      <c r="F130" s="234" t="s">
        <v>19</v>
      </c>
      <c r="G130" s="234" t="s">
        <v>19</v>
      </c>
      <c r="H130" s="234" t="s">
        <v>4236</v>
      </c>
      <c r="I130" s="234" t="s">
        <v>19</v>
      </c>
      <c r="J130" s="234" t="s">
        <v>4237</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4238</v>
      </c>
      <c r="B131" s="232" t="s">
        <v>4239</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1016</v>
      </c>
      <c r="B132" s="233" t="s">
        <v>4240</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4241</v>
      </c>
      <c r="B133" s="234" t="s">
        <v>4242</v>
      </c>
      <c r="C133" s="234" t="s">
        <v>4243</v>
      </c>
      <c r="D133" s="234" t="s">
        <v>3776</v>
      </c>
      <c r="E133" s="234" t="s">
        <v>3562</v>
      </c>
      <c r="F133" s="234" t="s">
        <v>19</v>
      </c>
      <c r="G133" s="234" t="s">
        <v>19</v>
      </c>
      <c r="H133" s="234" t="s">
        <v>4244</v>
      </c>
      <c r="I133" s="234" t="s">
        <v>19</v>
      </c>
      <c r="J133" s="234" t="s">
        <v>4245</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4246</v>
      </c>
      <c r="B134" s="234" t="s">
        <v>4247</v>
      </c>
      <c r="C134" s="234" t="s">
        <v>3781</v>
      </c>
      <c r="D134" s="234" t="s">
        <v>3568</v>
      </c>
      <c r="E134" s="234" t="s">
        <v>19</v>
      </c>
      <c r="F134" s="234" t="s">
        <v>3570</v>
      </c>
      <c r="G134" s="234" t="s">
        <v>19</v>
      </c>
      <c r="H134" s="234" t="s">
        <v>4248</v>
      </c>
      <c r="I134" s="234" t="s">
        <v>19</v>
      </c>
      <c r="J134" s="234" t="s">
        <v>4249</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1020</v>
      </c>
      <c r="B135" s="233" t="s">
        <v>4250</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4251</v>
      </c>
      <c r="B136" s="234" t="s">
        <v>4252</v>
      </c>
      <c r="C136" s="234" t="s">
        <v>4253</v>
      </c>
      <c r="D136" s="234" t="s">
        <v>4254</v>
      </c>
      <c r="E136" s="234" t="s">
        <v>4255</v>
      </c>
      <c r="F136" s="234" t="s">
        <v>4256</v>
      </c>
      <c r="G136" s="234" t="s">
        <v>19</v>
      </c>
      <c r="H136" s="234" t="s">
        <v>4257</v>
      </c>
      <c r="I136" s="234" t="s">
        <v>19</v>
      </c>
      <c r="J136" s="234" t="s">
        <v>4258</v>
      </c>
      <c r="K136" s="237">
        <f>IF(COUNTIF(L136:AY136,"&lt;&gt;")=0,"",SUMPRODUCT(((Recommendations[ImplStatus]="Implemented")+(Recommendations[ImplStatus]="Compensated"))*ISNUMBER(MATCH(Recommendations[Id],L136:AY136,0)))/COUNTIF(L136:AY136,"&lt;&gt;"))</f>
        <v>0</v>
      </c>
      <c r="L136" s="240" t="s">
        <v>105</v>
      </c>
      <c r="M136" s="240" t="s">
        <v>124</v>
      </c>
      <c r="N136" s="240" t="s">
        <v>134</v>
      </c>
      <c r="O136" s="240" t="s">
        <v>154</v>
      </c>
      <c r="P136" s="240" t="s">
        <v>159</v>
      </c>
      <c r="Q136" s="240" t="s">
        <v>179</v>
      </c>
      <c r="R136" s="240" t="s">
        <v>189</v>
      </c>
      <c r="S136" s="240" t="s">
        <v>204</v>
      </c>
      <c r="T136" s="240" t="s">
        <v>209</v>
      </c>
      <c r="U136" s="240" t="s">
        <v>264</v>
      </c>
      <c r="V136" s="240" t="s">
        <v>284</v>
      </c>
      <c r="W136" s="240" t="s">
        <v>319</v>
      </c>
      <c r="X136" s="240" t="s">
        <v>324</v>
      </c>
      <c r="Y136" s="240" t="s">
        <v>329</v>
      </c>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4259</v>
      </c>
      <c r="B137" s="234" t="s">
        <v>4260</v>
      </c>
      <c r="C137" s="234" t="s">
        <v>4261</v>
      </c>
      <c r="D137" s="234" t="s">
        <v>4262</v>
      </c>
      <c r="E137" s="234" t="s">
        <v>19</v>
      </c>
      <c r="F137" s="234" t="s">
        <v>19</v>
      </c>
      <c r="G137" s="234" t="s">
        <v>19</v>
      </c>
      <c r="H137" s="234" t="s">
        <v>4263</v>
      </c>
      <c r="I137" s="234" t="s">
        <v>19</v>
      </c>
      <c r="J137" s="234" t="s">
        <v>4264</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4265</v>
      </c>
      <c r="B138" s="234" t="s">
        <v>4266</v>
      </c>
      <c r="C138" s="234" t="s">
        <v>4267</v>
      </c>
      <c r="D138" s="234" t="s">
        <v>19</v>
      </c>
      <c r="E138" s="234" t="s">
        <v>19</v>
      </c>
      <c r="F138" s="234" t="s">
        <v>19</v>
      </c>
      <c r="G138" s="234" t="s">
        <v>19</v>
      </c>
      <c r="H138" s="234" t="s">
        <v>4268</v>
      </c>
      <c r="I138" s="234" t="s">
        <v>19</v>
      </c>
      <c r="J138" s="234" t="s">
        <v>4269</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4270</v>
      </c>
      <c r="B139" s="234" t="s">
        <v>4271</v>
      </c>
      <c r="C139" s="234" t="s">
        <v>4272</v>
      </c>
      <c r="D139" s="234" t="s">
        <v>4273</v>
      </c>
      <c r="E139" s="234" t="s">
        <v>19</v>
      </c>
      <c r="F139" s="234" t="s">
        <v>19</v>
      </c>
      <c r="G139" s="234" t="s">
        <v>19</v>
      </c>
      <c r="H139" s="234" t="s">
        <v>4274</v>
      </c>
      <c r="I139" s="234" t="s">
        <v>4275</v>
      </c>
      <c r="J139" s="234" t="s">
        <v>4276</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4277</v>
      </c>
      <c r="B140" s="234" t="s">
        <v>4278</v>
      </c>
      <c r="C140" s="234" t="s">
        <v>4279</v>
      </c>
      <c r="D140" s="234" t="s">
        <v>4280</v>
      </c>
      <c r="E140" s="234" t="s">
        <v>19</v>
      </c>
      <c r="F140" s="234" t="s">
        <v>19</v>
      </c>
      <c r="G140" s="234" t="s">
        <v>19</v>
      </c>
      <c r="H140" s="234" t="s">
        <v>4281</v>
      </c>
      <c r="I140" s="234" t="s">
        <v>4004</v>
      </c>
      <c r="J140" s="234" t="s">
        <v>4282</v>
      </c>
      <c r="K140" s="237">
        <f>IF(COUNTIF(L140:AY140,"&lt;&gt;")=0,"",SUMPRODUCT(((Recommendations[ImplStatus]="Implemented")+(Recommendations[ImplStatus]="Compensated"))*ISNUMBER(MATCH(Recommendations[Id],L140:AY140,0)))/COUNTIF(L140:AY140,"&lt;&gt;"))</f>
        <v>0</v>
      </c>
      <c r="L140" s="240" t="s">
        <v>204</v>
      </c>
      <c r="M140" s="240" t="s">
        <v>209</v>
      </c>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4283</v>
      </c>
      <c r="B141" s="234" t="s">
        <v>4284</v>
      </c>
      <c r="C141" s="234" t="s">
        <v>4285</v>
      </c>
      <c r="D141" s="234" t="s">
        <v>19</v>
      </c>
      <c r="E141" s="234" t="s">
        <v>4286</v>
      </c>
      <c r="F141" s="234" t="s">
        <v>19</v>
      </c>
      <c r="G141" s="234" t="s">
        <v>19</v>
      </c>
      <c r="H141" s="234" t="s">
        <v>4287</v>
      </c>
      <c r="I141" s="234" t="s">
        <v>4004</v>
      </c>
      <c r="J141" s="234" t="s">
        <v>4288</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4289</v>
      </c>
      <c r="B142" s="234" t="s">
        <v>4290</v>
      </c>
      <c r="C142" s="234" t="s">
        <v>4291</v>
      </c>
      <c r="D142" s="234" t="s">
        <v>4292</v>
      </c>
      <c r="E142" s="234" t="s">
        <v>4286</v>
      </c>
      <c r="F142" s="234" t="s">
        <v>19</v>
      </c>
      <c r="G142" s="234" t="s">
        <v>19</v>
      </c>
      <c r="H142" s="234" t="s">
        <v>4293</v>
      </c>
      <c r="I142" s="234" t="s">
        <v>4294</v>
      </c>
      <c r="J142" s="234" t="s">
        <v>4295</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1024</v>
      </c>
      <c r="B143" s="233" t="s">
        <v>4296</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4297</v>
      </c>
      <c r="B144" s="234" t="s">
        <v>4298</v>
      </c>
      <c r="C144" s="234" t="s">
        <v>4299</v>
      </c>
      <c r="D144" s="234" t="s">
        <v>19</v>
      </c>
      <c r="E144" s="234" t="s">
        <v>19</v>
      </c>
      <c r="F144" s="234" t="s">
        <v>19</v>
      </c>
      <c r="G144" s="234" t="s">
        <v>19</v>
      </c>
      <c r="H144" s="234" t="s">
        <v>4300</v>
      </c>
      <c r="I144" s="234" t="s">
        <v>19</v>
      </c>
      <c r="J144" s="234" t="s">
        <v>4301</v>
      </c>
      <c r="K144" s="237">
        <f>IF(COUNTIF(L144:AY144,"&lt;&gt;")=0,"",SUMPRODUCT(((Recommendations[ImplStatus]="Implemented")+(Recommendations[ImplStatus]="Compensated"))*ISNUMBER(MATCH(Recommendations[Id],L144:AY144,0)))/COUNTIF(L144:AY144,"&lt;&gt;"))</f>
        <v>0</v>
      </c>
      <c r="L144" s="240" t="s">
        <v>105</v>
      </c>
      <c r="M144" s="240" t="s">
        <v>159</v>
      </c>
      <c r="N144" s="240" t="s">
        <v>179</v>
      </c>
      <c r="O144" s="240" t="s">
        <v>189</v>
      </c>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4302</v>
      </c>
      <c r="B145" s="234" t="s">
        <v>4303</v>
      </c>
      <c r="C145" s="234" t="s">
        <v>4304</v>
      </c>
      <c r="D145" s="234" t="s">
        <v>19</v>
      </c>
      <c r="E145" s="234" t="s">
        <v>19</v>
      </c>
      <c r="F145" s="234" t="s">
        <v>19</v>
      </c>
      <c r="G145" s="234" t="s">
        <v>19</v>
      </c>
      <c r="H145" s="234" t="s">
        <v>4305</v>
      </c>
      <c r="I145" s="234" t="s">
        <v>19</v>
      </c>
      <c r="J145" s="234" t="s">
        <v>4306</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4307</v>
      </c>
      <c r="B146" s="234" t="s">
        <v>4308</v>
      </c>
      <c r="C146" s="234" t="s">
        <v>4309</v>
      </c>
      <c r="D146" s="234" t="s">
        <v>4310</v>
      </c>
      <c r="E146" s="234" t="s">
        <v>19</v>
      </c>
      <c r="F146" s="234" t="s">
        <v>19</v>
      </c>
      <c r="G146" s="234" t="s">
        <v>19</v>
      </c>
      <c r="H146" s="234" t="s">
        <v>4311</v>
      </c>
      <c r="I146" s="234" t="s">
        <v>19</v>
      </c>
      <c r="J146" s="234" t="s">
        <v>4312</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4313</v>
      </c>
      <c r="B147" s="232" t="s">
        <v>4314</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1046</v>
      </c>
      <c r="B148" s="233" t="s">
        <v>4315</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4316</v>
      </c>
      <c r="B149" s="234" t="s">
        <v>4317</v>
      </c>
      <c r="C149" s="234" t="s">
        <v>4318</v>
      </c>
      <c r="D149" s="234" t="s">
        <v>3776</v>
      </c>
      <c r="E149" s="234" t="s">
        <v>3562</v>
      </c>
      <c r="F149" s="234" t="s">
        <v>19</v>
      </c>
      <c r="G149" s="234" t="s">
        <v>19</v>
      </c>
      <c r="H149" s="234" t="s">
        <v>4319</v>
      </c>
      <c r="I149" s="234" t="s">
        <v>19</v>
      </c>
      <c r="J149" s="234" t="s">
        <v>4320</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4321</v>
      </c>
      <c r="B150" s="234" t="s">
        <v>4322</v>
      </c>
      <c r="C150" s="234" t="s">
        <v>3567</v>
      </c>
      <c r="D150" s="234" t="s">
        <v>3568</v>
      </c>
      <c r="E150" s="234" t="s">
        <v>19</v>
      </c>
      <c r="F150" s="234" t="s">
        <v>3570</v>
      </c>
      <c r="G150" s="234" t="s">
        <v>19</v>
      </c>
      <c r="H150" s="234" t="s">
        <v>4323</v>
      </c>
      <c r="I150" s="234" t="s">
        <v>19</v>
      </c>
      <c r="J150" s="234" t="s">
        <v>4324</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1050</v>
      </c>
      <c r="B151" s="233" t="s">
        <v>4325</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4326</v>
      </c>
      <c r="B152" s="234" t="s">
        <v>4327</v>
      </c>
      <c r="C152" s="234" t="s">
        <v>4328</v>
      </c>
      <c r="D152" s="234" t="s">
        <v>19</v>
      </c>
      <c r="E152" s="234" t="s">
        <v>19</v>
      </c>
      <c r="F152" s="234" t="s">
        <v>19</v>
      </c>
      <c r="G152" s="234" t="s">
        <v>19</v>
      </c>
      <c r="H152" s="234" t="s">
        <v>4329</v>
      </c>
      <c r="I152" s="234" t="s">
        <v>4330</v>
      </c>
      <c r="J152" s="234" t="s">
        <v>4331</v>
      </c>
      <c r="K152" s="237">
        <f>IF(COUNTIF(L152:AY152,"&lt;&gt;")=0,"",SUMPRODUCT(((Recommendations[ImplStatus]="Implemented")+(Recommendations[ImplStatus]="Compensated"))*ISNUMBER(MATCH(Recommendations[Id],L152:AY152,0)))/COUNTIF(L152:AY152,"&lt;&gt;"))</f>
        <v>0</v>
      </c>
      <c r="L152" s="240" t="s">
        <v>339</v>
      </c>
      <c r="M152" s="240" t="s">
        <v>344</v>
      </c>
      <c r="N152" s="240" t="s">
        <v>384</v>
      </c>
      <c r="O152" s="240" t="s">
        <v>394</v>
      </c>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4332</v>
      </c>
      <c r="B153" s="234" t="s">
        <v>4333</v>
      </c>
      <c r="C153" s="234" t="s">
        <v>4334</v>
      </c>
      <c r="D153" s="234" t="s">
        <v>4335</v>
      </c>
      <c r="E153" s="234" t="s">
        <v>19</v>
      </c>
      <c r="F153" s="234" t="s">
        <v>4336</v>
      </c>
      <c r="G153" s="234" t="s">
        <v>19</v>
      </c>
      <c r="H153" s="234" t="s">
        <v>4337</v>
      </c>
      <c r="I153" s="234" t="s">
        <v>4338</v>
      </c>
      <c r="J153" s="234" t="s">
        <v>4339</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4340</v>
      </c>
      <c r="B154" s="234" t="s">
        <v>4341</v>
      </c>
      <c r="C154" s="234" t="s">
        <v>4342</v>
      </c>
      <c r="D154" s="234" t="s">
        <v>19</v>
      </c>
      <c r="E154" s="234" t="s">
        <v>19</v>
      </c>
      <c r="F154" s="234" t="s">
        <v>4343</v>
      </c>
      <c r="G154" s="234" t="s">
        <v>19</v>
      </c>
      <c r="H154" s="234" t="s">
        <v>4344</v>
      </c>
      <c r="I154" s="234" t="s">
        <v>19</v>
      </c>
      <c r="J154" s="234" t="s">
        <v>4345</v>
      </c>
      <c r="K154" s="237">
        <f>IF(COUNTIF(L154:AY154,"&lt;&gt;")=0,"",SUMPRODUCT(((Recommendations[ImplStatus]="Implemented")+(Recommendations[ImplStatus]="Compensated"))*ISNUMBER(MATCH(Recommendations[Id],L154:AY154,0)))/COUNTIF(L154:AY154,"&lt;&gt;"))</f>
        <v>0</v>
      </c>
      <c r="L154" s="240" t="s">
        <v>269</v>
      </c>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4346</v>
      </c>
      <c r="B155" s="234" t="s">
        <v>4347</v>
      </c>
      <c r="C155" s="234" t="s">
        <v>4348</v>
      </c>
      <c r="D155" s="234" t="s">
        <v>19</v>
      </c>
      <c r="E155" s="234" t="s">
        <v>19</v>
      </c>
      <c r="F155" s="234" t="s">
        <v>19</v>
      </c>
      <c r="G155" s="234" t="s">
        <v>19</v>
      </c>
      <c r="H155" s="234" t="s">
        <v>4349</v>
      </c>
      <c r="I155" s="234" t="s">
        <v>4350</v>
      </c>
      <c r="J155" s="234" t="s">
        <v>4351</v>
      </c>
      <c r="K155" s="237">
        <f>IF(COUNTIF(L155:AY155,"&lt;&gt;")=0,"",SUMPRODUCT(((Recommendations[ImplStatus]="Implemented")+(Recommendations[ImplStatus]="Compensated"))*ISNUMBER(MATCH(Recommendations[Id],L155:AY155,0)))/COUNTIF(L155:AY155,"&lt;&gt;"))</f>
        <v>0</v>
      </c>
      <c r="L155" s="240" t="s">
        <v>269</v>
      </c>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4352</v>
      </c>
      <c r="B156" s="234" t="s">
        <v>4353</v>
      </c>
      <c r="C156" s="234" t="s">
        <v>4354</v>
      </c>
      <c r="D156" s="234" t="s">
        <v>19</v>
      </c>
      <c r="E156" s="234" t="s">
        <v>19</v>
      </c>
      <c r="F156" s="234" t="s">
        <v>19</v>
      </c>
      <c r="G156" s="234" t="s">
        <v>19</v>
      </c>
      <c r="H156" s="234" t="s">
        <v>4355</v>
      </c>
      <c r="I156" s="234" t="s">
        <v>19</v>
      </c>
      <c r="J156" s="234" t="s">
        <v>4356</v>
      </c>
      <c r="K156" s="237">
        <f>IF(COUNTIF(L156:AY156,"&lt;&gt;")=0,"",SUMPRODUCT(((Recommendations[ImplStatus]="Implemented")+(Recommendations[ImplStatus]="Compensated"))*ISNUMBER(MATCH(Recommendations[Id],L156:AY156,0)))/COUNTIF(L156:AY156,"&lt;&gt;"))</f>
        <v>0</v>
      </c>
      <c r="L156" s="240" t="s">
        <v>354</v>
      </c>
      <c r="M156" s="240" t="s">
        <v>479</v>
      </c>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4357</v>
      </c>
      <c r="B157" s="234" t="s">
        <v>4358</v>
      </c>
      <c r="C157" s="234" t="s">
        <v>4359</v>
      </c>
      <c r="D157" s="234" t="s">
        <v>4360</v>
      </c>
      <c r="E157" s="234" t="s">
        <v>19</v>
      </c>
      <c r="F157" s="234" t="s">
        <v>19</v>
      </c>
      <c r="G157" s="234" t="s">
        <v>19</v>
      </c>
      <c r="H157" s="234" t="s">
        <v>4361</v>
      </c>
      <c r="I157" s="234" t="s">
        <v>19</v>
      </c>
      <c r="J157" s="234" t="s">
        <v>4362</v>
      </c>
      <c r="K157" s="237">
        <f>IF(COUNTIF(L157:AY157,"&lt;&gt;")=0,"",SUMPRODUCT(((Recommendations[ImplStatus]="Implemented")+(Recommendations[ImplStatus]="Compensated"))*ISNUMBER(MATCH(Recommendations[Id],L157:AY157,0)))/COUNTIF(L157:AY157,"&lt;&gt;"))</f>
        <v>0</v>
      </c>
      <c r="L157" s="240" t="s">
        <v>274</v>
      </c>
      <c r="M157" s="240" t="s">
        <v>279</v>
      </c>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4363</v>
      </c>
      <c r="B158" s="234" t="s">
        <v>4364</v>
      </c>
      <c r="C158" s="234" t="s">
        <v>4365</v>
      </c>
      <c r="D158" s="234" t="s">
        <v>4366</v>
      </c>
      <c r="E158" s="234" t="s">
        <v>19</v>
      </c>
      <c r="F158" s="234" t="s">
        <v>19</v>
      </c>
      <c r="G158" s="234" t="s">
        <v>19</v>
      </c>
      <c r="H158" s="234" t="s">
        <v>19</v>
      </c>
      <c r="I158" s="234" t="s">
        <v>19</v>
      </c>
      <c r="J158" s="234" t="s">
        <v>4367</v>
      </c>
      <c r="K158" s="237">
        <f>IF(COUNTIF(L158:AY158,"&lt;&gt;")=0,"",SUMPRODUCT(((Recommendations[ImplStatus]="Implemented")+(Recommendations[ImplStatus]="Compensated"))*ISNUMBER(MATCH(Recommendations[Id],L158:AY158,0)))/COUNTIF(L158:AY158,"&lt;&gt;"))</f>
        <v>0</v>
      </c>
      <c r="L158" s="240" t="s">
        <v>28</v>
      </c>
      <c r="M158" s="240" t="s">
        <v>299</v>
      </c>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4368</v>
      </c>
      <c r="B159" s="234" t="s">
        <v>4369</v>
      </c>
      <c r="C159" s="234" t="s">
        <v>4370</v>
      </c>
      <c r="D159" s="234" t="s">
        <v>4371</v>
      </c>
      <c r="E159" s="234" t="s">
        <v>19</v>
      </c>
      <c r="F159" s="234" t="s">
        <v>4372</v>
      </c>
      <c r="G159" s="234" t="s">
        <v>19</v>
      </c>
      <c r="H159" s="234" t="s">
        <v>4373</v>
      </c>
      <c r="I159" s="234" t="s">
        <v>4374</v>
      </c>
      <c r="J159" s="234" t="s">
        <v>4375</v>
      </c>
      <c r="K159" s="237">
        <f>IF(COUNTIF(L159:AY159,"&lt;&gt;")=0,"",SUMPRODUCT(((Recommendations[ImplStatus]="Implemented")+(Recommendations[ImplStatus]="Compensated"))*ISNUMBER(MATCH(Recommendations[Id],L159:AY159,0)))/COUNTIF(L159:AY159,"&lt;&gt;"))</f>
        <v>0</v>
      </c>
      <c r="L159" s="240" t="s">
        <v>13</v>
      </c>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1054</v>
      </c>
      <c r="B160" s="233" t="s">
        <v>4376</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4377</v>
      </c>
      <c r="B161" s="234" t="s">
        <v>4378</v>
      </c>
      <c r="C161" s="234" t="s">
        <v>4379</v>
      </c>
      <c r="D161" s="234" t="s">
        <v>4380</v>
      </c>
      <c r="E161" s="234" t="s">
        <v>19</v>
      </c>
      <c r="F161" s="234" t="s">
        <v>19</v>
      </c>
      <c r="G161" s="234" t="s">
        <v>4381</v>
      </c>
      <c r="H161" s="234" t="s">
        <v>4382</v>
      </c>
      <c r="I161" s="234" t="s">
        <v>4383</v>
      </c>
      <c r="J161" s="234" t="s">
        <v>4384</v>
      </c>
      <c r="K161" s="237">
        <f>IF(COUNTIF(L161:AY161,"&lt;&gt;")=0,"",SUMPRODUCT(((Recommendations[ImplStatus]="Implemented")+(Recommendations[ImplStatus]="Compensated"))*ISNUMBER(MATCH(Recommendations[Id],L161:AY161,0)))/COUNTIF(L161:AY161,"&lt;&gt;"))</f>
        <v>0</v>
      </c>
      <c r="L161" s="240" t="s">
        <v>369</v>
      </c>
      <c r="M161" s="240" t="s">
        <v>374</v>
      </c>
      <c r="N161" s="240" t="s">
        <v>379</v>
      </c>
      <c r="O161" s="240" t="s">
        <v>439</v>
      </c>
      <c r="P161" s="240" t="s">
        <v>483</v>
      </c>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4385</v>
      </c>
      <c r="B162" s="234" t="s">
        <v>4386</v>
      </c>
      <c r="C162" s="234" t="s">
        <v>4387</v>
      </c>
      <c r="D162" s="234" t="s">
        <v>4388</v>
      </c>
      <c r="E162" s="234" t="s">
        <v>19</v>
      </c>
      <c r="F162" s="234" t="s">
        <v>19</v>
      </c>
      <c r="G162" s="234" t="s">
        <v>19</v>
      </c>
      <c r="H162" s="234" t="s">
        <v>4389</v>
      </c>
      <c r="I162" s="234" t="s">
        <v>19</v>
      </c>
      <c r="J162" s="234" t="s">
        <v>4390</v>
      </c>
      <c r="K162" s="237">
        <f>IF(COUNTIF(L162:AY162,"&lt;&gt;")=0,"",SUMPRODUCT(((Recommendations[ImplStatus]="Implemented")+(Recommendations[ImplStatus]="Compensated"))*ISNUMBER(MATCH(Recommendations[Id],L162:AY162,0)))/COUNTIF(L162:AY162,"&lt;&gt;"))</f>
        <v>0</v>
      </c>
      <c r="L162" s="240" t="s">
        <v>364</v>
      </c>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4391</v>
      </c>
      <c r="B163" s="234" t="s">
        <v>4392</v>
      </c>
      <c r="C163" s="234" t="s">
        <v>4393</v>
      </c>
      <c r="D163" s="234" t="s">
        <v>4388</v>
      </c>
      <c r="E163" s="234" t="s">
        <v>19</v>
      </c>
      <c r="F163" s="234" t="s">
        <v>4394</v>
      </c>
      <c r="G163" s="234" t="s">
        <v>19</v>
      </c>
      <c r="H163" s="234" t="s">
        <v>4395</v>
      </c>
      <c r="I163" s="234" t="s">
        <v>19</v>
      </c>
      <c r="J163" s="234" t="s">
        <v>4396</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4397</v>
      </c>
      <c r="B164" s="234" t="s">
        <v>4398</v>
      </c>
      <c r="C164" s="234" t="s">
        <v>4399</v>
      </c>
      <c r="D164" s="234" t="s">
        <v>4400</v>
      </c>
      <c r="E164" s="234" t="s">
        <v>19</v>
      </c>
      <c r="F164" s="234" t="s">
        <v>19</v>
      </c>
      <c r="G164" s="234" t="s">
        <v>19</v>
      </c>
      <c r="H164" s="234" t="s">
        <v>4401</v>
      </c>
      <c r="I164" s="234" t="s">
        <v>4402</v>
      </c>
      <c r="J164" s="234" t="s">
        <v>4403</v>
      </c>
      <c r="K164" s="237">
        <f>IF(COUNTIF(L164:AY164,"&lt;&gt;")=0,"",SUMPRODUCT(((Recommendations[ImplStatus]="Implemented")+(Recommendations[ImplStatus]="Compensated"))*ISNUMBER(MATCH(Recommendations[Id],L164:AY164,0)))/COUNTIF(L164:AY164,"&lt;&gt;"))</f>
        <v>0</v>
      </c>
      <c r="L164" s="240" t="s">
        <v>289</v>
      </c>
      <c r="M164" s="240" t="s">
        <v>294</v>
      </c>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4404</v>
      </c>
      <c r="B165" s="234" t="s">
        <v>4405</v>
      </c>
      <c r="C165" s="234" t="s">
        <v>4406</v>
      </c>
      <c r="D165" s="234" t="s">
        <v>19</v>
      </c>
      <c r="E165" s="234" t="s">
        <v>19</v>
      </c>
      <c r="F165" s="234" t="s">
        <v>19</v>
      </c>
      <c r="G165" s="234" t="s">
        <v>19</v>
      </c>
      <c r="H165" s="234" t="s">
        <v>4407</v>
      </c>
      <c r="I165" s="234" t="s">
        <v>19</v>
      </c>
      <c r="J165" s="234" t="s">
        <v>4408</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4409</v>
      </c>
      <c r="B166" s="234" t="s">
        <v>4410</v>
      </c>
      <c r="C166" s="234" t="s">
        <v>4411</v>
      </c>
      <c r="D166" s="234" t="s">
        <v>4412</v>
      </c>
      <c r="E166" s="234" t="s">
        <v>19</v>
      </c>
      <c r="F166" s="234" t="s">
        <v>19</v>
      </c>
      <c r="G166" s="234" t="s">
        <v>19</v>
      </c>
      <c r="H166" s="234" t="s">
        <v>4413</v>
      </c>
      <c r="I166" s="234" t="s">
        <v>4414</v>
      </c>
      <c r="J166" s="234" t="s">
        <v>4415</v>
      </c>
      <c r="K166" s="237">
        <f>IF(COUNTIF(L166:AY166,"&lt;&gt;")=0,"",SUMPRODUCT(((Recommendations[ImplStatus]="Implemented")+(Recommendations[ImplStatus]="Compensated"))*ISNUMBER(MATCH(Recommendations[Id],L166:AY166,0)))/COUNTIF(L166:AY166,"&lt;&gt;"))</f>
        <v>0</v>
      </c>
      <c r="L166" s="240" t="s">
        <v>349</v>
      </c>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4416</v>
      </c>
      <c r="B167" s="234" t="s">
        <v>4417</v>
      </c>
      <c r="C167" s="234" t="s">
        <v>4418</v>
      </c>
      <c r="D167" s="234" t="s">
        <v>19</v>
      </c>
      <c r="E167" s="234" t="s">
        <v>19</v>
      </c>
      <c r="F167" s="234" t="s">
        <v>19</v>
      </c>
      <c r="G167" s="234" t="s">
        <v>19</v>
      </c>
      <c r="H167" s="234" t="s">
        <v>4419</v>
      </c>
      <c r="I167" s="234" t="s">
        <v>4420</v>
      </c>
      <c r="J167" s="234" t="s">
        <v>4421</v>
      </c>
      <c r="K167" s="237">
        <f>IF(COUNTIF(L167:AY167,"&lt;&gt;")=0,"",SUMPRODUCT(((Recommendations[ImplStatus]="Implemented")+(Recommendations[ImplStatus]="Compensated"))*ISNUMBER(MATCH(Recommendations[Id],L167:AY167,0)))/COUNTIF(L167:AY167,"&lt;&gt;"))</f>
        <v>0</v>
      </c>
      <c r="L167" s="240" t="s">
        <v>474</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4422</v>
      </c>
      <c r="B168" s="234" t="s">
        <v>4423</v>
      </c>
      <c r="C168" s="234" t="s">
        <v>4424</v>
      </c>
      <c r="D168" s="234" t="s">
        <v>4425</v>
      </c>
      <c r="E168" s="234" t="s">
        <v>19</v>
      </c>
      <c r="F168" s="234" t="s">
        <v>19</v>
      </c>
      <c r="G168" s="234" t="s">
        <v>19</v>
      </c>
      <c r="H168" s="234" t="s">
        <v>4426</v>
      </c>
      <c r="I168" s="234" t="s">
        <v>19</v>
      </c>
      <c r="J168" s="234" t="s">
        <v>4427</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4428</v>
      </c>
      <c r="B169" s="234" t="s">
        <v>4429</v>
      </c>
      <c r="C169" s="234" t="s">
        <v>4430</v>
      </c>
      <c r="D169" s="234" t="s">
        <v>4431</v>
      </c>
      <c r="E169" s="234" t="s">
        <v>19</v>
      </c>
      <c r="F169" s="234" t="s">
        <v>19</v>
      </c>
      <c r="G169" s="234" t="s">
        <v>4432</v>
      </c>
      <c r="H169" s="234" t="s">
        <v>4433</v>
      </c>
      <c r="I169" s="234" t="s">
        <v>4434</v>
      </c>
      <c r="J169" s="234" t="s">
        <v>4435</v>
      </c>
      <c r="K169" s="237">
        <f>IF(COUNTIF(L169:AY169,"&lt;&gt;")=0,"",SUMPRODUCT(((Recommendations[ImplStatus]="Implemented")+(Recommendations[ImplStatus]="Compensated"))*ISNUMBER(MATCH(Recommendations[Id],L169:AY169,0)))/COUNTIF(L169:AY169,"&lt;&gt;"))</f>
        <v>0</v>
      </c>
      <c r="L169" s="240" t="s">
        <v>269</v>
      </c>
      <c r="M169" s="240" t="s">
        <v>354</v>
      </c>
      <c r="N169" s="240" t="s">
        <v>359</v>
      </c>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4436</v>
      </c>
      <c r="B170" s="234" t="s">
        <v>4437</v>
      </c>
      <c r="C170" s="234" t="s">
        <v>4438</v>
      </c>
      <c r="D170" s="234" t="s">
        <v>4439</v>
      </c>
      <c r="E170" s="234" t="s">
        <v>19</v>
      </c>
      <c r="F170" s="234" t="s">
        <v>19</v>
      </c>
      <c r="G170" s="234" t="s">
        <v>19</v>
      </c>
      <c r="H170" s="234" t="s">
        <v>4440</v>
      </c>
      <c r="I170" s="234" t="s">
        <v>4441</v>
      </c>
      <c r="J170" s="234" t="s">
        <v>4442</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4443</v>
      </c>
      <c r="B171" s="234" t="s">
        <v>4444</v>
      </c>
      <c r="C171" s="234" t="s">
        <v>4438</v>
      </c>
      <c r="D171" s="234" t="s">
        <v>4445</v>
      </c>
      <c r="E171" s="234" t="s">
        <v>19</v>
      </c>
      <c r="F171" s="234" t="s">
        <v>19</v>
      </c>
      <c r="G171" s="234" t="s">
        <v>4446</v>
      </c>
      <c r="H171" s="234" t="s">
        <v>4440</v>
      </c>
      <c r="I171" s="234" t="s">
        <v>4447</v>
      </c>
      <c r="J171" s="234" t="s">
        <v>4448</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4449</v>
      </c>
      <c r="B172" s="234" t="s">
        <v>4450</v>
      </c>
      <c r="C172" s="234" t="s">
        <v>4451</v>
      </c>
      <c r="D172" s="234" t="s">
        <v>4452</v>
      </c>
      <c r="E172" s="234" t="s">
        <v>19</v>
      </c>
      <c r="F172" s="234" t="s">
        <v>19</v>
      </c>
      <c r="G172" s="234" t="s">
        <v>19</v>
      </c>
      <c r="H172" s="234" t="s">
        <v>4453</v>
      </c>
      <c r="I172" s="234" t="s">
        <v>19</v>
      </c>
      <c r="J172" s="234" t="s">
        <v>4454</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1058</v>
      </c>
      <c r="B173" s="233" t="s">
        <v>4455</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4456</v>
      </c>
      <c r="B174" s="234" t="s">
        <v>4457</v>
      </c>
      <c r="C174" s="234" t="s">
        <v>4458</v>
      </c>
      <c r="D174" s="234" t="s">
        <v>4459</v>
      </c>
      <c r="E174" s="234" t="s">
        <v>4460</v>
      </c>
      <c r="F174" s="234" t="s">
        <v>19</v>
      </c>
      <c r="G174" s="234" t="s">
        <v>19</v>
      </c>
      <c r="H174" s="234" t="s">
        <v>4461</v>
      </c>
      <c r="I174" s="234" t="s">
        <v>4462</v>
      </c>
      <c r="J174" s="234" t="s">
        <v>4463</v>
      </c>
      <c r="K174" s="237">
        <f>IF(COUNTIF(L174:AY174,"&lt;&gt;")=0,"",SUMPRODUCT(((Recommendations[ImplStatus]="Implemented")+(Recommendations[ImplStatus]="Compensated"))*ISNUMBER(MATCH(Recommendations[Id],L174:AY174,0)))/COUNTIF(L174:AY174,"&lt;&gt;"))</f>
        <v>0</v>
      </c>
      <c r="L174" s="240" t="s">
        <v>38</v>
      </c>
      <c r="M174" s="240" t="s">
        <v>199</v>
      </c>
      <c r="N174" s="240" t="s">
        <v>329</v>
      </c>
      <c r="O174" s="240" t="s">
        <v>339</v>
      </c>
      <c r="P174" s="240" t="s">
        <v>474</v>
      </c>
      <c r="Q174" s="240" t="s">
        <v>479</v>
      </c>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4464</v>
      </c>
      <c r="B175" s="234" t="s">
        <v>4465</v>
      </c>
      <c r="C175" s="234" t="s">
        <v>4466</v>
      </c>
      <c r="D175" s="234" t="s">
        <v>19</v>
      </c>
      <c r="E175" s="234" t="s">
        <v>4467</v>
      </c>
      <c r="F175" s="234" t="s">
        <v>19</v>
      </c>
      <c r="G175" s="234" t="s">
        <v>19</v>
      </c>
      <c r="H175" s="234" t="s">
        <v>4468</v>
      </c>
      <c r="I175" s="234" t="s">
        <v>19</v>
      </c>
      <c r="J175" s="234" t="s">
        <v>4469</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4470</v>
      </c>
      <c r="B176" s="234" t="s">
        <v>4471</v>
      </c>
      <c r="C176" s="234" t="s">
        <v>4472</v>
      </c>
      <c r="D176" s="234" t="s">
        <v>19</v>
      </c>
      <c r="E176" s="234" t="s">
        <v>4473</v>
      </c>
      <c r="F176" s="234" t="s">
        <v>19</v>
      </c>
      <c r="G176" s="234" t="s">
        <v>19</v>
      </c>
      <c r="H176" s="234" t="s">
        <v>4474</v>
      </c>
      <c r="I176" s="234" t="s">
        <v>4475</v>
      </c>
      <c r="J176" s="234" t="s">
        <v>4476</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1063</v>
      </c>
      <c r="B177" s="233" t="s">
        <v>4477</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4478</v>
      </c>
      <c r="B178" s="234" t="s">
        <v>4479</v>
      </c>
      <c r="C178" s="234" t="s">
        <v>4480</v>
      </c>
      <c r="D178" s="234" t="s">
        <v>4481</v>
      </c>
      <c r="E178" s="234" t="s">
        <v>4482</v>
      </c>
      <c r="F178" s="234" t="s">
        <v>4483</v>
      </c>
      <c r="G178" s="234" t="s">
        <v>19</v>
      </c>
      <c r="H178" s="234" t="s">
        <v>4484</v>
      </c>
      <c r="I178" s="234" t="s">
        <v>4485</v>
      </c>
      <c r="J178" s="234" t="s">
        <v>4486</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1067</v>
      </c>
      <c r="B179" s="233" t="s">
        <v>4487</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4488</v>
      </c>
      <c r="B180" s="234" t="s">
        <v>4489</v>
      </c>
      <c r="C180" s="234" t="s">
        <v>4490</v>
      </c>
      <c r="D180" s="234" t="s">
        <v>4481</v>
      </c>
      <c r="E180" s="234" t="s">
        <v>4491</v>
      </c>
      <c r="F180" s="234" t="s">
        <v>19</v>
      </c>
      <c r="G180" s="234" t="s">
        <v>19</v>
      </c>
      <c r="H180" s="234" t="s">
        <v>4492</v>
      </c>
      <c r="I180" s="234" t="s">
        <v>4004</v>
      </c>
      <c r="J180" s="234" t="s">
        <v>4493</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4494</v>
      </c>
      <c r="B181" s="234" t="s">
        <v>4495</v>
      </c>
      <c r="C181" s="234" t="s">
        <v>4496</v>
      </c>
      <c r="D181" s="234" t="s">
        <v>4497</v>
      </c>
      <c r="E181" s="234" t="s">
        <v>19</v>
      </c>
      <c r="F181" s="234" t="s">
        <v>19</v>
      </c>
      <c r="G181" s="234" t="s">
        <v>19</v>
      </c>
      <c r="H181" s="234" t="s">
        <v>4498</v>
      </c>
      <c r="I181" s="234" t="s">
        <v>4499</v>
      </c>
      <c r="J181" s="234" t="s">
        <v>4500</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4501</v>
      </c>
      <c r="B182" s="234" t="s">
        <v>4502</v>
      </c>
      <c r="C182" s="234" t="s">
        <v>4503</v>
      </c>
      <c r="D182" s="234" t="s">
        <v>4504</v>
      </c>
      <c r="E182" s="234" t="s">
        <v>19</v>
      </c>
      <c r="F182" s="234" t="s">
        <v>19</v>
      </c>
      <c r="G182" s="234" t="s">
        <v>19</v>
      </c>
      <c r="H182" s="234" t="s">
        <v>4505</v>
      </c>
      <c r="I182" s="234" t="s">
        <v>4004</v>
      </c>
      <c r="J182" s="234" t="s">
        <v>4506</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4507</v>
      </c>
      <c r="B183" s="232" t="s">
        <v>4508</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1097</v>
      </c>
      <c r="B184" s="233" t="s">
        <v>4509</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4510</v>
      </c>
      <c r="B185" s="234" t="s">
        <v>4511</v>
      </c>
      <c r="C185" s="234" t="s">
        <v>4512</v>
      </c>
      <c r="D185" s="234" t="s">
        <v>3776</v>
      </c>
      <c r="E185" s="234" t="s">
        <v>4513</v>
      </c>
      <c r="F185" s="234" t="s">
        <v>19</v>
      </c>
      <c r="G185" s="234" t="s">
        <v>19</v>
      </c>
      <c r="H185" s="234" t="s">
        <v>4514</v>
      </c>
      <c r="I185" s="234" t="s">
        <v>19</v>
      </c>
      <c r="J185" s="234" t="s">
        <v>4515</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4516</v>
      </c>
      <c r="B186" s="234" t="s">
        <v>4517</v>
      </c>
      <c r="C186" s="234" t="s">
        <v>3781</v>
      </c>
      <c r="D186" s="234" t="s">
        <v>4518</v>
      </c>
      <c r="E186" s="234" t="s">
        <v>19</v>
      </c>
      <c r="F186" s="234" t="s">
        <v>19</v>
      </c>
      <c r="G186" s="234" t="s">
        <v>19</v>
      </c>
      <c r="H186" s="234" t="s">
        <v>4519</v>
      </c>
      <c r="I186" s="234" t="s">
        <v>19</v>
      </c>
      <c r="J186" s="234" t="s">
        <v>4520</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1101</v>
      </c>
      <c r="B187" s="233" t="s">
        <v>4521</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4522</v>
      </c>
      <c r="B188" s="234" t="s">
        <v>4523</v>
      </c>
      <c r="C188" s="234" t="s">
        <v>4524</v>
      </c>
      <c r="D188" s="234" t="s">
        <v>4525</v>
      </c>
      <c r="E188" s="234" t="s">
        <v>19</v>
      </c>
      <c r="F188" s="234" t="s">
        <v>4526</v>
      </c>
      <c r="G188" s="234" t="s">
        <v>19</v>
      </c>
      <c r="H188" s="234" t="s">
        <v>4527</v>
      </c>
      <c r="I188" s="234" t="s">
        <v>4528</v>
      </c>
      <c r="J188" s="234" t="s">
        <v>4529</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4530</v>
      </c>
      <c r="B189" s="234" t="s">
        <v>4531</v>
      </c>
      <c r="C189" s="234" t="s">
        <v>4532</v>
      </c>
      <c r="D189" s="234" t="s">
        <v>4533</v>
      </c>
      <c r="E189" s="234" t="s">
        <v>19</v>
      </c>
      <c r="F189" s="234" t="s">
        <v>19</v>
      </c>
      <c r="G189" s="234" t="s">
        <v>19</v>
      </c>
      <c r="H189" s="234" t="s">
        <v>4534</v>
      </c>
      <c r="I189" s="234" t="s">
        <v>19</v>
      </c>
      <c r="J189" s="234" t="s">
        <v>4535</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4536</v>
      </c>
      <c r="B190" s="234" t="s">
        <v>4537</v>
      </c>
      <c r="C190" s="234" t="s">
        <v>4538</v>
      </c>
      <c r="D190" s="234" t="s">
        <v>4539</v>
      </c>
      <c r="E190" s="234" t="s">
        <v>19</v>
      </c>
      <c r="F190" s="234" t="s">
        <v>4540</v>
      </c>
      <c r="G190" s="234" t="s">
        <v>19</v>
      </c>
      <c r="H190" s="234" t="s">
        <v>4541</v>
      </c>
      <c r="I190" s="234" t="s">
        <v>19</v>
      </c>
      <c r="J190" s="234" t="s">
        <v>4542</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4543</v>
      </c>
      <c r="B191" s="234" t="s">
        <v>4544</v>
      </c>
      <c r="C191" s="234" t="s">
        <v>4545</v>
      </c>
      <c r="D191" s="234" t="s">
        <v>19</v>
      </c>
      <c r="E191" s="234" t="s">
        <v>19</v>
      </c>
      <c r="F191" s="234" t="s">
        <v>19</v>
      </c>
      <c r="G191" s="234" t="s">
        <v>19</v>
      </c>
      <c r="H191" s="234" t="s">
        <v>4546</v>
      </c>
      <c r="I191" s="234" t="s">
        <v>19</v>
      </c>
      <c r="J191" s="234" t="s">
        <v>4547</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4548</v>
      </c>
      <c r="B192" s="234" t="s">
        <v>4549</v>
      </c>
      <c r="C192" s="234" t="s">
        <v>4550</v>
      </c>
      <c r="D192" s="234" t="s">
        <v>4551</v>
      </c>
      <c r="E192" s="234" t="s">
        <v>4552</v>
      </c>
      <c r="F192" s="234" t="s">
        <v>19</v>
      </c>
      <c r="G192" s="234" t="s">
        <v>19</v>
      </c>
      <c r="H192" s="234" t="s">
        <v>4553</v>
      </c>
      <c r="I192" s="234" t="s">
        <v>19</v>
      </c>
      <c r="J192" s="234" t="s">
        <v>4554</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1105</v>
      </c>
      <c r="B193" s="233" t="s">
        <v>4555</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4556</v>
      </c>
      <c r="B194" s="234" t="s">
        <v>4557</v>
      </c>
      <c r="C194" s="234" t="s">
        <v>4558</v>
      </c>
      <c r="D194" s="234" t="s">
        <v>4551</v>
      </c>
      <c r="E194" s="234" t="s">
        <v>4552</v>
      </c>
      <c r="F194" s="234" t="s">
        <v>4559</v>
      </c>
      <c r="G194" s="234" t="s">
        <v>19</v>
      </c>
      <c r="H194" s="234" t="s">
        <v>4560</v>
      </c>
      <c r="I194" s="234" t="s">
        <v>19</v>
      </c>
      <c r="J194" s="234" t="s">
        <v>4561</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4562</v>
      </c>
      <c r="B195" s="234" t="s">
        <v>4563</v>
      </c>
      <c r="C195" s="234" t="s">
        <v>4564</v>
      </c>
      <c r="D195" s="234" t="s">
        <v>4565</v>
      </c>
      <c r="E195" s="234" t="s">
        <v>19</v>
      </c>
      <c r="F195" s="234" t="s">
        <v>19</v>
      </c>
      <c r="G195" s="234" t="s">
        <v>19</v>
      </c>
      <c r="H195" s="234" t="s">
        <v>4566</v>
      </c>
      <c r="I195" s="234" t="s">
        <v>19</v>
      </c>
      <c r="J195" s="234" t="s">
        <v>4567</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4568</v>
      </c>
      <c r="B196" s="234" t="s">
        <v>4569</v>
      </c>
      <c r="C196" s="234" t="s">
        <v>4570</v>
      </c>
      <c r="D196" s="234" t="s">
        <v>19</v>
      </c>
      <c r="E196" s="234" t="s">
        <v>4571</v>
      </c>
      <c r="F196" s="234" t="s">
        <v>19</v>
      </c>
      <c r="G196" s="234" t="s">
        <v>19</v>
      </c>
      <c r="H196" s="234" t="s">
        <v>4572</v>
      </c>
      <c r="I196" s="234" t="s">
        <v>19</v>
      </c>
      <c r="J196" s="234" t="s">
        <v>4573</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4574</v>
      </c>
      <c r="B197" s="234" t="s">
        <v>4575</v>
      </c>
      <c r="C197" s="234" t="s">
        <v>4576</v>
      </c>
      <c r="D197" s="234" t="s">
        <v>19</v>
      </c>
      <c r="E197" s="234" t="s">
        <v>19</v>
      </c>
      <c r="F197" s="234" t="s">
        <v>19</v>
      </c>
      <c r="G197" s="234" t="s">
        <v>19</v>
      </c>
      <c r="H197" s="234" t="s">
        <v>4577</v>
      </c>
      <c r="I197" s="234" t="s">
        <v>19</v>
      </c>
      <c r="J197" s="234" t="s">
        <v>4578</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4579</v>
      </c>
      <c r="B198" s="234" t="s">
        <v>4580</v>
      </c>
      <c r="C198" s="234" t="s">
        <v>4581</v>
      </c>
      <c r="D198" s="234" t="s">
        <v>4582</v>
      </c>
      <c r="E198" s="234" t="s">
        <v>19</v>
      </c>
      <c r="F198" s="234" t="s">
        <v>19</v>
      </c>
      <c r="G198" s="234" t="s">
        <v>19</v>
      </c>
      <c r="H198" s="234" t="s">
        <v>4583</v>
      </c>
      <c r="I198" s="234" t="s">
        <v>19</v>
      </c>
      <c r="J198" s="234" t="s">
        <v>4584</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1109</v>
      </c>
      <c r="B199" s="233" t="s">
        <v>4585</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4586</v>
      </c>
      <c r="B200" s="234" t="s">
        <v>4587</v>
      </c>
      <c r="C200" s="234" t="s">
        <v>4588</v>
      </c>
      <c r="D200" s="234" t="s">
        <v>19</v>
      </c>
      <c r="E200" s="234" t="s">
        <v>19</v>
      </c>
      <c r="F200" s="234" t="s">
        <v>19</v>
      </c>
      <c r="G200" s="234" t="s">
        <v>19</v>
      </c>
      <c r="H200" s="234" t="s">
        <v>4589</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4590</v>
      </c>
      <c r="B201" s="234" t="s">
        <v>4591</v>
      </c>
      <c r="C201" s="234" t="s">
        <v>4592</v>
      </c>
      <c r="D201" s="234" t="s">
        <v>4593</v>
      </c>
      <c r="E201" s="234" t="s">
        <v>19</v>
      </c>
      <c r="F201" s="234" t="s">
        <v>19</v>
      </c>
      <c r="G201" s="234" t="s">
        <v>19</v>
      </c>
      <c r="H201" s="234" t="s">
        <v>4594</v>
      </c>
      <c r="I201" s="234" t="s">
        <v>19</v>
      </c>
      <c r="J201" s="234" t="s">
        <v>4595</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4596</v>
      </c>
      <c r="B202" s="234" t="s">
        <v>4597</v>
      </c>
      <c r="C202" s="234" t="s">
        <v>4598</v>
      </c>
      <c r="D202" s="234" t="s">
        <v>19</v>
      </c>
      <c r="E202" s="234" t="s">
        <v>19</v>
      </c>
      <c r="F202" s="234" t="s">
        <v>19</v>
      </c>
      <c r="G202" s="234" t="s">
        <v>19</v>
      </c>
      <c r="H202" s="234" t="s">
        <v>4599</v>
      </c>
      <c r="I202" s="234" t="s">
        <v>19</v>
      </c>
      <c r="J202" s="234" t="s">
        <v>4600</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4601</v>
      </c>
      <c r="B203" s="234" t="s">
        <v>4602</v>
      </c>
      <c r="C203" s="234" t="s">
        <v>4603</v>
      </c>
      <c r="D203" s="234" t="s">
        <v>4604</v>
      </c>
      <c r="E203" s="234" t="s">
        <v>19</v>
      </c>
      <c r="F203" s="234" t="s">
        <v>19</v>
      </c>
      <c r="G203" s="234" t="s">
        <v>19</v>
      </c>
      <c r="H203" s="234" t="s">
        <v>4605</v>
      </c>
      <c r="I203" s="234" t="s">
        <v>19</v>
      </c>
      <c r="J203" s="234" t="s">
        <v>4606</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4607</v>
      </c>
      <c r="B204" s="234" t="s">
        <v>4608</v>
      </c>
      <c r="C204" s="234" t="s">
        <v>4609</v>
      </c>
      <c r="D204" s="234" t="s">
        <v>19</v>
      </c>
      <c r="E204" s="234" t="s">
        <v>19</v>
      </c>
      <c r="F204" s="234" t="s">
        <v>19</v>
      </c>
      <c r="G204" s="234" t="s">
        <v>19</v>
      </c>
      <c r="H204" s="234" t="s">
        <v>4610</v>
      </c>
      <c r="I204" s="234" t="s">
        <v>19</v>
      </c>
      <c r="J204" s="234" t="s">
        <v>4611</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4612</v>
      </c>
      <c r="B205" s="234" t="s">
        <v>4613</v>
      </c>
      <c r="C205" s="234" t="s">
        <v>4614</v>
      </c>
      <c r="D205" s="234" t="s">
        <v>19</v>
      </c>
      <c r="E205" s="234" t="s">
        <v>19</v>
      </c>
      <c r="F205" s="234" t="s">
        <v>19</v>
      </c>
      <c r="G205" s="234" t="s">
        <v>19</v>
      </c>
      <c r="H205" s="234" t="s">
        <v>4615</v>
      </c>
      <c r="I205" s="234" t="s">
        <v>4616</v>
      </c>
      <c r="J205" s="234" t="s">
        <v>4617</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4618</v>
      </c>
      <c r="B206" s="234" t="s">
        <v>4619</v>
      </c>
      <c r="C206" s="234" t="s">
        <v>4620</v>
      </c>
      <c r="D206" s="234" t="s">
        <v>19</v>
      </c>
      <c r="E206" s="234" t="s">
        <v>19</v>
      </c>
      <c r="F206" s="234" t="s">
        <v>19</v>
      </c>
      <c r="G206" s="234" t="s">
        <v>19</v>
      </c>
      <c r="H206" s="234" t="s">
        <v>4621</v>
      </c>
      <c r="I206" s="234" t="s">
        <v>19</v>
      </c>
      <c r="J206" s="234" t="s">
        <v>4622</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4623</v>
      </c>
      <c r="B207" s="234" t="s">
        <v>4624</v>
      </c>
      <c r="C207" s="234" t="s">
        <v>4620</v>
      </c>
      <c r="D207" s="234" t="s">
        <v>4625</v>
      </c>
      <c r="E207" s="234" t="s">
        <v>19</v>
      </c>
      <c r="F207" s="234" t="s">
        <v>19</v>
      </c>
      <c r="G207" s="234" t="s">
        <v>19</v>
      </c>
      <c r="H207" s="234" t="s">
        <v>4626</v>
      </c>
      <c r="I207" s="234" t="s">
        <v>19</v>
      </c>
      <c r="J207" s="234" t="s">
        <v>4627</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4628</v>
      </c>
      <c r="B208" s="234" t="s">
        <v>4629</v>
      </c>
      <c r="C208" s="234" t="s">
        <v>4630</v>
      </c>
      <c r="D208" s="234" t="s">
        <v>4625</v>
      </c>
      <c r="E208" s="234" t="s">
        <v>19</v>
      </c>
      <c r="F208" s="234" t="s">
        <v>4631</v>
      </c>
      <c r="G208" s="234" t="s">
        <v>4632</v>
      </c>
      <c r="H208" s="234" t="s">
        <v>4633</v>
      </c>
      <c r="I208" s="234" t="s">
        <v>4634</v>
      </c>
      <c r="J208" s="234" t="s">
        <v>4635</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4636</v>
      </c>
      <c r="B209" s="234" t="s">
        <v>4637</v>
      </c>
      <c r="C209" s="234" t="s">
        <v>4638</v>
      </c>
      <c r="D209" s="234" t="s">
        <v>4639</v>
      </c>
      <c r="E209" s="234" t="s">
        <v>19</v>
      </c>
      <c r="F209" s="234" t="s">
        <v>4631</v>
      </c>
      <c r="G209" s="234" t="s">
        <v>4640</v>
      </c>
      <c r="H209" s="234" t="s">
        <v>4641</v>
      </c>
      <c r="I209" s="234" t="s">
        <v>4634</v>
      </c>
      <c r="J209" s="234" t="s">
        <v>4642</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1113</v>
      </c>
      <c r="B210" s="233" t="s">
        <v>4643</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4644</v>
      </c>
      <c r="B211" s="234" t="s">
        <v>4645</v>
      </c>
      <c r="C211" s="234" t="s">
        <v>4646</v>
      </c>
      <c r="D211" s="234" t="s">
        <v>4647</v>
      </c>
      <c r="E211" s="234" t="s">
        <v>19</v>
      </c>
      <c r="F211" s="234" t="s">
        <v>19</v>
      </c>
      <c r="G211" s="234" t="s">
        <v>4648</v>
      </c>
      <c r="H211" s="234" t="s">
        <v>4649</v>
      </c>
      <c r="I211" s="234" t="s">
        <v>4650</v>
      </c>
      <c r="J211" s="234" t="s">
        <v>4651</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4652</v>
      </c>
      <c r="B212" s="234" t="s">
        <v>4653</v>
      </c>
      <c r="C212" s="234" t="s">
        <v>4654</v>
      </c>
      <c r="D212" s="234" t="s">
        <v>4655</v>
      </c>
      <c r="E212" s="234" t="s">
        <v>19</v>
      </c>
      <c r="F212" s="234" t="s">
        <v>4656</v>
      </c>
      <c r="G212" s="234" t="s">
        <v>19</v>
      </c>
      <c r="H212" s="234" t="s">
        <v>19</v>
      </c>
      <c r="I212" s="234" t="s">
        <v>19</v>
      </c>
      <c r="J212" s="234" t="s">
        <v>4657</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4658</v>
      </c>
      <c r="B213" s="234" t="s">
        <v>4659</v>
      </c>
      <c r="C213" s="234" t="s">
        <v>4660</v>
      </c>
      <c r="D213" s="234" t="s">
        <v>4661</v>
      </c>
      <c r="E213" s="234" t="s">
        <v>19</v>
      </c>
      <c r="F213" s="234" t="s">
        <v>4662</v>
      </c>
      <c r="G213" s="234" t="s">
        <v>19</v>
      </c>
      <c r="H213" s="234" t="s">
        <v>4663</v>
      </c>
      <c r="I213" s="234" t="s">
        <v>19</v>
      </c>
      <c r="J213" s="234" t="s">
        <v>4664</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4665</v>
      </c>
      <c r="B214" s="234" t="s">
        <v>4666</v>
      </c>
      <c r="C214" s="234" t="s">
        <v>4667</v>
      </c>
      <c r="D214" s="234" t="s">
        <v>4668</v>
      </c>
      <c r="E214" s="234" t="s">
        <v>19</v>
      </c>
      <c r="F214" s="234" t="s">
        <v>19</v>
      </c>
      <c r="G214" s="234" t="s">
        <v>19</v>
      </c>
      <c r="H214" s="234" t="s">
        <v>4669</v>
      </c>
      <c r="I214" s="234" t="s">
        <v>4004</v>
      </c>
      <c r="J214" s="234" t="s">
        <v>4670</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4671</v>
      </c>
      <c r="B215" s="234" t="s">
        <v>4672</v>
      </c>
      <c r="C215" s="234" t="s">
        <v>4673</v>
      </c>
      <c r="D215" s="234" t="s">
        <v>4674</v>
      </c>
      <c r="E215" s="234" t="s">
        <v>19</v>
      </c>
      <c r="F215" s="234" t="s">
        <v>19</v>
      </c>
      <c r="G215" s="234" t="s">
        <v>19</v>
      </c>
      <c r="H215" s="234" t="s">
        <v>4675</v>
      </c>
      <c r="I215" s="234" t="s">
        <v>19</v>
      </c>
      <c r="J215" s="234" t="s">
        <v>4676</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4677</v>
      </c>
      <c r="B216" s="232" t="s">
        <v>4678</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1127</v>
      </c>
      <c r="B217" s="233" t="s">
        <v>4679</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4680</v>
      </c>
      <c r="B218" s="234" t="s">
        <v>4681</v>
      </c>
      <c r="C218" s="234" t="s">
        <v>4682</v>
      </c>
      <c r="D218" s="234" t="s">
        <v>3776</v>
      </c>
      <c r="E218" s="234" t="s">
        <v>3562</v>
      </c>
      <c r="F218" s="234" t="s">
        <v>19</v>
      </c>
      <c r="G218" s="234" t="s">
        <v>19</v>
      </c>
      <c r="H218" s="234" t="s">
        <v>4683</v>
      </c>
      <c r="I218" s="234" t="s">
        <v>19</v>
      </c>
      <c r="J218" s="234" t="s">
        <v>4684</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4685</v>
      </c>
      <c r="B219" s="234" t="s">
        <v>4686</v>
      </c>
      <c r="C219" s="234" t="s">
        <v>3567</v>
      </c>
      <c r="D219" s="234" t="s">
        <v>3568</v>
      </c>
      <c r="E219" s="234" t="s">
        <v>19</v>
      </c>
      <c r="F219" s="234" t="s">
        <v>3570</v>
      </c>
      <c r="G219" s="234" t="s">
        <v>19</v>
      </c>
      <c r="H219" s="234" t="s">
        <v>4687</v>
      </c>
      <c r="I219" s="234" t="s">
        <v>19</v>
      </c>
      <c r="J219" s="234" t="s">
        <v>4688</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1131</v>
      </c>
      <c r="B220" s="233" t="s">
        <v>4689</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4690</v>
      </c>
      <c r="B221" s="234" t="s">
        <v>4691</v>
      </c>
      <c r="C221" s="234" t="s">
        <v>4692</v>
      </c>
      <c r="D221" s="234" t="s">
        <v>4693</v>
      </c>
      <c r="E221" s="234" t="s">
        <v>19</v>
      </c>
      <c r="F221" s="234" t="s">
        <v>19</v>
      </c>
      <c r="G221" s="234" t="s">
        <v>19</v>
      </c>
      <c r="H221" s="234" t="s">
        <v>4694</v>
      </c>
      <c r="I221" s="234" t="s">
        <v>19</v>
      </c>
      <c r="J221" s="234" t="s">
        <v>4695</v>
      </c>
      <c r="K221" s="237">
        <f>IF(COUNTIF(L221:AY221,"&lt;&gt;")=0,"",SUMPRODUCT(((Recommendations[ImplStatus]="Implemented")+(Recommendations[ImplStatus]="Compensated"))*ISNUMBER(MATCH(Recommendations[Id],L221:AY221,0)))/COUNTIF(L221:AY221,"&lt;&gt;"))</f>
        <v>0</v>
      </c>
      <c r="L221" s="240" t="s">
        <v>55</v>
      </c>
      <c r="M221" s="240" t="s">
        <v>60</v>
      </c>
      <c r="N221" s="240" t="s">
        <v>65</v>
      </c>
      <c r="O221" s="240" t="s">
        <v>70</v>
      </c>
      <c r="P221" s="240" t="s">
        <v>199</v>
      </c>
      <c r="Q221" s="240" t="s">
        <v>234</v>
      </c>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4696</v>
      </c>
      <c r="B222" s="234" t="s">
        <v>4697</v>
      </c>
      <c r="C222" s="234" t="s">
        <v>4698</v>
      </c>
      <c r="D222" s="234" t="s">
        <v>4699</v>
      </c>
      <c r="E222" s="234" t="s">
        <v>19</v>
      </c>
      <c r="F222" s="234" t="s">
        <v>19</v>
      </c>
      <c r="G222" s="234" t="s">
        <v>19</v>
      </c>
      <c r="H222" s="234" t="s">
        <v>4700</v>
      </c>
      <c r="I222" s="234" t="s">
        <v>19</v>
      </c>
      <c r="J222" s="234" t="s">
        <v>4701</v>
      </c>
      <c r="K222" s="237">
        <f>IF(COUNTIF(L222:AY222,"&lt;&gt;")=0,"",SUMPRODUCT(((Recommendations[ImplStatus]="Implemented")+(Recommendations[ImplStatus]="Compensated"))*ISNUMBER(MATCH(Recommendations[Id],L222:AY222,0)))/COUNTIF(L222:AY222,"&lt;&gt;"))</f>
        <v>0</v>
      </c>
      <c r="L222" s="240" t="s">
        <v>49</v>
      </c>
      <c r="M222" s="240" t="s">
        <v>339</v>
      </c>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4702</v>
      </c>
      <c r="B223" s="234" t="s">
        <v>4703</v>
      </c>
      <c r="C223" s="234" t="s">
        <v>4704</v>
      </c>
      <c r="D223" s="234" t="s">
        <v>19</v>
      </c>
      <c r="E223" s="234" t="s">
        <v>4705</v>
      </c>
      <c r="F223" s="234" t="s">
        <v>19</v>
      </c>
      <c r="G223" s="234" t="s">
        <v>19</v>
      </c>
      <c r="H223" s="234" t="s">
        <v>4706</v>
      </c>
      <c r="I223" s="234" t="s">
        <v>19</v>
      </c>
      <c r="J223" s="234" t="s">
        <v>4707</v>
      </c>
      <c r="K223" s="237">
        <f>IF(COUNTIF(L223:AY223,"&lt;&gt;")=0,"",SUMPRODUCT(((Recommendations[ImplStatus]="Implemented")+(Recommendations[ImplStatus]="Compensated"))*ISNUMBER(MATCH(Recommendations[Id],L223:AY223,0)))/COUNTIF(L223:AY223,"&lt;&gt;"))</f>
        <v>0</v>
      </c>
      <c r="L223" s="240" t="s">
        <v>229</v>
      </c>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4708</v>
      </c>
      <c r="B224" s="234" t="s">
        <v>4709</v>
      </c>
      <c r="C224" s="234" t="s">
        <v>4710</v>
      </c>
      <c r="D224" s="234" t="s">
        <v>19</v>
      </c>
      <c r="E224" s="234" t="s">
        <v>19</v>
      </c>
      <c r="F224" s="234" t="s">
        <v>19</v>
      </c>
      <c r="G224" s="234" t="s">
        <v>19</v>
      </c>
      <c r="H224" s="234" t="s">
        <v>4711</v>
      </c>
      <c r="I224" s="234" t="s">
        <v>19</v>
      </c>
      <c r="J224" s="234" t="s">
        <v>4712</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4713</v>
      </c>
      <c r="B225" s="234" t="s">
        <v>4714</v>
      </c>
      <c r="C225" s="234" t="s">
        <v>4715</v>
      </c>
      <c r="D225" s="234" t="s">
        <v>19</v>
      </c>
      <c r="E225" s="234" t="s">
        <v>19</v>
      </c>
      <c r="F225" s="234" t="s">
        <v>19</v>
      </c>
      <c r="G225" s="234" t="s">
        <v>19</v>
      </c>
      <c r="H225" s="234" t="s">
        <v>4716</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4717</v>
      </c>
      <c r="B226" s="234" t="s">
        <v>4718</v>
      </c>
      <c r="C226" s="234" t="s">
        <v>4719</v>
      </c>
      <c r="D226" s="234" t="s">
        <v>19</v>
      </c>
      <c r="E226" s="234" t="s">
        <v>19</v>
      </c>
      <c r="F226" s="234" t="s">
        <v>19</v>
      </c>
      <c r="G226" s="234" t="s">
        <v>19</v>
      </c>
      <c r="H226" s="234" t="s">
        <v>4720</v>
      </c>
      <c r="I226" s="234" t="s">
        <v>19</v>
      </c>
      <c r="J226" s="234" t="s">
        <v>4721</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4722</v>
      </c>
      <c r="B227" s="234" t="s">
        <v>4723</v>
      </c>
      <c r="C227" s="234" t="s">
        <v>4724</v>
      </c>
      <c r="D227" s="234" t="s">
        <v>19</v>
      </c>
      <c r="E227" s="234" t="s">
        <v>19</v>
      </c>
      <c r="F227" s="234" t="s">
        <v>19</v>
      </c>
      <c r="G227" s="234" t="s">
        <v>19</v>
      </c>
      <c r="H227" s="234" t="s">
        <v>4725</v>
      </c>
      <c r="I227" s="234" t="s">
        <v>19</v>
      </c>
      <c r="J227" s="234" t="s">
        <v>4726</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4727</v>
      </c>
      <c r="B228" s="234" t="s">
        <v>4728</v>
      </c>
      <c r="C228" s="234" t="s">
        <v>4729</v>
      </c>
      <c r="D228" s="234" t="s">
        <v>19</v>
      </c>
      <c r="E228" s="234" t="s">
        <v>19</v>
      </c>
      <c r="F228" s="234" t="s">
        <v>19</v>
      </c>
      <c r="G228" s="234" t="s">
        <v>19</v>
      </c>
      <c r="H228" s="234" t="s">
        <v>4730</v>
      </c>
      <c r="I228" s="234" t="s">
        <v>19</v>
      </c>
      <c r="J228" s="234" t="s">
        <v>4731</v>
      </c>
      <c r="K228" s="237">
        <f>IF(COUNTIF(L228:AY228,"&lt;&gt;")=0,"",SUMPRODUCT(((Recommendations[ImplStatus]="Implemented")+(Recommendations[ImplStatus]="Compensated"))*ISNUMBER(MATCH(Recommendations[Id],L228:AY228,0)))/COUNTIF(L228:AY228,"&lt;&gt;"))</f>
        <v>0</v>
      </c>
      <c r="L228" s="240" t="s">
        <v>244</v>
      </c>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4732</v>
      </c>
      <c r="B229" s="234" t="s">
        <v>4733</v>
      </c>
      <c r="C229" s="234" t="s">
        <v>4734</v>
      </c>
      <c r="D229" s="234" t="s">
        <v>19</v>
      </c>
      <c r="E229" s="234" t="s">
        <v>19</v>
      </c>
      <c r="F229" s="234" t="s">
        <v>19</v>
      </c>
      <c r="G229" s="234" t="s">
        <v>19</v>
      </c>
      <c r="H229" s="234" t="s">
        <v>4735</v>
      </c>
      <c r="I229" s="234" t="s">
        <v>19</v>
      </c>
      <c r="J229" s="234" t="s">
        <v>4736</v>
      </c>
      <c r="K229" s="237">
        <f>IF(COUNTIF(L229:AY229,"&lt;&gt;")=0,"",SUMPRODUCT(((Recommendations[ImplStatus]="Implemented")+(Recommendations[ImplStatus]="Compensated"))*ISNUMBER(MATCH(Recommendations[Id],L229:AY229,0)))/COUNTIF(L229:AY229,"&lt;&gt;"))</f>
        <v>0</v>
      </c>
      <c r="L229" s="240" t="s">
        <v>55</v>
      </c>
      <c r="M229" s="240" t="s">
        <v>60</v>
      </c>
      <c r="N229" s="240" t="s">
        <v>65</v>
      </c>
      <c r="O229" s="240" t="s">
        <v>70</v>
      </c>
      <c r="P229" s="240" t="s">
        <v>199</v>
      </c>
      <c r="Q229" s="240" t="s">
        <v>234</v>
      </c>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1135</v>
      </c>
      <c r="B230" s="233" t="s">
        <v>4737</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4738</v>
      </c>
      <c r="B231" s="234" t="s">
        <v>4739</v>
      </c>
      <c r="C231" s="234" t="s">
        <v>4740</v>
      </c>
      <c r="D231" s="234" t="s">
        <v>4741</v>
      </c>
      <c r="E231" s="234" t="s">
        <v>19</v>
      </c>
      <c r="F231" s="234" t="s">
        <v>19</v>
      </c>
      <c r="G231" s="234" t="s">
        <v>19</v>
      </c>
      <c r="H231" s="234" t="s">
        <v>4742</v>
      </c>
      <c r="I231" s="234" t="s">
        <v>19</v>
      </c>
      <c r="J231" s="234" t="s">
        <v>4743</v>
      </c>
      <c r="K231" s="237">
        <f>IF(COUNTIF(L231:AY231,"&lt;&gt;")=0,"",SUMPRODUCT(((Recommendations[ImplStatus]="Implemented")+(Recommendations[ImplStatus]="Compensated"))*ISNUMBER(MATCH(Recommendations[Id],L231:AY231,0)))/COUNTIF(L231:AY231,"&lt;&gt;"))</f>
        <v>0</v>
      </c>
      <c r="L231" s="240" t="s">
        <v>95</v>
      </c>
      <c r="M231" s="240" t="s">
        <v>100</v>
      </c>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4744</v>
      </c>
      <c r="B232" s="234" t="s">
        <v>4745</v>
      </c>
      <c r="C232" s="234" t="s">
        <v>4746</v>
      </c>
      <c r="D232" s="234" t="s">
        <v>4747</v>
      </c>
      <c r="E232" s="234" t="s">
        <v>19</v>
      </c>
      <c r="F232" s="234" t="s">
        <v>19</v>
      </c>
      <c r="G232" s="234" t="s">
        <v>19</v>
      </c>
      <c r="H232" s="234" t="s">
        <v>4748</v>
      </c>
      <c r="I232" s="234" t="s">
        <v>19</v>
      </c>
      <c r="J232" s="234" t="s">
        <v>4749</v>
      </c>
      <c r="K232" s="237">
        <f>IF(COUNTIF(L232:AY232,"&lt;&gt;")=0,"",SUMPRODUCT(((Recommendations[ImplStatus]="Implemented")+(Recommendations[ImplStatus]="Compensated"))*ISNUMBER(MATCH(Recommendations[Id],L232:AY232,0)))/COUNTIF(L232:AY232,"&lt;&gt;"))</f>
        <v>0</v>
      </c>
      <c r="L232" s="240" t="s">
        <v>95</v>
      </c>
      <c r="M232" s="240" t="s">
        <v>100</v>
      </c>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4750</v>
      </c>
      <c r="B233" s="234" t="s">
        <v>4751</v>
      </c>
      <c r="C233" s="234" t="s">
        <v>4752</v>
      </c>
      <c r="D233" s="234" t="s">
        <v>4753</v>
      </c>
      <c r="E233" s="234" t="s">
        <v>19</v>
      </c>
      <c r="F233" s="234" t="s">
        <v>19</v>
      </c>
      <c r="G233" s="234" t="s">
        <v>19</v>
      </c>
      <c r="H233" s="234" t="s">
        <v>4754</v>
      </c>
      <c r="I233" s="234" t="s">
        <v>19</v>
      </c>
      <c r="J233" s="234" t="s">
        <v>4755</v>
      </c>
      <c r="K233" s="237">
        <f>IF(COUNTIF(L233:AY233,"&lt;&gt;")=0,"",SUMPRODUCT(((Recommendations[ImplStatus]="Implemented")+(Recommendations[ImplStatus]="Compensated"))*ISNUMBER(MATCH(Recommendations[Id],L233:AY233,0)))/COUNTIF(L233:AY233,"&lt;&gt;"))</f>
        <v>0</v>
      </c>
      <c r="L233" s="240" t="s">
        <v>75</v>
      </c>
      <c r="M233" s="240" t="s">
        <v>80</v>
      </c>
      <c r="N233" s="240" t="s">
        <v>299</v>
      </c>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4756</v>
      </c>
      <c r="B234" s="234" t="s">
        <v>4757</v>
      </c>
      <c r="C234" s="234" t="s">
        <v>4758</v>
      </c>
      <c r="D234" s="234" t="s">
        <v>4759</v>
      </c>
      <c r="E234" s="234" t="s">
        <v>19</v>
      </c>
      <c r="F234" s="234" t="s">
        <v>19</v>
      </c>
      <c r="G234" s="234" t="s">
        <v>19</v>
      </c>
      <c r="H234" s="234" t="s">
        <v>4760</v>
      </c>
      <c r="I234" s="234" t="s">
        <v>19</v>
      </c>
      <c r="J234" s="234" t="s">
        <v>4761</v>
      </c>
      <c r="K234" s="237">
        <f>IF(COUNTIF(L234:AY234,"&lt;&gt;")=0,"",SUMPRODUCT(((Recommendations[ImplStatus]="Implemented")+(Recommendations[ImplStatus]="Compensated"))*ISNUMBER(MATCH(Recommendations[Id],L234:AY234,0)))/COUNTIF(L234:AY234,"&lt;&gt;"))</f>
        <v>0</v>
      </c>
      <c r="L234" s="240" t="s">
        <v>115</v>
      </c>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1139</v>
      </c>
      <c r="B235" s="233" t="s">
        <v>4762</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4763</v>
      </c>
      <c r="B236" s="234" t="s">
        <v>4764</v>
      </c>
      <c r="C236" s="234" t="s">
        <v>4765</v>
      </c>
      <c r="D236" s="234" t="s">
        <v>4766</v>
      </c>
      <c r="E236" s="234" t="s">
        <v>19</v>
      </c>
      <c r="F236" s="234" t="s">
        <v>19</v>
      </c>
      <c r="G236" s="234" t="s">
        <v>19</v>
      </c>
      <c r="H236" s="234" t="s">
        <v>4767</v>
      </c>
      <c r="I236" s="234" t="s">
        <v>19</v>
      </c>
      <c r="J236" s="234" t="s">
        <v>4768</v>
      </c>
      <c r="K236" s="237">
        <f>IF(COUNTIF(L236:AY236,"&lt;&gt;")=0,"",SUMPRODUCT(((Recommendations[ImplStatus]="Implemented")+(Recommendations[ImplStatus]="Compensated"))*ISNUMBER(MATCH(Recommendations[Id],L236:AY236,0)))/COUNTIF(L236:AY236,"&lt;&gt;"))</f>
        <v>0</v>
      </c>
      <c r="L236" s="240" t="s">
        <v>90</v>
      </c>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4769</v>
      </c>
      <c r="B237" s="234" t="s">
        <v>4770</v>
      </c>
      <c r="C237" s="234" t="s">
        <v>4771</v>
      </c>
      <c r="D237" s="234" t="s">
        <v>4772</v>
      </c>
      <c r="E237" s="234" t="s">
        <v>19</v>
      </c>
      <c r="F237" s="234" t="s">
        <v>19</v>
      </c>
      <c r="G237" s="234" t="s">
        <v>4773</v>
      </c>
      <c r="H237" s="234" t="s">
        <v>4774</v>
      </c>
      <c r="I237" s="234" t="s">
        <v>4004</v>
      </c>
      <c r="J237" s="234" t="s">
        <v>4775</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4776</v>
      </c>
      <c r="B238" s="234" t="s">
        <v>4777</v>
      </c>
      <c r="C238" s="234" t="s">
        <v>4778</v>
      </c>
      <c r="D238" s="234" t="s">
        <v>19</v>
      </c>
      <c r="E238" s="234" t="s">
        <v>19</v>
      </c>
      <c r="F238" s="234" t="s">
        <v>19</v>
      </c>
      <c r="G238" s="234" t="s">
        <v>19</v>
      </c>
      <c r="H238" s="234" t="s">
        <v>4779</v>
      </c>
      <c r="I238" s="234" t="s">
        <v>4780</v>
      </c>
      <c r="J238" s="234" t="s">
        <v>4781</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4782</v>
      </c>
      <c r="B239" s="234" t="s">
        <v>4783</v>
      </c>
      <c r="C239" s="234" t="s">
        <v>4784</v>
      </c>
      <c r="D239" s="234" t="s">
        <v>19</v>
      </c>
      <c r="E239" s="234" t="s">
        <v>19</v>
      </c>
      <c r="F239" s="234" t="s">
        <v>19</v>
      </c>
      <c r="G239" s="234" t="s">
        <v>19</v>
      </c>
      <c r="H239" s="234" t="s">
        <v>4785</v>
      </c>
      <c r="I239" s="234" t="s">
        <v>4004</v>
      </c>
      <c r="J239" s="234" t="s">
        <v>4786</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4787</v>
      </c>
      <c r="B240" s="234" t="s">
        <v>4788</v>
      </c>
      <c r="C240" s="234" t="s">
        <v>4789</v>
      </c>
      <c r="D240" s="234" t="s">
        <v>4790</v>
      </c>
      <c r="E240" s="234" t="s">
        <v>19</v>
      </c>
      <c r="F240" s="234" t="s">
        <v>19</v>
      </c>
      <c r="G240" s="234" t="s">
        <v>19</v>
      </c>
      <c r="H240" s="234" t="s">
        <v>4791</v>
      </c>
      <c r="I240" s="234" t="s">
        <v>19</v>
      </c>
      <c r="J240" s="234" t="s">
        <v>4792</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1143</v>
      </c>
      <c r="B241" s="233" t="s">
        <v>4793</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4794</v>
      </c>
      <c r="B242" s="234" t="s">
        <v>4795</v>
      </c>
      <c r="C242" s="234" t="s">
        <v>4796</v>
      </c>
      <c r="D242" s="234" t="s">
        <v>19</v>
      </c>
      <c r="E242" s="234" t="s">
        <v>19</v>
      </c>
      <c r="F242" s="234" t="s">
        <v>4797</v>
      </c>
      <c r="G242" s="234" t="s">
        <v>19</v>
      </c>
      <c r="H242" s="234" t="s">
        <v>4798</v>
      </c>
      <c r="I242" s="234" t="s">
        <v>19</v>
      </c>
      <c r="J242" s="234" t="s">
        <v>4799</v>
      </c>
      <c r="K242" s="237">
        <f>IF(COUNTIF(L242:AY242,"&lt;&gt;")=0,"",SUMPRODUCT(((Recommendations[ImplStatus]="Implemented")+(Recommendations[ImplStatus]="Compensated"))*ISNUMBER(MATCH(Recommendations[Id],L242:AY242,0)))/COUNTIF(L242:AY242,"&lt;&gt;"))</f>
        <v>0</v>
      </c>
      <c r="L242" s="240" t="s">
        <v>85</v>
      </c>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1147</v>
      </c>
      <c r="B243" s="233" t="s">
        <v>4800</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4801</v>
      </c>
      <c r="B244" s="234" t="s">
        <v>4802</v>
      </c>
      <c r="C244" s="234" t="s">
        <v>4803</v>
      </c>
      <c r="D244" s="234" t="s">
        <v>19</v>
      </c>
      <c r="E244" s="234" t="s">
        <v>19</v>
      </c>
      <c r="F244" s="234" t="s">
        <v>4804</v>
      </c>
      <c r="G244" s="234" t="s">
        <v>19</v>
      </c>
      <c r="H244" s="234" t="s">
        <v>4805</v>
      </c>
      <c r="I244" s="234" t="s">
        <v>4806</v>
      </c>
      <c r="J244" s="234" t="s">
        <v>4807</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4808</v>
      </c>
      <c r="B245" s="234" t="s">
        <v>4809</v>
      </c>
      <c r="C245" s="234" t="s">
        <v>4810</v>
      </c>
      <c r="D245" s="234" t="s">
        <v>4811</v>
      </c>
      <c r="E245" s="234" t="s">
        <v>19</v>
      </c>
      <c r="F245" s="234" t="s">
        <v>19</v>
      </c>
      <c r="G245" s="234" t="s">
        <v>19</v>
      </c>
      <c r="H245" s="234" t="s">
        <v>4812</v>
      </c>
      <c r="I245" s="234" t="s">
        <v>19</v>
      </c>
      <c r="J245" s="234" t="s">
        <v>4813</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4814</v>
      </c>
      <c r="B246" s="234" t="s">
        <v>4815</v>
      </c>
      <c r="C246" s="234" t="s">
        <v>4816</v>
      </c>
      <c r="D246" s="234" t="s">
        <v>19</v>
      </c>
      <c r="E246" s="234" t="s">
        <v>19</v>
      </c>
      <c r="F246" s="234" t="s">
        <v>19</v>
      </c>
      <c r="G246" s="234" t="s">
        <v>19</v>
      </c>
      <c r="H246" s="234" t="s">
        <v>4817</v>
      </c>
      <c r="I246" s="234" t="s">
        <v>19</v>
      </c>
      <c r="J246" s="234" t="s">
        <v>4818</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1151</v>
      </c>
      <c r="B247" s="233" t="s">
        <v>4819</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4820</v>
      </c>
      <c r="B248" s="234" t="s">
        <v>4821</v>
      </c>
      <c r="C248" s="234" t="s">
        <v>4822</v>
      </c>
      <c r="D248" s="234" t="s">
        <v>4823</v>
      </c>
      <c r="E248" s="234" t="s">
        <v>19</v>
      </c>
      <c r="F248" s="234" t="s">
        <v>19</v>
      </c>
      <c r="G248" s="234" t="s">
        <v>19</v>
      </c>
      <c r="H248" s="234" t="s">
        <v>4824</v>
      </c>
      <c r="I248" s="234" t="s">
        <v>4825</v>
      </c>
      <c r="J248" s="234" t="s">
        <v>4826</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4827</v>
      </c>
      <c r="B249" s="234" t="s">
        <v>4828</v>
      </c>
      <c r="C249" s="234" t="s">
        <v>4822</v>
      </c>
      <c r="D249" s="234" t="s">
        <v>4829</v>
      </c>
      <c r="E249" s="234" t="s">
        <v>19</v>
      </c>
      <c r="F249" s="234" t="s">
        <v>19</v>
      </c>
      <c r="G249" s="234" t="s">
        <v>19</v>
      </c>
      <c r="H249" s="234" t="s">
        <v>4824</v>
      </c>
      <c r="I249" s="234" t="s">
        <v>4830</v>
      </c>
      <c r="J249" s="234" t="s">
        <v>4831</v>
      </c>
      <c r="K249" s="237">
        <f>IF(COUNTIF(L249:AY249,"&lt;&gt;")=0,"",SUMPRODUCT(((Recommendations[ImplStatus]="Implemented")+(Recommendations[ImplStatus]="Compensated"))*ISNUMBER(MATCH(Recommendations[Id],L249:AY249,0)))/COUNTIF(L249:AY249,"&lt;&gt;"))</f>
        <v>0</v>
      </c>
      <c r="L249" s="240" t="s">
        <v>90</v>
      </c>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4832</v>
      </c>
      <c r="B250" s="234" t="s">
        <v>4833</v>
      </c>
      <c r="C250" s="234" t="s">
        <v>4834</v>
      </c>
      <c r="D250" s="234" t="s">
        <v>4835</v>
      </c>
      <c r="E250" s="234" t="s">
        <v>19</v>
      </c>
      <c r="F250" s="234" t="s">
        <v>19</v>
      </c>
      <c r="G250" s="234" t="s">
        <v>19</v>
      </c>
      <c r="H250" s="234" t="s">
        <v>4836</v>
      </c>
      <c r="I250" s="234" t="s">
        <v>19</v>
      </c>
      <c r="J250" s="234" t="s">
        <v>4837</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4838</v>
      </c>
      <c r="B251" s="232" t="s">
        <v>4839</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1157</v>
      </c>
      <c r="B252" s="233" t="s">
        <v>4840</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4841</v>
      </c>
      <c r="B253" s="234" t="s">
        <v>4842</v>
      </c>
      <c r="C253" s="234" t="s">
        <v>4843</v>
      </c>
      <c r="D253" s="234" t="s">
        <v>3776</v>
      </c>
      <c r="E253" s="234" t="s">
        <v>3562</v>
      </c>
      <c r="F253" s="234" t="s">
        <v>19</v>
      </c>
      <c r="G253" s="234" t="s">
        <v>19</v>
      </c>
      <c r="H253" s="234" t="s">
        <v>4844</v>
      </c>
      <c r="I253" s="234" t="s">
        <v>19</v>
      </c>
      <c r="J253" s="234" t="s">
        <v>4845</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4846</v>
      </c>
      <c r="B254" s="234" t="s">
        <v>4847</v>
      </c>
      <c r="C254" s="234" t="s">
        <v>3567</v>
      </c>
      <c r="D254" s="234" t="s">
        <v>3568</v>
      </c>
      <c r="E254" s="234" t="s">
        <v>19</v>
      </c>
      <c r="F254" s="234" t="s">
        <v>3570</v>
      </c>
      <c r="G254" s="234" t="s">
        <v>19</v>
      </c>
      <c r="H254" s="234" t="s">
        <v>4848</v>
      </c>
      <c r="I254" s="234" t="s">
        <v>19</v>
      </c>
      <c r="J254" s="234" t="s">
        <v>4849</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1161</v>
      </c>
      <c r="B255" s="233" t="s">
        <v>4850</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4851</v>
      </c>
      <c r="B256" s="234" t="s">
        <v>4852</v>
      </c>
      <c r="C256" s="234" t="s">
        <v>4853</v>
      </c>
      <c r="D256" s="234" t="s">
        <v>4854</v>
      </c>
      <c r="E256" s="234" t="s">
        <v>4855</v>
      </c>
      <c r="F256" s="234" t="s">
        <v>4856</v>
      </c>
      <c r="G256" s="234" t="s">
        <v>19</v>
      </c>
      <c r="H256" s="234" t="s">
        <v>4857</v>
      </c>
      <c r="I256" s="234" t="s">
        <v>19</v>
      </c>
      <c r="J256" s="234" t="s">
        <v>4858</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4859</v>
      </c>
      <c r="B257" s="234" t="s">
        <v>4860</v>
      </c>
      <c r="C257" s="234" t="s">
        <v>4861</v>
      </c>
      <c r="D257" s="234" t="s">
        <v>4862</v>
      </c>
      <c r="E257" s="234" t="s">
        <v>19</v>
      </c>
      <c r="F257" s="234" t="s">
        <v>19</v>
      </c>
      <c r="G257" s="234" t="s">
        <v>19</v>
      </c>
      <c r="H257" s="234" t="s">
        <v>4863</v>
      </c>
      <c r="I257" s="234" t="s">
        <v>19</v>
      </c>
      <c r="J257" s="234" t="s">
        <v>4864</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1166</v>
      </c>
      <c r="B258" s="233" t="s">
        <v>4865</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4866</v>
      </c>
      <c r="B259" s="234" t="s">
        <v>4867</v>
      </c>
      <c r="C259" s="234" t="s">
        <v>4868</v>
      </c>
      <c r="D259" s="234" t="s">
        <v>4869</v>
      </c>
      <c r="E259" s="234" t="s">
        <v>4870</v>
      </c>
      <c r="F259" s="234" t="s">
        <v>19</v>
      </c>
      <c r="G259" s="234" t="s">
        <v>19</v>
      </c>
      <c r="H259" s="234" t="s">
        <v>4871</v>
      </c>
      <c r="I259" s="234" t="s">
        <v>19</v>
      </c>
      <c r="J259" s="234" t="s">
        <v>4872</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4873</v>
      </c>
      <c r="B260" s="234" t="s">
        <v>4874</v>
      </c>
      <c r="C260" s="234" t="s">
        <v>4875</v>
      </c>
      <c r="D260" s="234" t="s">
        <v>19</v>
      </c>
      <c r="E260" s="234" t="s">
        <v>19</v>
      </c>
      <c r="F260" s="234" t="s">
        <v>19</v>
      </c>
      <c r="G260" s="234" t="s">
        <v>19</v>
      </c>
      <c r="H260" s="234" t="s">
        <v>4876</v>
      </c>
      <c r="I260" s="234" t="s">
        <v>4877</v>
      </c>
      <c r="J260" s="234" t="s">
        <v>4878</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4879</v>
      </c>
      <c r="B261" s="234" t="s">
        <v>4880</v>
      </c>
      <c r="C261" s="234" t="s">
        <v>4881</v>
      </c>
      <c r="D261" s="234" t="s">
        <v>4882</v>
      </c>
      <c r="E261" s="234" t="s">
        <v>19</v>
      </c>
      <c r="F261" s="234" t="s">
        <v>19</v>
      </c>
      <c r="G261" s="234" t="s">
        <v>19</v>
      </c>
      <c r="H261" s="234" t="s">
        <v>4883</v>
      </c>
      <c r="I261" s="234" t="s">
        <v>4884</v>
      </c>
      <c r="J261" s="234" t="s">
        <v>4885</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4886</v>
      </c>
      <c r="B262" s="234" t="s">
        <v>4887</v>
      </c>
      <c r="C262" s="234" t="s">
        <v>4888</v>
      </c>
      <c r="D262" s="234" t="s">
        <v>4889</v>
      </c>
      <c r="E262" s="234" t="s">
        <v>19</v>
      </c>
      <c r="F262" s="234" t="s">
        <v>19</v>
      </c>
      <c r="G262" s="234" t="s">
        <v>19</v>
      </c>
      <c r="H262" s="234" t="s">
        <v>4890</v>
      </c>
      <c r="I262" s="234" t="s">
        <v>4891</v>
      </c>
      <c r="J262" s="234" t="s">
        <v>4892</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4893</v>
      </c>
      <c r="B263" s="234" t="s">
        <v>4894</v>
      </c>
      <c r="C263" s="234" t="s">
        <v>4895</v>
      </c>
      <c r="D263" s="234" t="s">
        <v>4896</v>
      </c>
      <c r="E263" s="234" t="s">
        <v>19</v>
      </c>
      <c r="F263" s="234" t="s">
        <v>19</v>
      </c>
      <c r="G263" s="234" t="s">
        <v>4897</v>
      </c>
      <c r="H263" s="234" t="s">
        <v>3800</v>
      </c>
      <c r="I263" s="234" t="s">
        <v>4898</v>
      </c>
      <c r="J263" s="234" t="s">
        <v>4899</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4900</v>
      </c>
      <c r="B264" s="234" t="s">
        <v>4901</v>
      </c>
      <c r="C264" s="234" t="s">
        <v>4888</v>
      </c>
      <c r="D264" s="234" t="s">
        <v>4902</v>
      </c>
      <c r="E264" s="234" t="s">
        <v>19</v>
      </c>
      <c r="F264" s="234" t="s">
        <v>19</v>
      </c>
      <c r="G264" s="234" t="s">
        <v>19</v>
      </c>
      <c r="H264" s="234" t="s">
        <v>4903</v>
      </c>
      <c r="I264" s="234" t="s">
        <v>19</v>
      </c>
      <c r="J264" s="234" t="s">
        <v>4904</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1170</v>
      </c>
      <c r="B265" s="233" t="s">
        <v>4905</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4906</v>
      </c>
      <c r="B266" s="234" t="s">
        <v>4907</v>
      </c>
      <c r="C266" s="234" t="s">
        <v>4908</v>
      </c>
      <c r="D266" s="234" t="s">
        <v>4909</v>
      </c>
      <c r="E266" s="234" t="s">
        <v>4910</v>
      </c>
      <c r="F266" s="234" t="s">
        <v>19</v>
      </c>
      <c r="G266" s="234" t="s">
        <v>4911</v>
      </c>
      <c r="H266" s="234" t="s">
        <v>4912</v>
      </c>
      <c r="I266" s="234" t="s">
        <v>4913</v>
      </c>
      <c r="J266" s="234" t="s">
        <v>4914</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4915</v>
      </c>
      <c r="B267" s="234" t="s">
        <v>4916</v>
      </c>
      <c r="C267" s="234" t="s">
        <v>4917</v>
      </c>
      <c r="D267" s="234" t="s">
        <v>4918</v>
      </c>
      <c r="E267" s="234" t="s">
        <v>19</v>
      </c>
      <c r="F267" s="234" t="s">
        <v>19</v>
      </c>
      <c r="G267" s="234" t="s">
        <v>19</v>
      </c>
      <c r="H267" s="234" t="s">
        <v>4919</v>
      </c>
      <c r="I267" s="234" t="s">
        <v>19</v>
      </c>
      <c r="J267" s="234" t="s">
        <v>4920</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4921</v>
      </c>
      <c r="B268" s="234" t="s">
        <v>4922</v>
      </c>
      <c r="C268" s="234" t="s">
        <v>4923</v>
      </c>
      <c r="D268" s="234" t="s">
        <v>4918</v>
      </c>
      <c r="E268" s="234" t="s">
        <v>19</v>
      </c>
      <c r="F268" s="234" t="s">
        <v>19</v>
      </c>
      <c r="G268" s="234" t="s">
        <v>4924</v>
      </c>
      <c r="H268" s="234" t="s">
        <v>4925</v>
      </c>
      <c r="I268" s="234" t="s">
        <v>19</v>
      </c>
      <c r="J268" s="234" t="s">
        <v>4926</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4927</v>
      </c>
      <c r="B269" s="234" t="s">
        <v>4928</v>
      </c>
      <c r="C269" s="234" t="s">
        <v>4923</v>
      </c>
      <c r="D269" s="234" t="s">
        <v>4929</v>
      </c>
      <c r="E269" s="234" t="s">
        <v>19</v>
      </c>
      <c r="F269" s="234" t="s">
        <v>19</v>
      </c>
      <c r="G269" s="234" t="s">
        <v>19</v>
      </c>
      <c r="H269" s="234" t="s">
        <v>4930</v>
      </c>
      <c r="I269" s="234" t="s">
        <v>19</v>
      </c>
      <c r="J269" s="234" t="s">
        <v>4931</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4932</v>
      </c>
      <c r="B270" s="234" t="s">
        <v>4933</v>
      </c>
      <c r="C270" s="234" t="s">
        <v>4934</v>
      </c>
      <c r="D270" s="234" t="s">
        <v>4935</v>
      </c>
      <c r="E270" s="234" t="s">
        <v>19</v>
      </c>
      <c r="F270" s="234" t="s">
        <v>19</v>
      </c>
      <c r="G270" s="234" t="s">
        <v>19</v>
      </c>
      <c r="H270" s="234" t="s">
        <v>4936</v>
      </c>
      <c r="I270" s="234" t="s">
        <v>19</v>
      </c>
      <c r="J270" s="234" t="s">
        <v>4937</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4938</v>
      </c>
      <c r="B271" s="234" t="s">
        <v>4939</v>
      </c>
      <c r="C271" s="234" t="s">
        <v>4940</v>
      </c>
      <c r="D271" s="234" t="s">
        <v>4941</v>
      </c>
      <c r="E271" s="234" t="s">
        <v>19</v>
      </c>
      <c r="F271" s="234" t="s">
        <v>19</v>
      </c>
      <c r="G271" s="234" t="s">
        <v>19</v>
      </c>
      <c r="H271" s="234" t="s">
        <v>4942</v>
      </c>
      <c r="I271" s="234" t="s">
        <v>4943</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4944</v>
      </c>
      <c r="B272" s="234" t="s">
        <v>4945</v>
      </c>
      <c r="C272" s="234" t="s">
        <v>4946</v>
      </c>
      <c r="D272" s="234" t="s">
        <v>4947</v>
      </c>
      <c r="E272" s="234" t="s">
        <v>19</v>
      </c>
      <c r="F272" s="234" t="s">
        <v>19</v>
      </c>
      <c r="G272" s="234" t="s">
        <v>19</v>
      </c>
      <c r="H272" s="234" t="s">
        <v>4948</v>
      </c>
      <c r="I272" s="234" t="s">
        <v>4949</v>
      </c>
      <c r="J272" s="234" t="s">
        <v>4950</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1174</v>
      </c>
      <c r="B273" s="233" t="s">
        <v>4951</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4952</v>
      </c>
      <c r="B274" s="234" t="s">
        <v>4953</v>
      </c>
      <c r="C274" s="234" t="s">
        <v>4954</v>
      </c>
      <c r="D274" s="234" t="s">
        <v>4947</v>
      </c>
      <c r="E274" s="234" t="s">
        <v>4955</v>
      </c>
      <c r="F274" s="234" t="s">
        <v>19</v>
      </c>
      <c r="G274" s="234" t="s">
        <v>19</v>
      </c>
      <c r="H274" s="234" t="s">
        <v>4956</v>
      </c>
      <c r="I274" s="234" t="s">
        <v>19</v>
      </c>
      <c r="J274" s="234" t="s">
        <v>4957</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4958</v>
      </c>
      <c r="B275" s="234" t="s">
        <v>4959</v>
      </c>
      <c r="C275" s="234" t="s">
        <v>4960</v>
      </c>
      <c r="D275" s="234" t="s">
        <v>4961</v>
      </c>
      <c r="E275" s="234" t="s">
        <v>19</v>
      </c>
      <c r="F275" s="234" t="s">
        <v>19</v>
      </c>
      <c r="G275" s="234" t="s">
        <v>19</v>
      </c>
      <c r="H275" s="234" t="s">
        <v>4962</v>
      </c>
      <c r="I275" s="234" t="s">
        <v>19</v>
      </c>
      <c r="J275" s="234" t="s">
        <v>4963</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4964</v>
      </c>
      <c r="B276" s="234" t="s">
        <v>4965</v>
      </c>
      <c r="C276" s="234" t="s">
        <v>4966</v>
      </c>
      <c r="D276" s="234" t="s">
        <v>4967</v>
      </c>
      <c r="E276" s="234" t="s">
        <v>19</v>
      </c>
      <c r="F276" s="234" t="s">
        <v>4968</v>
      </c>
      <c r="G276" s="234" t="s">
        <v>19</v>
      </c>
      <c r="H276" s="234" t="s">
        <v>4969</v>
      </c>
      <c r="I276" s="234" t="s">
        <v>4970</v>
      </c>
      <c r="J276" s="234" t="s">
        <v>4971</v>
      </c>
      <c r="K276" s="237">
        <f>IF(COUNTIF(L276:AY276,"&lt;&gt;")=0,"",SUMPRODUCT(((Recommendations[ImplStatus]="Implemented")+(Recommendations[ImplStatus]="Compensated"))*ISNUMBER(MATCH(Recommendations[Id],L276:AY276,0)))/COUNTIF(L276:AY276,"&lt;&gt;"))</f>
        <v>0</v>
      </c>
      <c r="L276" s="240" t="s">
        <v>115</v>
      </c>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4972</v>
      </c>
      <c r="B277" s="233" t="s">
        <v>4973</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4974</v>
      </c>
      <c r="B278" s="234" t="s">
        <v>4975</v>
      </c>
      <c r="C278" s="234" t="s">
        <v>4976</v>
      </c>
      <c r="D278" s="234" t="s">
        <v>4977</v>
      </c>
      <c r="E278" s="234" t="s">
        <v>19</v>
      </c>
      <c r="F278" s="234" t="s">
        <v>4978</v>
      </c>
      <c r="G278" s="234" t="s">
        <v>19</v>
      </c>
      <c r="H278" s="234" t="s">
        <v>4979</v>
      </c>
      <c r="I278" s="234" t="s">
        <v>19</v>
      </c>
      <c r="J278" s="234" t="s">
        <v>4980</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4981</v>
      </c>
      <c r="B279" s="232" t="s">
        <v>4982</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1180</v>
      </c>
      <c r="B280" s="233" t="s">
        <v>4983</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4984</v>
      </c>
      <c r="B281" s="234" t="s">
        <v>4985</v>
      </c>
      <c r="C281" s="234" t="s">
        <v>4986</v>
      </c>
      <c r="D281" s="234" t="s">
        <v>4987</v>
      </c>
      <c r="E281" s="234" t="s">
        <v>4988</v>
      </c>
      <c r="F281" s="234" t="s">
        <v>19</v>
      </c>
      <c r="G281" s="234" t="s">
        <v>19</v>
      </c>
      <c r="H281" s="234" t="s">
        <v>4989</v>
      </c>
      <c r="I281" s="234" t="s">
        <v>19</v>
      </c>
      <c r="J281" s="234" t="s">
        <v>4990</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4991</v>
      </c>
      <c r="B282" s="234" t="s">
        <v>4992</v>
      </c>
      <c r="C282" s="234" t="s">
        <v>4993</v>
      </c>
      <c r="D282" s="234" t="s">
        <v>19</v>
      </c>
      <c r="E282" s="234" t="s">
        <v>19</v>
      </c>
      <c r="F282" s="234" t="s">
        <v>19</v>
      </c>
      <c r="G282" s="234" t="s">
        <v>19</v>
      </c>
      <c r="H282" s="234" t="s">
        <v>4994</v>
      </c>
      <c r="I282" s="234" t="s">
        <v>19</v>
      </c>
      <c r="J282" s="234" t="s">
        <v>4995</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4996</v>
      </c>
      <c r="B283" s="234" t="s">
        <v>4997</v>
      </c>
      <c r="C283" s="234" t="s">
        <v>4998</v>
      </c>
      <c r="D283" s="234" t="s">
        <v>19</v>
      </c>
      <c r="E283" s="234" t="s">
        <v>19</v>
      </c>
      <c r="F283" s="234" t="s">
        <v>19</v>
      </c>
      <c r="G283" s="234" t="s">
        <v>19</v>
      </c>
      <c r="H283" s="234" t="s">
        <v>4999</v>
      </c>
      <c r="I283" s="234" t="s">
        <v>19</v>
      </c>
      <c r="J283" s="234" t="s">
        <v>5000</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5001</v>
      </c>
      <c r="B284" s="234" t="s">
        <v>5002</v>
      </c>
      <c r="C284" s="234" t="s">
        <v>5003</v>
      </c>
      <c r="D284" s="234" t="s">
        <v>5004</v>
      </c>
      <c r="E284" s="234" t="s">
        <v>19</v>
      </c>
      <c r="F284" s="234" t="s">
        <v>19</v>
      </c>
      <c r="G284" s="234" t="s">
        <v>19</v>
      </c>
      <c r="H284" s="234" t="s">
        <v>5005</v>
      </c>
      <c r="I284" s="234" t="s">
        <v>19</v>
      </c>
      <c r="J284" s="234" t="s">
        <v>5006</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1184</v>
      </c>
      <c r="B285" s="233" t="s">
        <v>5007</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5008</v>
      </c>
      <c r="B286" s="234" t="s">
        <v>5009</v>
      </c>
      <c r="C286" s="234" t="s">
        <v>5010</v>
      </c>
      <c r="D286" s="234" t="s">
        <v>5011</v>
      </c>
      <c r="E286" s="234" t="s">
        <v>19</v>
      </c>
      <c r="F286" s="234" t="s">
        <v>19</v>
      </c>
      <c r="G286" s="234" t="s">
        <v>19</v>
      </c>
      <c r="H286" s="234" t="s">
        <v>5012</v>
      </c>
      <c r="I286" s="234" t="s">
        <v>5013</v>
      </c>
      <c r="J286" s="234" t="s">
        <v>5014</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1188</v>
      </c>
      <c r="B287" s="233" t="s">
        <v>5015</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5016</v>
      </c>
      <c r="B288" s="234" t="s">
        <v>5017</v>
      </c>
      <c r="C288" s="234" t="s">
        <v>5018</v>
      </c>
      <c r="D288" s="234" t="s">
        <v>5019</v>
      </c>
      <c r="E288" s="234" t="s">
        <v>5020</v>
      </c>
      <c r="F288" s="234" t="s">
        <v>5021</v>
      </c>
      <c r="G288" s="234" t="s">
        <v>5022</v>
      </c>
      <c r="H288" s="234" t="s">
        <v>5023</v>
      </c>
      <c r="I288" s="234" t="s">
        <v>4004</v>
      </c>
      <c r="J288" s="234" t="s">
        <v>5024</v>
      </c>
      <c r="K288" s="237">
        <f>IF(COUNTIF(L288:AY288,"&lt;&gt;")=0,"",SUMPRODUCT(((Recommendations[ImplStatus]="Implemented")+(Recommendations[ImplStatus]="Compensated"))*ISNUMBER(MATCH(Recommendations[Id],L288:AY288,0)))/COUNTIF(L288:AY288,"&lt;&gt;"))</f>
        <v>0</v>
      </c>
      <c r="L288" s="240" t="s">
        <v>120</v>
      </c>
      <c r="M288" s="240" t="s">
        <v>129</v>
      </c>
      <c r="N288" s="240" t="s">
        <v>214</v>
      </c>
      <c r="O288" s="240" t="s">
        <v>249</v>
      </c>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5025</v>
      </c>
      <c r="B289" s="234" t="s">
        <v>5026</v>
      </c>
      <c r="C289" s="234" t="s">
        <v>5027</v>
      </c>
      <c r="D289" s="234" t="s">
        <v>19</v>
      </c>
      <c r="E289" s="234" t="s">
        <v>5020</v>
      </c>
      <c r="F289" s="234" t="s">
        <v>19</v>
      </c>
      <c r="G289" s="234" t="s">
        <v>5028</v>
      </c>
      <c r="H289" s="234" t="s">
        <v>5029</v>
      </c>
      <c r="I289" s="234" t="s">
        <v>5030</v>
      </c>
      <c r="J289" s="234" t="s">
        <v>5031</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5032</v>
      </c>
      <c r="B290" s="234" t="s">
        <v>5033</v>
      </c>
      <c r="C290" s="234" t="s">
        <v>5034</v>
      </c>
      <c r="D290" s="234" t="s">
        <v>19</v>
      </c>
      <c r="E290" s="234" t="s">
        <v>5035</v>
      </c>
      <c r="F290" s="234" t="s">
        <v>19</v>
      </c>
      <c r="G290" s="234" t="s">
        <v>5036</v>
      </c>
      <c r="H290" s="234" t="s">
        <v>5037</v>
      </c>
      <c r="I290" s="234" t="s">
        <v>5038</v>
      </c>
      <c r="J290" s="234" t="s">
        <v>5039</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5040</v>
      </c>
      <c r="B291" s="234" t="s">
        <v>5041</v>
      </c>
      <c r="C291" s="234" t="s">
        <v>5042</v>
      </c>
      <c r="D291" s="234" t="s">
        <v>19</v>
      </c>
      <c r="E291" s="234" t="s">
        <v>19</v>
      </c>
      <c r="F291" s="234" t="s">
        <v>19</v>
      </c>
      <c r="G291" s="234" t="s">
        <v>19</v>
      </c>
      <c r="H291" s="234" t="s">
        <v>5043</v>
      </c>
      <c r="I291" s="234" t="s">
        <v>4004</v>
      </c>
      <c r="J291" s="234" t="s">
        <v>5044</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1192</v>
      </c>
      <c r="B292" s="233" t="s">
        <v>5045</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5046</v>
      </c>
      <c r="B293" s="234" t="s">
        <v>5047</v>
      </c>
      <c r="C293" s="234" t="s">
        <v>5048</v>
      </c>
      <c r="D293" s="234" t="s">
        <v>5049</v>
      </c>
      <c r="E293" s="234" t="s">
        <v>19</v>
      </c>
      <c r="F293" s="234" t="s">
        <v>19</v>
      </c>
      <c r="G293" s="234" t="s">
        <v>19</v>
      </c>
      <c r="H293" s="234" t="s">
        <v>5050</v>
      </c>
      <c r="I293" s="234" t="s">
        <v>5051</v>
      </c>
      <c r="J293" s="234" t="s">
        <v>5052</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5053</v>
      </c>
      <c r="B294" s="234" t="s">
        <v>5054</v>
      </c>
      <c r="C294" s="234" t="s">
        <v>5055</v>
      </c>
      <c r="D294" s="234" t="s">
        <v>5049</v>
      </c>
      <c r="E294" s="234" t="s">
        <v>19</v>
      </c>
      <c r="F294" s="234" t="s">
        <v>5056</v>
      </c>
      <c r="G294" s="234" t="s">
        <v>19</v>
      </c>
      <c r="H294" s="234" t="s">
        <v>5057</v>
      </c>
      <c r="I294" s="234" t="s">
        <v>3974</v>
      </c>
      <c r="J294" s="234" t="s">
        <v>5058</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5059</v>
      </c>
      <c r="B295" s="234" t="s">
        <v>5060</v>
      </c>
      <c r="C295" s="234" t="s">
        <v>5061</v>
      </c>
      <c r="D295" s="234" t="s">
        <v>5062</v>
      </c>
      <c r="E295" s="234" t="s">
        <v>19</v>
      </c>
      <c r="F295" s="234" t="s">
        <v>19</v>
      </c>
      <c r="G295" s="234" t="s">
        <v>19</v>
      </c>
      <c r="H295" s="234" t="s">
        <v>5063</v>
      </c>
      <c r="I295" s="234" t="s">
        <v>3974</v>
      </c>
      <c r="J295" s="234" t="s">
        <v>5064</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1196</v>
      </c>
      <c r="B296" s="233" t="s">
        <v>5065</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5066</v>
      </c>
      <c r="B297" s="234" t="s">
        <v>5067</v>
      </c>
      <c r="C297" s="234" t="s">
        <v>5068</v>
      </c>
      <c r="D297" s="234" t="s">
        <v>5062</v>
      </c>
      <c r="E297" s="234" t="s">
        <v>19</v>
      </c>
      <c r="F297" s="234" t="s">
        <v>5069</v>
      </c>
      <c r="G297" s="234" t="s">
        <v>19</v>
      </c>
      <c r="H297" s="234" t="s">
        <v>5070</v>
      </c>
      <c r="I297" s="234" t="s">
        <v>19</v>
      </c>
      <c r="J297" s="234" t="s">
        <v>5071</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5072</v>
      </c>
      <c r="B298" s="234" t="s">
        <v>5073</v>
      </c>
      <c r="C298" s="234" t="s">
        <v>5074</v>
      </c>
      <c r="D298" s="234" t="s">
        <v>5075</v>
      </c>
      <c r="E298" s="234" t="s">
        <v>19</v>
      </c>
      <c r="F298" s="234" t="s">
        <v>19</v>
      </c>
      <c r="G298" s="234" t="s">
        <v>5076</v>
      </c>
      <c r="H298" s="234" t="s">
        <v>5077</v>
      </c>
      <c r="I298" s="234" t="s">
        <v>5077</v>
      </c>
      <c r="J298" s="234" t="s">
        <v>5078</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5079</v>
      </c>
      <c r="B299" s="234" t="s">
        <v>5080</v>
      </c>
      <c r="C299" s="234" t="s">
        <v>5081</v>
      </c>
      <c r="D299" s="234" t="s">
        <v>19</v>
      </c>
      <c r="E299" s="234" t="s">
        <v>19</v>
      </c>
      <c r="F299" s="234" t="s">
        <v>19</v>
      </c>
      <c r="G299" s="234" t="s">
        <v>19</v>
      </c>
      <c r="H299" s="234" t="s">
        <v>5082</v>
      </c>
      <c r="I299" s="234" t="s">
        <v>5083</v>
      </c>
      <c r="J299" s="234" t="s">
        <v>5084</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5085</v>
      </c>
      <c r="B300" s="234" t="s">
        <v>5086</v>
      </c>
      <c r="C300" s="234" t="s">
        <v>5087</v>
      </c>
      <c r="D300" s="234" t="s">
        <v>19</v>
      </c>
      <c r="E300" s="234" t="s">
        <v>19</v>
      </c>
      <c r="F300" s="234" t="s">
        <v>5088</v>
      </c>
      <c r="G300" s="234" t="s">
        <v>19</v>
      </c>
      <c r="H300" s="234" t="s">
        <v>5089</v>
      </c>
      <c r="I300" s="234" t="s">
        <v>5083</v>
      </c>
      <c r="J300" s="234" t="s">
        <v>5090</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1200</v>
      </c>
      <c r="B301" s="233" t="s">
        <v>5091</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5092</v>
      </c>
      <c r="B302" s="234" t="s">
        <v>5093</v>
      </c>
      <c r="C302" s="234" t="s">
        <v>5094</v>
      </c>
      <c r="D302" s="234" t="s">
        <v>19</v>
      </c>
      <c r="E302" s="234" t="s">
        <v>19</v>
      </c>
      <c r="F302" s="234" t="s">
        <v>19</v>
      </c>
      <c r="G302" s="234" t="s">
        <v>19</v>
      </c>
      <c r="H302" s="234" t="s">
        <v>5095</v>
      </c>
      <c r="I302" s="234" t="s">
        <v>19</v>
      </c>
      <c r="J302" s="234" t="s">
        <v>5096</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5097</v>
      </c>
      <c r="B303" s="234" t="s">
        <v>5098</v>
      </c>
      <c r="C303" s="234" t="s">
        <v>5099</v>
      </c>
      <c r="D303" s="234" t="s">
        <v>5100</v>
      </c>
      <c r="E303" s="234" t="s">
        <v>19</v>
      </c>
      <c r="F303" s="234" t="s">
        <v>19</v>
      </c>
      <c r="G303" s="234" t="s">
        <v>19</v>
      </c>
      <c r="H303" s="234" t="s">
        <v>5101</v>
      </c>
      <c r="I303" s="234" t="s">
        <v>4004</v>
      </c>
      <c r="J303" s="234" t="s">
        <v>5102</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5103</v>
      </c>
      <c r="B304" s="234" t="s">
        <v>5104</v>
      </c>
      <c r="C304" s="234" t="s">
        <v>5105</v>
      </c>
      <c r="D304" s="234" t="s">
        <v>5100</v>
      </c>
      <c r="E304" s="234" t="s">
        <v>19</v>
      </c>
      <c r="F304" s="234" t="s">
        <v>5106</v>
      </c>
      <c r="G304" s="234" t="s">
        <v>19</v>
      </c>
      <c r="H304" s="234" t="s">
        <v>5107</v>
      </c>
      <c r="I304" s="234" t="s">
        <v>19</v>
      </c>
      <c r="J304" s="234" t="s">
        <v>5108</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5109</v>
      </c>
      <c r="B305" s="234" t="s">
        <v>5110</v>
      </c>
      <c r="C305" s="234" t="s">
        <v>5111</v>
      </c>
      <c r="D305" s="234" t="s">
        <v>5112</v>
      </c>
      <c r="E305" s="234" t="s">
        <v>19</v>
      </c>
      <c r="F305" s="234" t="s">
        <v>19</v>
      </c>
      <c r="G305" s="234" t="s">
        <v>19</v>
      </c>
      <c r="H305" s="234" t="s">
        <v>5113</v>
      </c>
      <c r="I305" s="234" t="s">
        <v>5114</v>
      </c>
      <c r="J305" s="234" t="s">
        <v>5115</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5116</v>
      </c>
      <c r="B306" s="234" t="s">
        <v>5117</v>
      </c>
      <c r="C306" s="234" t="s">
        <v>5118</v>
      </c>
      <c r="D306" s="234" t="s">
        <v>5119</v>
      </c>
      <c r="E306" s="234" t="s">
        <v>19</v>
      </c>
      <c r="F306" s="234" t="s">
        <v>19</v>
      </c>
      <c r="G306" s="234" t="s">
        <v>19</v>
      </c>
      <c r="H306" s="234" t="s">
        <v>5120</v>
      </c>
      <c r="I306" s="234" t="s">
        <v>4004</v>
      </c>
      <c r="J306" s="234" t="s">
        <v>5121</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1204</v>
      </c>
      <c r="B307" s="233" t="s">
        <v>5122</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5123</v>
      </c>
      <c r="B308" s="234" t="s">
        <v>5124</v>
      </c>
      <c r="C308" s="234" t="s">
        <v>5125</v>
      </c>
      <c r="D308" s="234" t="s">
        <v>5119</v>
      </c>
      <c r="E308" s="234" t="s">
        <v>19</v>
      </c>
      <c r="F308" s="234" t="s">
        <v>5126</v>
      </c>
      <c r="G308" s="234" t="s">
        <v>19</v>
      </c>
      <c r="H308" s="234" t="s">
        <v>5127</v>
      </c>
      <c r="I308" s="234" t="s">
        <v>5128</v>
      </c>
      <c r="J308" s="234" t="s">
        <v>5129</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1208</v>
      </c>
      <c r="B309" s="233" t="s">
        <v>5130</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5131</v>
      </c>
      <c r="B310" s="234" t="s">
        <v>5132</v>
      </c>
      <c r="C310" s="234" t="s">
        <v>5133</v>
      </c>
      <c r="D310" s="234" t="s">
        <v>19</v>
      </c>
      <c r="E310" s="234" t="s">
        <v>19</v>
      </c>
      <c r="F310" s="234" t="s">
        <v>5134</v>
      </c>
      <c r="G310" s="234" t="s">
        <v>19</v>
      </c>
      <c r="H310" s="234" t="s">
        <v>5135</v>
      </c>
      <c r="I310" s="234" t="s">
        <v>5136</v>
      </c>
      <c r="J310" s="234" t="s">
        <v>5137</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5138</v>
      </c>
      <c r="B311" s="234" t="s">
        <v>5139</v>
      </c>
      <c r="C311" s="234" t="s">
        <v>5140</v>
      </c>
      <c r="D311" s="234" t="s">
        <v>5141</v>
      </c>
      <c r="E311" s="234" t="s">
        <v>19</v>
      </c>
      <c r="F311" s="234" t="s">
        <v>19</v>
      </c>
      <c r="G311" s="234" t="s">
        <v>5142</v>
      </c>
      <c r="H311" s="234" t="s">
        <v>5143</v>
      </c>
      <c r="I311" s="234" t="s">
        <v>19</v>
      </c>
      <c r="J311" s="234" t="s">
        <v>5144</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5145</v>
      </c>
      <c r="B312" s="234" t="s">
        <v>5146</v>
      </c>
      <c r="C312" s="234" t="s">
        <v>5147</v>
      </c>
      <c r="D312" s="234" t="s">
        <v>5148</v>
      </c>
      <c r="E312" s="234" t="s">
        <v>19</v>
      </c>
      <c r="F312" s="234" t="s">
        <v>19</v>
      </c>
      <c r="G312" s="234" t="s">
        <v>19</v>
      </c>
      <c r="H312" s="234" t="s">
        <v>5149</v>
      </c>
      <c r="I312" s="234" t="s">
        <v>19</v>
      </c>
      <c r="J312" s="234" t="s">
        <v>5150</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5151</v>
      </c>
      <c r="B313" s="234" t="s">
        <v>5152</v>
      </c>
      <c r="C313" s="234" t="s">
        <v>5153</v>
      </c>
      <c r="D313" s="234" t="s">
        <v>5154</v>
      </c>
      <c r="E313" s="234" t="s">
        <v>19</v>
      </c>
      <c r="F313" s="234" t="s">
        <v>19</v>
      </c>
      <c r="G313" s="234" t="s">
        <v>5155</v>
      </c>
      <c r="H313" s="234" t="s">
        <v>5156</v>
      </c>
      <c r="I313" s="234" t="s">
        <v>5157</v>
      </c>
      <c r="J313" s="234" t="s">
        <v>5158</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5159</v>
      </c>
      <c r="B314" s="234" t="s">
        <v>5160</v>
      </c>
      <c r="C314" s="234" t="s">
        <v>5161</v>
      </c>
      <c r="D314" s="234" t="s">
        <v>5162</v>
      </c>
      <c r="E314" s="234" t="s">
        <v>19</v>
      </c>
      <c r="F314" s="234" t="s">
        <v>19</v>
      </c>
      <c r="G314" s="234" t="s">
        <v>5163</v>
      </c>
      <c r="H314" s="234" t="s">
        <v>5164</v>
      </c>
      <c r="I314" s="234" t="s">
        <v>5165</v>
      </c>
      <c r="J314" s="234" t="s">
        <v>5166</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5167</v>
      </c>
      <c r="B315" s="233" t="s">
        <v>5168</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5169</v>
      </c>
      <c r="B316" s="234" t="s">
        <v>5170</v>
      </c>
      <c r="C316" s="234" t="s">
        <v>5171</v>
      </c>
      <c r="D316" s="234" t="s">
        <v>19</v>
      </c>
      <c r="E316" s="234" t="s">
        <v>19</v>
      </c>
      <c r="F316" s="234" t="s">
        <v>19</v>
      </c>
      <c r="G316" s="234" t="s">
        <v>19</v>
      </c>
      <c r="H316" s="234" t="s">
        <v>5172</v>
      </c>
      <c r="I316" s="234" t="s">
        <v>5173</v>
      </c>
      <c r="J316" s="234" t="s">
        <v>5174</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5175</v>
      </c>
      <c r="B317" s="234" t="s">
        <v>5176</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5177</v>
      </c>
      <c r="B318" s="233" t="s">
        <v>5178</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5179</v>
      </c>
      <c r="B319" s="234" t="s">
        <v>5180</v>
      </c>
      <c r="C319" s="234" t="s">
        <v>5181</v>
      </c>
      <c r="D319" s="234" t="s">
        <v>5182</v>
      </c>
      <c r="E319" s="234" t="s">
        <v>19</v>
      </c>
      <c r="F319" s="234" t="s">
        <v>5183</v>
      </c>
      <c r="G319" s="234" t="s">
        <v>5184</v>
      </c>
      <c r="H319" s="234" t="s">
        <v>5185</v>
      </c>
      <c r="I319" s="234" t="s">
        <v>19</v>
      </c>
      <c r="J319" s="234" t="s">
        <v>5186</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5187</v>
      </c>
      <c r="B320" s="234" t="s">
        <v>5188</v>
      </c>
      <c r="C320" s="234" t="s">
        <v>5189</v>
      </c>
      <c r="D320" s="234" t="s">
        <v>5190</v>
      </c>
      <c r="E320" s="234" t="s">
        <v>19</v>
      </c>
      <c r="F320" s="234" t="s">
        <v>19</v>
      </c>
      <c r="G320" s="234" t="s">
        <v>19</v>
      </c>
      <c r="H320" s="234" t="s">
        <v>5191</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5192</v>
      </c>
      <c r="B321" s="234" t="s">
        <v>5193</v>
      </c>
      <c r="C321" s="234" t="s">
        <v>5194</v>
      </c>
      <c r="D321" s="234" t="s">
        <v>5195</v>
      </c>
      <c r="E321" s="234" t="s">
        <v>19</v>
      </c>
      <c r="F321" s="234" t="s">
        <v>19</v>
      </c>
      <c r="G321" s="234" t="s">
        <v>19</v>
      </c>
      <c r="H321" s="234" t="s">
        <v>5196</v>
      </c>
      <c r="I321" s="234" t="s">
        <v>19</v>
      </c>
      <c r="J321" s="234" t="s">
        <v>5197</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5198</v>
      </c>
      <c r="B322" s="234" t="s">
        <v>5199</v>
      </c>
      <c r="C322" s="234" t="s">
        <v>5200</v>
      </c>
      <c r="D322" s="234" t="s">
        <v>5201</v>
      </c>
      <c r="E322" s="234" t="s">
        <v>19</v>
      </c>
      <c r="F322" s="234" t="s">
        <v>19</v>
      </c>
      <c r="G322" s="234" t="s">
        <v>19</v>
      </c>
      <c r="H322" s="234" t="s">
        <v>5202</v>
      </c>
      <c r="I322" s="234" t="s">
        <v>19</v>
      </c>
      <c r="J322" s="234" t="s">
        <v>5203</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5204</v>
      </c>
      <c r="B323" s="234" t="s">
        <v>5205</v>
      </c>
      <c r="C323" s="234" t="s">
        <v>5206</v>
      </c>
      <c r="D323" s="234" t="s">
        <v>19</v>
      </c>
      <c r="E323" s="234" t="s">
        <v>19</v>
      </c>
      <c r="F323" s="234" t="s">
        <v>19</v>
      </c>
      <c r="G323" s="234" t="s">
        <v>19</v>
      </c>
      <c r="H323" s="234" t="s">
        <v>5207</v>
      </c>
      <c r="I323" s="234" t="s">
        <v>4004</v>
      </c>
      <c r="J323" s="234" t="s">
        <v>5208</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5209</v>
      </c>
      <c r="B324" s="234" t="s">
        <v>5210</v>
      </c>
      <c r="C324" s="234" t="s">
        <v>5211</v>
      </c>
      <c r="D324" s="234" t="s">
        <v>19</v>
      </c>
      <c r="E324" s="234" t="s">
        <v>19</v>
      </c>
      <c r="F324" s="234" t="s">
        <v>19</v>
      </c>
      <c r="G324" s="234" t="s">
        <v>19</v>
      </c>
      <c r="H324" s="234" t="s">
        <v>5212</v>
      </c>
      <c r="I324" s="234" t="s">
        <v>5213</v>
      </c>
      <c r="J324" s="234" t="s">
        <v>5214</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5215</v>
      </c>
      <c r="B325" s="234" t="s">
        <v>5216</v>
      </c>
      <c r="C325" s="234" t="s">
        <v>5217</v>
      </c>
      <c r="D325" s="234" t="s">
        <v>5218</v>
      </c>
      <c r="E325" s="234" t="s">
        <v>19</v>
      </c>
      <c r="F325" s="234" t="s">
        <v>19</v>
      </c>
      <c r="G325" s="234" t="s">
        <v>19</v>
      </c>
      <c r="H325" s="234" t="s">
        <v>5219</v>
      </c>
      <c r="I325" s="234" t="s">
        <v>19</v>
      </c>
      <c r="J325" s="234" t="s">
        <v>5220</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5221</v>
      </c>
      <c r="B326" s="241" t="s">
        <v>5222</v>
      </c>
      <c r="C326" s="241" t="s">
        <v>5223</v>
      </c>
      <c r="D326" s="241" t="s">
        <v>5224</v>
      </c>
      <c r="E326" s="241" t="s">
        <v>19</v>
      </c>
      <c r="F326" s="241" t="s">
        <v>19</v>
      </c>
      <c r="G326" s="241" t="s">
        <v>19</v>
      </c>
      <c r="H326" s="241" t="s">
        <v>5225</v>
      </c>
      <c r="I326" s="241" t="s">
        <v>4004</v>
      </c>
      <c r="J326" s="241" t="s">
        <v>5226</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498</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IFERROR(INDEX('Recommendations'!$G$2:$G$97, MATCH(L2,'Recommendations'!$A$2:$A$97,0))="Implemented", FALSE))</xm:f>
            <x14:dxf>
              <font>
                <color rgb="FF000000"/>
              </font>
              <fill>
                <patternFill>
                  <bgColor rgb="FF3C7D22"/>
                </patternFill>
              </fill>
            </x14:dxf>
          </x14:cfRule>
          <x14:cfRule type="expression" priority="2" id="{00000000-000E-0000-0A00-000002000000}">
            <xm:f>AND(L2&lt;&gt;"", IFERROR(INDEX('Recommendations'!$G$2:$G$97, MATCH(L2,'Recommendations'!$A$2:$A$97,0))="Compensated", FALSE))</xm:f>
            <x14:dxf>
              <font>
                <color rgb="FF000000"/>
              </font>
              <fill>
                <patternFill>
                  <bgColor rgb="FFC6E0B4"/>
                </patternFill>
              </fill>
            </x14:dxf>
          </x14:cfRule>
          <x14:cfRule type="expression" priority="3" id="{00000000-000E-0000-0A00-000003000000}">
            <xm:f>AND(L2&lt;&gt;"", IFERROR(INDEX('Recommendations'!$G$2:$G$97, MATCH(L2,'Recommendations'!$A$2:$A$97,0))="Testing", FALSE))</xm:f>
            <x14:dxf>
              <font>
                <color rgb="FF000000"/>
              </font>
              <fill>
                <patternFill>
                  <bgColor rgb="FFFFC000"/>
                </patternFill>
              </fill>
            </x14:dxf>
          </x14:cfRule>
          <x14:cfRule type="expression" priority="4" id="{00000000-000E-0000-0A00-000004000000}">
            <xm:f>AND(L2&lt;&gt;"", IFERROR(INDEX('Recommendations'!$G$2:$G$97, MATCH(L2,'Recommendations'!$A$2:$A$97,0))="Failed", FALSE))</xm:f>
            <x14:dxf>
              <font>
                <color rgb="FF000000"/>
              </font>
              <fill>
                <patternFill>
                  <bgColor rgb="FFD82891"/>
                </patternFill>
              </fill>
            </x14:dxf>
          </x14:cfRule>
          <x14:cfRule type="expression" priority="5" id="{00000000-000E-0000-0A00-000005000000}">
            <xm:f>AND(L2&lt;&gt;"", IFERROR(INDEX('Recommendations'!$G$2:$G$97, MATCH(L2,'Recommendations'!$A$2:$A$97,0))="Risk Accepted", FALSE))</xm:f>
            <x14:dxf>
              <font>
                <color rgb="FF000000"/>
              </font>
              <fill>
                <patternFill>
                  <bgColor rgb="FFD9D9D9"/>
                </patternFill>
              </fill>
            </x14:dxf>
          </x14:cfRule>
          <x14:cfRule type="expression" priority="6" id="{00000000-000E-0000-0A00-000006000000}">
            <xm:f>AND(L2&lt;&gt;"", IFERROR(INDEX('Recommendations'!$G$2:$G$97, MATCH(L2,'Recommendations'!$A$2:$A$97,0))="N/A",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2375</v>
      </c>
      <c r="B1" s="286" t="s">
        <v>3260</v>
      </c>
      <c r="C1" s="286" t="s">
        <v>0</v>
      </c>
      <c r="D1" s="286" t="s">
        <v>738</v>
      </c>
      <c r="E1" s="286" t="s">
        <v>5227</v>
      </c>
      <c r="F1" s="286" t="s">
        <v>5228</v>
      </c>
      <c r="G1" s="286" t="s">
        <v>743</v>
      </c>
      <c r="H1" s="286" t="s">
        <v>744</v>
      </c>
      <c r="I1" s="286" t="s">
        <v>745</v>
      </c>
      <c r="J1" s="286" t="s">
        <v>746</v>
      </c>
      <c r="K1" s="286" t="s">
        <v>747</v>
      </c>
      <c r="L1" s="286" t="s">
        <v>748</v>
      </c>
      <c r="M1" s="286" t="s">
        <v>749</v>
      </c>
      <c r="N1" s="286" t="s">
        <v>750</v>
      </c>
      <c r="O1" s="286" t="s">
        <v>751</v>
      </c>
      <c r="P1" s="286" t="s">
        <v>752</v>
      </c>
      <c r="Q1" s="286" t="s">
        <v>753</v>
      </c>
      <c r="R1" s="286" t="s">
        <v>754</v>
      </c>
      <c r="S1" s="286" t="s">
        <v>755</v>
      </c>
      <c r="T1" s="286" t="s">
        <v>756</v>
      </c>
      <c r="U1" s="286" t="s">
        <v>757</v>
      </c>
      <c r="V1" s="286" t="s">
        <v>758</v>
      </c>
      <c r="W1" s="286" t="s">
        <v>759</v>
      </c>
      <c r="X1" s="286" t="s">
        <v>760</v>
      </c>
      <c r="Y1" s="286" t="s">
        <v>761</v>
      </c>
      <c r="Z1" s="286" t="s">
        <v>762</v>
      </c>
      <c r="AA1" s="286" t="s">
        <v>763</v>
      </c>
      <c r="AB1" s="286" t="s">
        <v>764</v>
      </c>
      <c r="AC1" s="286" t="s">
        <v>765</v>
      </c>
      <c r="AD1" s="286" t="s">
        <v>766</v>
      </c>
      <c r="AE1" s="286" t="s">
        <v>767</v>
      </c>
      <c r="AF1" s="286" t="s">
        <v>768</v>
      </c>
      <c r="AG1" s="286" t="s">
        <v>769</v>
      </c>
      <c r="AH1" s="286" t="s">
        <v>770</v>
      </c>
      <c r="AI1" s="286" t="s">
        <v>771</v>
      </c>
      <c r="AJ1" s="286" t="s">
        <v>772</v>
      </c>
      <c r="AK1" s="286" t="s">
        <v>773</v>
      </c>
      <c r="AL1" s="286" t="s">
        <v>774</v>
      </c>
      <c r="AM1" s="286" t="s">
        <v>775</v>
      </c>
      <c r="AN1" s="286" t="s">
        <v>776</v>
      </c>
      <c r="AO1" s="286" t="s">
        <v>777</v>
      </c>
      <c r="AP1" s="286" t="s">
        <v>778</v>
      </c>
      <c r="AQ1" s="286" t="s">
        <v>779</v>
      </c>
      <c r="AR1" s="286" t="s">
        <v>780</v>
      </c>
      <c r="AS1" s="286" t="s">
        <v>781</v>
      </c>
      <c r="AT1" s="286" t="s">
        <v>782</v>
      </c>
      <c r="AU1" s="287" t="s">
        <v>783</v>
      </c>
    </row>
    <row r="2" spans="1:47" ht="60" customHeight="1" outlineLevel="1" x14ac:dyDescent="0.35">
      <c r="A2" s="277" t="s">
        <v>5229</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5229</v>
      </c>
      <c r="B3" s="256" t="s">
        <v>5230</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5229</v>
      </c>
      <c r="B4" s="257" t="s">
        <v>5230</v>
      </c>
      <c r="C4" s="258" t="s">
        <v>5231</v>
      </c>
      <c r="D4" s="261" t="s">
        <v>5232</v>
      </c>
      <c r="E4" s="262" t="s">
        <v>5233</v>
      </c>
      <c r="F4" s="265" t="s">
        <v>5234</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5229</v>
      </c>
      <c r="B5" s="257" t="s">
        <v>5230</v>
      </c>
      <c r="C5" s="258" t="s">
        <v>5235</v>
      </c>
      <c r="D5" s="261" t="s">
        <v>5236</v>
      </c>
      <c r="E5" s="262" t="s">
        <v>5233</v>
      </c>
      <c r="F5" s="265" t="s">
        <v>5234</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5229</v>
      </c>
      <c r="B6" s="257" t="s">
        <v>5230</v>
      </c>
      <c r="C6" s="258" t="s">
        <v>5237</v>
      </c>
      <c r="D6" s="261" t="s">
        <v>5238</v>
      </c>
      <c r="E6" s="262" t="s">
        <v>5233</v>
      </c>
      <c r="F6" s="265" t="s">
        <v>5234</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5229</v>
      </c>
      <c r="B7" s="257" t="s">
        <v>5230</v>
      </c>
      <c r="C7" s="258" t="s">
        <v>5239</v>
      </c>
      <c r="D7" s="261" t="s">
        <v>5240</v>
      </c>
      <c r="E7" s="262" t="s">
        <v>5233</v>
      </c>
      <c r="F7" s="265" t="s">
        <v>5234</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5229</v>
      </c>
      <c r="B8" s="257" t="s">
        <v>5230</v>
      </c>
      <c r="C8" s="258" t="s">
        <v>5241</v>
      </c>
      <c r="D8" s="261" t="s">
        <v>5242</v>
      </c>
      <c r="E8" s="262" t="s">
        <v>5233</v>
      </c>
      <c r="F8" s="265" t="s">
        <v>5234</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5229</v>
      </c>
      <c r="B9" s="257" t="s">
        <v>5230</v>
      </c>
      <c r="C9" s="258" t="s">
        <v>5243</v>
      </c>
      <c r="D9" s="261" t="s">
        <v>5244</v>
      </c>
      <c r="E9" s="262" t="s">
        <v>5233</v>
      </c>
      <c r="F9" s="265" t="s">
        <v>5234</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5229</v>
      </c>
      <c r="B10" s="257" t="s">
        <v>5230</v>
      </c>
      <c r="C10" s="258" t="s">
        <v>5245</v>
      </c>
      <c r="D10" s="261" t="s">
        <v>5246</v>
      </c>
      <c r="E10" s="262" t="s">
        <v>5233</v>
      </c>
      <c r="F10" s="265" t="s">
        <v>5234</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5229</v>
      </c>
      <c r="B11" s="257" t="s">
        <v>5230</v>
      </c>
      <c r="C11" s="258" t="s">
        <v>5247</v>
      </c>
      <c r="D11" s="261" t="s">
        <v>5248</v>
      </c>
      <c r="E11" s="262" t="s">
        <v>5233</v>
      </c>
      <c r="F11" s="265" t="s">
        <v>5234</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5229</v>
      </c>
      <c r="B12" s="257" t="s">
        <v>5230</v>
      </c>
      <c r="C12" s="258" t="s">
        <v>5249</v>
      </c>
      <c r="D12" s="261" t="s">
        <v>5250</v>
      </c>
      <c r="E12" s="262" t="s">
        <v>5233</v>
      </c>
      <c r="F12" s="265" t="s">
        <v>5234</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5229</v>
      </c>
      <c r="B13" s="257" t="s">
        <v>5230</v>
      </c>
      <c r="C13" s="258" t="s">
        <v>5251</v>
      </c>
      <c r="D13" s="261" t="s">
        <v>5252</v>
      </c>
      <c r="E13" s="262" t="s">
        <v>5233</v>
      </c>
      <c r="F13" s="265" t="s">
        <v>5234</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5229</v>
      </c>
      <c r="B14" s="257" t="s">
        <v>5230</v>
      </c>
      <c r="C14" s="258" t="s">
        <v>5253</v>
      </c>
      <c r="D14" s="261" t="s">
        <v>5254</v>
      </c>
      <c r="E14" s="262" t="s">
        <v>5233</v>
      </c>
      <c r="F14" s="265" t="s">
        <v>5234</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5229</v>
      </c>
      <c r="B15" s="257" t="s">
        <v>5230</v>
      </c>
      <c r="C15" s="258" t="s">
        <v>5255</v>
      </c>
      <c r="D15" s="261" t="s">
        <v>5256</v>
      </c>
      <c r="E15" s="262" t="s">
        <v>5233</v>
      </c>
      <c r="F15" s="265" t="s">
        <v>5234</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5229</v>
      </c>
      <c r="B16" s="257" t="s">
        <v>5230</v>
      </c>
      <c r="C16" s="258" t="s">
        <v>5257</v>
      </c>
      <c r="D16" s="261" t="s">
        <v>5258</v>
      </c>
      <c r="E16" s="262" t="s">
        <v>5233</v>
      </c>
      <c r="F16" s="265" t="s">
        <v>5234</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5229</v>
      </c>
      <c r="B17" s="256" t="s">
        <v>5259</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5229</v>
      </c>
      <c r="B18" s="257" t="s">
        <v>5259</v>
      </c>
      <c r="C18" s="258" t="s">
        <v>5260</v>
      </c>
      <c r="D18" s="261" t="s">
        <v>5261</v>
      </c>
      <c r="E18" s="262" t="s">
        <v>5262</v>
      </c>
      <c r="F18" s="265" t="s">
        <v>5263</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5229</v>
      </c>
      <c r="B19" s="257" t="s">
        <v>5259</v>
      </c>
      <c r="C19" s="258" t="s">
        <v>5264</v>
      </c>
      <c r="D19" s="261" t="s">
        <v>5265</v>
      </c>
      <c r="E19" s="262" t="s">
        <v>5262</v>
      </c>
      <c r="F19" s="265" t="s">
        <v>5263</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5229</v>
      </c>
      <c r="B20" s="257" t="s">
        <v>5259</v>
      </c>
      <c r="C20" s="258" t="s">
        <v>5266</v>
      </c>
      <c r="D20" s="261" t="s">
        <v>5267</v>
      </c>
      <c r="E20" s="262" t="s">
        <v>5262</v>
      </c>
      <c r="F20" s="265" t="s">
        <v>5263</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5229</v>
      </c>
      <c r="B21" s="257" t="s">
        <v>5259</v>
      </c>
      <c r="C21" s="258" t="s">
        <v>5268</v>
      </c>
      <c r="D21" s="261" t="s">
        <v>5269</v>
      </c>
      <c r="E21" s="262" t="s">
        <v>5262</v>
      </c>
      <c r="F21" s="265" t="s">
        <v>5263</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5229</v>
      </c>
      <c r="B22" s="257" t="s">
        <v>5259</v>
      </c>
      <c r="C22" s="258" t="s">
        <v>5270</v>
      </c>
      <c r="D22" s="261" t="s">
        <v>5271</v>
      </c>
      <c r="E22" s="262" t="s">
        <v>5262</v>
      </c>
      <c r="F22" s="265" t="s">
        <v>5263</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5229</v>
      </c>
      <c r="B23" s="257" t="s">
        <v>5259</v>
      </c>
      <c r="C23" s="258" t="s">
        <v>5272</v>
      </c>
      <c r="D23" s="261" t="s">
        <v>5273</v>
      </c>
      <c r="E23" s="262" t="s">
        <v>5233</v>
      </c>
      <c r="F23" s="265" t="s">
        <v>5234</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5229</v>
      </c>
      <c r="B24" s="257" t="s">
        <v>5259</v>
      </c>
      <c r="C24" s="258" t="s">
        <v>5274</v>
      </c>
      <c r="D24" s="261" t="s">
        <v>5275</v>
      </c>
      <c r="E24" s="262" t="s">
        <v>5233</v>
      </c>
      <c r="F24" s="265" t="s">
        <v>5234</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5229</v>
      </c>
      <c r="B25" s="257" t="s">
        <v>5259</v>
      </c>
      <c r="C25" s="258" t="s">
        <v>5276</v>
      </c>
      <c r="D25" s="261" t="s">
        <v>5277</v>
      </c>
      <c r="E25" s="262" t="s">
        <v>5233</v>
      </c>
      <c r="F25" s="265" t="s">
        <v>5278</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5229</v>
      </c>
      <c r="B26" s="257" t="s">
        <v>5259</v>
      </c>
      <c r="C26" s="258" t="s">
        <v>5279</v>
      </c>
      <c r="D26" s="261" t="s">
        <v>5280</v>
      </c>
      <c r="E26" s="262" t="s">
        <v>5233</v>
      </c>
      <c r="F26" s="265" t="s">
        <v>5278</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5229</v>
      </c>
      <c r="B27" s="257" t="s">
        <v>5259</v>
      </c>
      <c r="C27" s="258" t="s">
        <v>5281</v>
      </c>
      <c r="D27" s="261" t="s">
        <v>5282</v>
      </c>
      <c r="E27" s="262" t="s">
        <v>5233</v>
      </c>
      <c r="F27" s="265" t="s">
        <v>5278</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5229</v>
      </c>
      <c r="B28" s="257" t="s">
        <v>5259</v>
      </c>
      <c r="C28" s="258" t="s">
        <v>5283</v>
      </c>
      <c r="D28" s="261" t="s">
        <v>5284</v>
      </c>
      <c r="E28" s="262" t="s">
        <v>5233</v>
      </c>
      <c r="F28" s="265" t="s">
        <v>5278</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5229</v>
      </c>
      <c r="B29" s="257" t="s">
        <v>5259</v>
      </c>
      <c r="C29" s="258" t="s">
        <v>5285</v>
      </c>
      <c r="D29" s="261" t="s">
        <v>5286</v>
      </c>
      <c r="E29" s="262" t="s">
        <v>5233</v>
      </c>
      <c r="F29" s="265" t="s">
        <v>5278</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5229</v>
      </c>
      <c r="B30" s="257" t="s">
        <v>5259</v>
      </c>
      <c r="C30" s="258" t="s">
        <v>5287</v>
      </c>
      <c r="D30" s="261" t="s">
        <v>5288</v>
      </c>
      <c r="E30" s="262" t="s">
        <v>5233</v>
      </c>
      <c r="F30" s="265" t="s">
        <v>5278</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5229</v>
      </c>
      <c r="B31" s="257" t="s">
        <v>5259</v>
      </c>
      <c r="C31" s="258" t="s">
        <v>5289</v>
      </c>
      <c r="D31" s="261" t="s">
        <v>5290</v>
      </c>
      <c r="E31" s="262" t="s">
        <v>5233</v>
      </c>
      <c r="F31" s="265" t="s">
        <v>5278</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5229</v>
      </c>
      <c r="B32" s="257" t="s">
        <v>5259</v>
      </c>
      <c r="C32" s="258" t="s">
        <v>5291</v>
      </c>
      <c r="D32" s="261" t="s">
        <v>5292</v>
      </c>
      <c r="E32" s="262" t="s">
        <v>5233</v>
      </c>
      <c r="F32" s="265" t="s">
        <v>5278</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5229</v>
      </c>
      <c r="B33" s="257" t="s">
        <v>5259</v>
      </c>
      <c r="C33" s="258" t="s">
        <v>5293</v>
      </c>
      <c r="D33" s="261" t="s">
        <v>5294</v>
      </c>
      <c r="E33" s="262" t="s">
        <v>5262</v>
      </c>
      <c r="F33" s="265" t="s">
        <v>5263</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5229</v>
      </c>
      <c r="B34" s="257" t="s">
        <v>5259</v>
      </c>
      <c r="C34" s="258" t="s">
        <v>5295</v>
      </c>
      <c r="D34" s="261" t="s">
        <v>5296</v>
      </c>
      <c r="E34" s="262" t="s">
        <v>5233</v>
      </c>
      <c r="F34" s="265" t="s">
        <v>5278</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5229</v>
      </c>
      <c r="B35" s="256" t="s">
        <v>5297</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5229</v>
      </c>
      <c r="B36" s="257" t="s">
        <v>5297</v>
      </c>
      <c r="C36" s="258" t="s">
        <v>5298</v>
      </c>
      <c r="D36" s="261" t="s">
        <v>5299</v>
      </c>
      <c r="E36" s="262" t="s">
        <v>5233</v>
      </c>
      <c r="F36" s="265" t="s">
        <v>5278</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5229</v>
      </c>
      <c r="B37" s="257" t="s">
        <v>5297</v>
      </c>
      <c r="C37" s="258" t="s">
        <v>5300</v>
      </c>
      <c r="D37" s="261" t="s">
        <v>5301</v>
      </c>
      <c r="E37" s="262" t="s">
        <v>5233</v>
      </c>
      <c r="F37" s="265" t="s">
        <v>5302</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5229</v>
      </c>
      <c r="B38" s="257" t="s">
        <v>5297</v>
      </c>
      <c r="C38" s="258" t="s">
        <v>5303</v>
      </c>
      <c r="D38" s="261" t="s">
        <v>5304</v>
      </c>
      <c r="E38" s="262" t="s">
        <v>5233</v>
      </c>
      <c r="F38" s="265" t="s">
        <v>5302</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5229</v>
      </c>
      <c r="B39" s="257" t="s">
        <v>5297</v>
      </c>
      <c r="C39" s="258" t="s">
        <v>5305</v>
      </c>
      <c r="D39" s="261" t="s">
        <v>5306</v>
      </c>
      <c r="E39" s="262" t="s">
        <v>5233</v>
      </c>
      <c r="F39" s="265" t="s">
        <v>5302</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5229</v>
      </c>
      <c r="B40" s="257" t="s">
        <v>5297</v>
      </c>
      <c r="C40" s="258" t="s">
        <v>5307</v>
      </c>
      <c r="D40" s="261" t="s">
        <v>5308</v>
      </c>
      <c r="E40" s="262" t="s">
        <v>5233</v>
      </c>
      <c r="F40" s="265" t="s">
        <v>5302</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5229</v>
      </c>
      <c r="B41" s="257" t="s">
        <v>5297</v>
      </c>
      <c r="C41" s="258" t="s">
        <v>5309</v>
      </c>
      <c r="D41" s="261" t="s">
        <v>5310</v>
      </c>
      <c r="E41" s="262" t="s">
        <v>5233</v>
      </c>
      <c r="F41" s="265" t="s">
        <v>5302</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5229</v>
      </c>
      <c r="B42" s="257" t="s">
        <v>5297</v>
      </c>
      <c r="C42" s="258" t="s">
        <v>5311</v>
      </c>
      <c r="D42" s="261" t="s">
        <v>5312</v>
      </c>
      <c r="E42" s="262" t="s">
        <v>5233</v>
      </c>
      <c r="F42" s="265" t="s">
        <v>5302</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5229</v>
      </c>
      <c r="B43" s="257" t="s">
        <v>5297</v>
      </c>
      <c r="C43" s="258" t="s">
        <v>5313</v>
      </c>
      <c r="D43" s="261" t="s">
        <v>5314</v>
      </c>
      <c r="E43" s="262" t="s">
        <v>5233</v>
      </c>
      <c r="F43" s="265" t="s">
        <v>5302</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5229</v>
      </c>
      <c r="B44" s="257" t="s">
        <v>5297</v>
      </c>
      <c r="C44" s="258" t="s">
        <v>5315</v>
      </c>
      <c r="D44" s="261" t="s">
        <v>5316</v>
      </c>
      <c r="E44" s="262" t="s">
        <v>5233</v>
      </c>
      <c r="F44" s="265" t="s">
        <v>5302</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5229</v>
      </c>
      <c r="B45" s="257" t="s">
        <v>5297</v>
      </c>
      <c r="C45" s="258" t="s">
        <v>5317</v>
      </c>
      <c r="D45" s="261" t="s">
        <v>5318</v>
      </c>
      <c r="E45" s="262" t="s">
        <v>5233</v>
      </c>
      <c r="F45" s="265" t="s">
        <v>5302</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5229</v>
      </c>
      <c r="B46" s="257" t="s">
        <v>5297</v>
      </c>
      <c r="C46" s="258" t="s">
        <v>5319</v>
      </c>
      <c r="D46" s="261" t="s">
        <v>5320</v>
      </c>
      <c r="E46" s="262" t="s">
        <v>5233</v>
      </c>
      <c r="F46" s="265" t="s">
        <v>5302</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5229</v>
      </c>
      <c r="B47" s="257" t="s">
        <v>5297</v>
      </c>
      <c r="C47" s="258" t="s">
        <v>5321</v>
      </c>
      <c r="D47" s="261" t="s">
        <v>5322</v>
      </c>
      <c r="E47" s="262" t="s">
        <v>5233</v>
      </c>
      <c r="F47" s="265" t="s">
        <v>5302</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5229</v>
      </c>
      <c r="B48" s="257" t="s">
        <v>5297</v>
      </c>
      <c r="C48" s="258" t="s">
        <v>5323</v>
      </c>
      <c r="D48" s="261" t="s">
        <v>5324</v>
      </c>
      <c r="E48" s="262" t="s">
        <v>5233</v>
      </c>
      <c r="F48" s="265" t="s">
        <v>5302</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5229</v>
      </c>
      <c r="B49" s="257" t="s">
        <v>5297</v>
      </c>
      <c r="C49" s="258" t="s">
        <v>5325</v>
      </c>
      <c r="D49" s="261" t="s">
        <v>5326</v>
      </c>
      <c r="E49" s="262" t="s">
        <v>5233</v>
      </c>
      <c r="F49" s="265" t="s">
        <v>5302</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5229</v>
      </c>
      <c r="B50" s="256" t="s">
        <v>2499</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5229</v>
      </c>
      <c r="B51" s="257" t="s">
        <v>2499</v>
      </c>
      <c r="C51" s="258" t="s">
        <v>5327</v>
      </c>
      <c r="D51" s="261" t="s">
        <v>5328</v>
      </c>
      <c r="E51" s="262" t="s">
        <v>5329</v>
      </c>
      <c r="F51" s="265" t="s">
        <v>5330</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5229</v>
      </c>
      <c r="B52" s="257" t="s">
        <v>2499</v>
      </c>
      <c r="C52" s="258" t="s">
        <v>5331</v>
      </c>
      <c r="D52" s="261" t="s">
        <v>5332</v>
      </c>
      <c r="E52" s="262" t="s">
        <v>5329</v>
      </c>
      <c r="F52" s="265" t="s">
        <v>5330</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5229</v>
      </c>
      <c r="B53" s="257" t="s">
        <v>2499</v>
      </c>
      <c r="C53" s="258" t="s">
        <v>5333</v>
      </c>
      <c r="D53" s="261" t="s">
        <v>5334</v>
      </c>
      <c r="E53" s="262" t="s">
        <v>5329</v>
      </c>
      <c r="F53" s="265" t="s">
        <v>5330</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5229</v>
      </c>
      <c r="B54" s="257" t="s">
        <v>2499</v>
      </c>
      <c r="C54" s="258" t="s">
        <v>5335</v>
      </c>
      <c r="D54" s="261" t="s">
        <v>5336</v>
      </c>
      <c r="E54" s="262" t="s">
        <v>5329</v>
      </c>
      <c r="F54" s="265" t="s">
        <v>5330</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5229</v>
      </c>
      <c r="B55" s="257" t="s">
        <v>2499</v>
      </c>
      <c r="C55" s="258" t="s">
        <v>5337</v>
      </c>
      <c r="D55" s="261" t="s">
        <v>5338</v>
      </c>
      <c r="E55" s="262" t="s">
        <v>5329</v>
      </c>
      <c r="F55" s="265" t="s">
        <v>5330</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5229</v>
      </c>
      <c r="B56" s="257" t="s">
        <v>2499</v>
      </c>
      <c r="C56" s="258" t="s">
        <v>5339</v>
      </c>
      <c r="D56" s="261" t="s">
        <v>5340</v>
      </c>
      <c r="E56" s="262" t="s">
        <v>5329</v>
      </c>
      <c r="F56" s="265" t="s">
        <v>5330</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5229</v>
      </c>
      <c r="B57" s="257" t="s">
        <v>2499</v>
      </c>
      <c r="C57" s="258" t="s">
        <v>5341</v>
      </c>
      <c r="D57" s="261" t="s">
        <v>5342</v>
      </c>
      <c r="E57" s="262" t="s">
        <v>5329</v>
      </c>
      <c r="F57" s="265" t="s">
        <v>5330</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5229</v>
      </c>
      <c r="B58" s="257" t="s">
        <v>2499</v>
      </c>
      <c r="C58" s="258" t="s">
        <v>5343</v>
      </c>
      <c r="D58" s="261" t="s">
        <v>5344</v>
      </c>
      <c r="E58" s="262" t="s">
        <v>5233</v>
      </c>
      <c r="F58" s="265" t="s">
        <v>5330</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5229</v>
      </c>
      <c r="B59" s="257" t="s">
        <v>2499</v>
      </c>
      <c r="C59" s="258" t="s">
        <v>5345</v>
      </c>
      <c r="D59" s="261" t="s">
        <v>5346</v>
      </c>
      <c r="E59" s="262" t="s">
        <v>5233</v>
      </c>
      <c r="F59" s="265" t="s">
        <v>5330</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5229</v>
      </c>
      <c r="B60" s="256" t="s">
        <v>5347</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5229</v>
      </c>
      <c r="B61" s="257" t="s">
        <v>5347</v>
      </c>
      <c r="C61" s="258" t="s">
        <v>5348</v>
      </c>
      <c r="D61" s="261" t="s">
        <v>5349</v>
      </c>
      <c r="E61" s="262" t="s">
        <v>5233</v>
      </c>
      <c r="F61" s="265" t="s">
        <v>5350</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5229</v>
      </c>
      <c r="B62" s="257" t="s">
        <v>5347</v>
      </c>
      <c r="C62" s="258" t="s">
        <v>5351</v>
      </c>
      <c r="D62" s="261" t="s">
        <v>5352</v>
      </c>
      <c r="E62" s="262" t="s">
        <v>5233</v>
      </c>
      <c r="F62" s="265" t="s">
        <v>5350</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5229</v>
      </c>
      <c r="B63" s="257" t="s">
        <v>5347</v>
      </c>
      <c r="C63" s="258" t="s">
        <v>5353</v>
      </c>
      <c r="D63" s="261" t="s">
        <v>5354</v>
      </c>
      <c r="E63" s="262" t="s">
        <v>5233</v>
      </c>
      <c r="F63" s="265" t="s">
        <v>5350</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5229</v>
      </c>
      <c r="B64" s="257" t="s">
        <v>5347</v>
      </c>
      <c r="C64" s="258" t="s">
        <v>5355</v>
      </c>
      <c r="D64" s="261" t="s">
        <v>5356</v>
      </c>
      <c r="E64" s="262" t="s">
        <v>5233</v>
      </c>
      <c r="F64" s="265" t="s">
        <v>5350</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5229</v>
      </c>
      <c r="B65" s="257" t="s">
        <v>5347</v>
      </c>
      <c r="C65" s="258" t="s">
        <v>5357</v>
      </c>
      <c r="D65" s="261" t="s">
        <v>5358</v>
      </c>
      <c r="E65" s="262" t="s">
        <v>5233</v>
      </c>
      <c r="F65" s="265" t="s">
        <v>5350</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5229</v>
      </c>
      <c r="B66" s="257" t="s">
        <v>5347</v>
      </c>
      <c r="C66" s="258" t="s">
        <v>5359</v>
      </c>
      <c r="D66" s="261" t="s">
        <v>5360</v>
      </c>
      <c r="E66" s="262" t="s">
        <v>5233</v>
      </c>
      <c r="F66" s="265" t="s">
        <v>5350</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5229</v>
      </c>
      <c r="B67" s="257" t="s">
        <v>5347</v>
      </c>
      <c r="C67" s="258" t="s">
        <v>5361</v>
      </c>
      <c r="D67" s="261" t="s">
        <v>5362</v>
      </c>
      <c r="E67" s="262" t="s">
        <v>5233</v>
      </c>
      <c r="F67" s="265" t="s">
        <v>5350</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5229</v>
      </c>
      <c r="B68" s="257" t="s">
        <v>5347</v>
      </c>
      <c r="C68" s="258" t="s">
        <v>5363</v>
      </c>
      <c r="D68" s="261" t="s">
        <v>5364</v>
      </c>
      <c r="E68" s="262" t="s">
        <v>5233</v>
      </c>
      <c r="F68" s="265" t="s">
        <v>5365</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5229</v>
      </c>
      <c r="B69" s="257" t="s">
        <v>5347</v>
      </c>
      <c r="C69" s="258" t="s">
        <v>5366</v>
      </c>
      <c r="D69" s="261" t="s">
        <v>5367</v>
      </c>
      <c r="E69" s="262" t="s">
        <v>5233</v>
      </c>
      <c r="F69" s="265" t="s">
        <v>5365</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5229</v>
      </c>
      <c r="B70" s="257" t="s">
        <v>5347</v>
      </c>
      <c r="C70" s="258" t="s">
        <v>5368</v>
      </c>
      <c r="D70" s="261" t="s">
        <v>5369</v>
      </c>
      <c r="E70" s="262" t="s">
        <v>5233</v>
      </c>
      <c r="F70" s="265" t="s">
        <v>5365</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5229</v>
      </c>
      <c r="B71" s="257" t="s">
        <v>5347</v>
      </c>
      <c r="C71" s="258" t="s">
        <v>5370</v>
      </c>
      <c r="D71" s="261" t="s">
        <v>5371</v>
      </c>
      <c r="E71" s="262" t="s">
        <v>5233</v>
      </c>
      <c r="F71" s="265" t="s">
        <v>5372</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5229</v>
      </c>
      <c r="B72" s="257" t="s">
        <v>5347</v>
      </c>
      <c r="C72" s="258" t="s">
        <v>5373</v>
      </c>
      <c r="D72" s="261" t="s">
        <v>5374</v>
      </c>
      <c r="E72" s="262" t="s">
        <v>5233</v>
      </c>
      <c r="F72" s="265" t="s">
        <v>5350</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5229</v>
      </c>
      <c r="B73" s="257" t="s">
        <v>5347</v>
      </c>
      <c r="C73" s="258" t="s">
        <v>5375</v>
      </c>
      <c r="D73" s="261" t="s">
        <v>5376</v>
      </c>
      <c r="E73" s="262" t="s">
        <v>5377</v>
      </c>
      <c r="F73" s="265" t="s">
        <v>5350</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5229</v>
      </c>
      <c r="B74" s="256" t="s">
        <v>5378</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5229</v>
      </c>
      <c r="B75" s="257" t="s">
        <v>5378</v>
      </c>
      <c r="C75" s="258" t="s">
        <v>5379</v>
      </c>
      <c r="D75" s="261" t="s">
        <v>5380</v>
      </c>
      <c r="E75" s="262" t="s">
        <v>5377</v>
      </c>
      <c r="F75" s="265" t="s">
        <v>5381</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5229</v>
      </c>
      <c r="B76" s="257" t="s">
        <v>5378</v>
      </c>
      <c r="C76" s="258" t="s">
        <v>5382</v>
      </c>
      <c r="D76" s="261" t="s">
        <v>5383</v>
      </c>
      <c r="E76" s="262" t="s">
        <v>5377</v>
      </c>
      <c r="F76" s="265" t="s">
        <v>5381</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5229</v>
      </c>
      <c r="B77" s="257" t="s">
        <v>5378</v>
      </c>
      <c r="C77" s="258" t="s">
        <v>5384</v>
      </c>
      <c r="D77" s="261" t="s">
        <v>5385</v>
      </c>
      <c r="E77" s="262" t="s">
        <v>5377</v>
      </c>
      <c r="F77" s="265" t="s">
        <v>5381</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5229</v>
      </c>
      <c r="B78" s="257" t="s">
        <v>5378</v>
      </c>
      <c r="C78" s="258" t="s">
        <v>5386</v>
      </c>
      <c r="D78" s="261" t="s">
        <v>5387</v>
      </c>
      <c r="E78" s="262" t="s">
        <v>5377</v>
      </c>
      <c r="F78" s="265" t="s">
        <v>5381</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5229</v>
      </c>
      <c r="B79" s="257" t="s">
        <v>5378</v>
      </c>
      <c r="C79" s="258" t="s">
        <v>5388</v>
      </c>
      <c r="D79" s="261" t="s">
        <v>5389</v>
      </c>
      <c r="E79" s="262" t="s">
        <v>5377</v>
      </c>
      <c r="F79" s="265" t="s">
        <v>5381</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5229</v>
      </c>
      <c r="B80" s="257" t="s">
        <v>5378</v>
      </c>
      <c r="C80" s="258" t="s">
        <v>5390</v>
      </c>
      <c r="D80" s="261" t="s">
        <v>5391</v>
      </c>
      <c r="E80" s="262" t="s">
        <v>5377</v>
      </c>
      <c r="F80" s="265" t="s">
        <v>5381</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5229</v>
      </c>
      <c r="B81" s="257" t="s">
        <v>5378</v>
      </c>
      <c r="C81" s="258" t="s">
        <v>5392</v>
      </c>
      <c r="D81" s="261" t="s">
        <v>5393</v>
      </c>
      <c r="E81" s="262" t="s">
        <v>5377</v>
      </c>
      <c r="F81" s="265" t="s">
        <v>5381</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5229</v>
      </c>
      <c r="B82" s="257" t="s">
        <v>5378</v>
      </c>
      <c r="C82" s="258" t="s">
        <v>5394</v>
      </c>
      <c r="D82" s="261" t="s">
        <v>5395</v>
      </c>
      <c r="E82" s="262" t="s">
        <v>5377</v>
      </c>
      <c r="F82" s="265" t="s">
        <v>5381</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5229</v>
      </c>
      <c r="B83" s="257" t="s">
        <v>5378</v>
      </c>
      <c r="C83" s="258" t="s">
        <v>5396</v>
      </c>
      <c r="D83" s="261" t="s">
        <v>5397</v>
      </c>
      <c r="E83" s="262" t="s">
        <v>5377</v>
      </c>
      <c r="F83" s="265" t="s">
        <v>5381</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5229</v>
      </c>
      <c r="B84" s="257" t="s">
        <v>5378</v>
      </c>
      <c r="C84" s="258" t="s">
        <v>5398</v>
      </c>
      <c r="D84" s="261" t="s">
        <v>5399</v>
      </c>
      <c r="E84" s="262" t="s">
        <v>5377</v>
      </c>
      <c r="F84" s="265" t="s">
        <v>5381</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5229</v>
      </c>
      <c r="B85" s="257" t="s">
        <v>5378</v>
      </c>
      <c r="C85" s="258" t="s">
        <v>5400</v>
      </c>
      <c r="D85" s="261" t="s">
        <v>5401</v>
      </c>
      <c r="E85" s="262" t="s">
        <v>5377</v>
      </c>
      <c r="F85" s="265" t="s">
        <v>5381</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5229</v>
      </c>
      <c r="B86" s="257" t="s">
        <v>5378</v>
      </c>
      <c r="C86" s="258" t="s">
        <v>5402</v>
      </c>
      <c r="D86" s="261" t="s">
        <v>5403</v>
      </c>
      <c r="E86" s="262" t="s">
        <v>5377</v>
      </c>
      <c r="F86" s="265" t="s">
        <v>5381</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5229</v>
      </c>
      <c r="B87" s="257" t="s">
        <v>5378</v>
      </c>
      <c r="C87" s="258" t="s">
        <v>5404</v>
      </c>
      <c r="D87" s="261" t="s">
        <v>5405</v>
      </c>
      <c r="E87" s="262" t="s">
        <v>5377</v>
      </c>
      <c r="F87" s="265" t="s">
        <v>5381</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5229</v>
      </c>
      <c r="B88" s="257" t="s">
        <v>5378</v>
      </c>
      <c r="C88" s="258" t="s">
        <v>5406</v>
      </c>
      <c r="D88" s="261" t="s">
        <v>5407</v>
      </c>
      <c r="E88" s="262" t="s">
        <v>5377</v>
      </c>
      <c r="F88" s="265" t="s">
        <v>5365</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5229</v>
      </c>
      <c r="B89" s="257" t="s">
        <v>5378</v>
      </c>
      <c r="C89" s="258" t="s">
        <v>5408</v>
      </c>
      <c r="D89" s="261" t="s">
        <v>5409</v>
      </c>
      <c r="E89" s="262" t="s">
        <v>5377</v>
      </c>
      <c r="F89" s="265" t="s">
        <v>5365</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5229</v>
      </c>
      <c r="B90" s="257" t="s">
        <v>5378</v>
      </c>
      <c r="C90" s="258" t="s">
        <v>5410</v>
      </c>
      <c r="D90" s="261" t="s">
        <v>5411</v>
      </c>
      <c r="E90" s="262" t="s">
        <v>5377</v>
      </c>
      <c r="F90" s="265" t="s">
        <v>5365</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5229</v>
      </c>
      <c r="B91" s="256" t="s">
        <v>5412</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5229</v>
      </c>
      <c r="B92" s="257" t="s">
        <v>5412</v>
      </c>
      <c r="C92" s="258" t="s">
        <v>5413</v>
      </c>
      <c r="D92" s="261" t="s">
        <v>5414</v>
      </c>
      <c r="E92" s="262" t="s">
        <v>5233</v>
      </c>
      <c r="F92" s="265" t="s">
        <v>5365</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5229</v>
      </c>
      <c r="B93" s="257" t="s">
        <v>5412</v>
      </c>
      <c r="C93" s="258" t="s">
        <v>5415</v>
      </c>
      <c r="D93" s="261" t="s">
        <v>5416</v>
      </c>
      <c r="E93" s="262" t="s">
        <v>5233</v>
      </c>
      <c r="F93" s="265" t="s">
        <v>5365</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5229</v>
      </c>
      <c r="B94" s="257" t="s">
        <v>5412</v>
      </c>
      <c r="C94" s="258" t="s">
        <v>5417</v>
      </c>
      <c r="D94" s="261" t="s">
        <v>5418</v>
      </c>
      <c r="E94" s="262" t="s">
        <v>5233</v>
      </c>
      <c r="F94" s="265" t="s">
        <v>5365</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5229</v>
      </c>
      <c r="B95" s="257" t="s">
        <v>5412</v>
      </c>
      <c r="C95" s="258" t="s">
        <v>5419</v>
      </c>
      <c r="D95" s="261" t="s">
        <v>5420</v>
      </c>
      <c r="E95" s="262" t="s">
        <v>5233</v>
      </c>
      <c r="F95" s="265" t="s">
        <v>5365</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5229</v>
      </c>
      <c r="B96" s="257" t="s">
        <v>5412</v>
      </c>
      <c r="C96" s="258" t="s">
        <v>5421</v>
      </c>
      <c r="D96" s="261" t="s">
        <v>5422</v>
      </c>
      <c r="E96" s="262" t="s">
        <v>5233</v>
      </c>
      <c r="F96" s="265" t="s">
        <v>5365</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5229</v>
      </c>
      <c r="B97" s="257" t="s">
        <v>5412</v>
      </c>
      <c r="C97" s="258" t="s">
        <v>5423</v>
      </c>
      <c r="D97" s="261" t="s">
        <v>5424</v>
      </c>
      <c r="E97" s="262" t="s">
        <v>5233</v>
      </c>
      <c r="F97" s="265" t="s">
        <v>5425</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5229</v>
      </c>
      <c r="B98" s="257" t="s">
        <v>5412</v>
      </c>
      <c r="C98" s="258" t="s">
        <v>5426</v>
      </c>
      <c r="D98" s="261" t="s">
        <v>5427</v>
      </c>
      <c r="E98" s="262" t="s">
        <v>5233</v>
      </c>
      <c r="F98" s="265" t="s">
        <v>5425</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5229</v>
      </c>
      <c r="B99" s="257" t="s">
        <v>5412</v>
      </c>
      <c r="C99" s="258" t="s">
        <v>5428</v>
      </c>
      <c r="D99" s="261" t="s">
        <v>5429</v>
      </c>
      <c r="E99" s="262" t="s">
        <v>5233</v>
      </c>
      <c r="F99" s="265" t="s">
        <v>5425</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5229</v>
      </c>
      <c r="B100" s="257" t="s">
        <v>5412</v>
      </c>
      <c r="C100" s="258" t="s">
        <v>5430</v>
      </c>
      <c r="D100" s="261" t="s">
        <v>5431</v>
      </c>
      <c r="E100" s="262" t="s">
        <v>5233</v>
      </c>
      <c r="F100" s="265" t="s">
        <v>5425</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5229</v>
      </c>
      <c r="B101" s="257" t="s">
        <v>5412</v>
      </c>
      <c r="C101" s="258" t="s">
        <v>5432</v>
      </c>
      <c r="D101" s="261" t="s">
        <v>5433</v>
      </c>
      <c r="E101" s="262" t="s">
        <v>5233</v>
      </c>
      <c r="F101" s="265" t="s">
        <v>5365</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5229</v>
      </c>
      <c r="B102" s="257" t="s">
        <v>5412</v>
      </c>
      <c r="C102" s="258" t="s">
        <v>5434</v>
      </c>
      <c r="D102" s="261" t="s">
        <v>5435</v>
      </c>
      <c r="E102" s="262" t="s">
        <v>5377</v>
      </c>
      <c r="F102" s="265" t="s">
        <v>5365</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5229</v>
      </c>
      <c r="B103" s="257" t="s">
        <v>5412</v>
      </c>
      <c r="C103" s="258" t="s">
        <v>5436</v>
      </c>
      <c r="D103" s="261" t="s">
        <v>5437</v>
      </c>
      <c r="E103" s="262" t="s">
        <v>5377</v>
      </c>
      <c r="F103" s="265" t="s">
        <v>5365</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5229</v>
      </c>
      <c r="B104" s="257" t="s">
        <v>5412</v>
      </c>
      <c r="C104" s="258" t="s">
        <v>5438</v>
      </c>
      <c r="D104" s="261" t="s">
        <v>5439</v>
      </c>
      <c r="E104" s="262" t="s">
        <v>5377</v>
      </c>
      <c r="F104" s="265" t="s">
        <v>5365</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5229</v>
      </c>
      <c r="B105" s="257" t="s">
        <v>5412</v>
      </c>
      <c r="C105" s="258" t="s">
        <v>5440</v>
      </c>
      <c r="D105" s="261" t="s">
        <v>5441</v>
      </c>
      <c r="E105" s="262" t="s">
        <v>5262</v>
      </c>
      <c r="F105" s="265" t="s">
        <v>5365</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5229</v>
      </c>
      <c r="B106" s="256" t="s">
        <v>5442</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5229</v>
      </c>
      <c r="B107" s="257" t="s">
        <v>5442</v>
      </c>
      <c r="C107" s="258" t="s">
        <v>5443</v>
      </c>
      <c r="D107" s="261" t="s">
        <v>5444</v>
      </c>
      <c r="E107" s="262" t="s">
        <v>5377</v>
      </c>
      <c r="F107" s="265" t="s">
        <v>5365</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5229</v>
      </c>
      <c r="B108" s="257" t="s">
        <v>5442</v>
      </c>
      <c r="C108" s="258" t="s">
        <v>5445</v>
      </c>
      <c r="D108" s="261" t="s">
        <v>5446</v>
      </c>
      <c r="E108" s="262" t="s">
        <v>5377</v>
      </c>
      <c r="F108" s="265" t="s">
        <v>5365</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5229</v>
      </c>
      <c r="B109" s="257" t="s">
        <v>5442</v>
      </c>
      <c r="C109" s="258" t="s">
        <v>5447</v>
      </c>
      <c r="D109" s="261" t="s">
        <v>5448</v>
      </c>
      <c r="E109" s="262" t="s">
        <v>5377</v>
      </c>
      <c r="F109" s="265" t="s">
        <v>5365</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5229</v>
      </c>
      <c r="B110" s="257" t="s">
        <v>5442</v>
      </c>
      <c r="C110" s="258" t="s">
        <v>5449</v>
      </c>
      <c r="D110" s="261" t="s">
        <v>5450</v>
      </c>
      <c r="E110" s="262" t="s">
        <v>5377</v>
      </c>
      <c r="F110" s="265" t="s">
        <v>5365</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5229</v>
      </c>
      <c r="B111" s="257" t="s">
        <v>5442</v>
      </c>
      <c r="C111" s="258" t="s">
        <v>5451</v>
      </c>
      <c r="D111" s="261" t="s">
        <v>5452</v>
      </c>
      <c r="E111" s="262" t="s">
        <v>5377</v>
      </c>
      <c r="F111" s="265" t="s">
        <v>5365</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5229</v>
      </c>
      <c r="B112" s="257" t="s">
        <v>5442</v>
      </c>
      <c r="C112" s="258" t="s">
        <v>5453</v>
      </c>
      <c r="D112" s="261" t="s">
        <v>5454</v>
      </c>
      <c r="E112" s="262" t="s">
        <v>5377</v>
      </c>
      <c r="F112" s="265" t="s">
        <v>5365</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5229</v>
      </c>
      <c r="B113" s="257" t="s">
        <v>5442</v>
      </c>
      <c r="C113" s="258" t="s">
        <v>5455</v>
      </c>
      <c r="D113" s="261" t="s">
        <v>5456</v>
      </c>
      <c r="E113" s="262" t="s">
        <v>5377</v>
      </c>
      <c r="F113" s="265" t="s">
        <v>5365</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5229</v>
      </c>
      <c r="B114" s="257" t="s">
        <v>5442</v>
      </c>
      <c r="C114" s="258" t="s">
        <v>5457</v>
      </c>
      <c r="D114" s="261" t="s">
        <v>5458</v>
      </c>
      <c r="E114" s="262" t="s">
        <v>5377</v>
      </c>
      <c r="F114" s="265" t="s">
        <v>5365</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5229</v>
      </c>
      <c r="B115" s="257" t="s">
        <v>5442</v>
      </c>
      <c r="C115" s="258" t="s">
        <v>5459</v>
      </c>
      <c r="D115" s="261" t="s">
        <v>5460</v>
      </c>
      <c r="E115" s="262" t="s">
        <v>5377</v>
      </c>
      <c r="F115" s="265" t="s">
        <v>5365</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5229</v>
      </c>
      <c r="B116" s="257" t="s">
        <v>5442</v>
      </c>
      <c r="C116" s="258" t="s">
        <v>5461</v>
      </c>
      <c r="D116" s="261" t="s">
        <v>5462</v>
      </c>
      <c r="E116" s="262" t="s">
        <v>5377</v>
      </c>
      <c r="F116" s="265" t="s">
        <v>5365</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5229</v>
      </c>
      <c r="B117" s="257" t="s">
        <v>5442</v>
      </c>
      <c r="C117" s="258" t="s">
        <v>5463</v>
      </c>
      <c r="D117" s="261" t="s">
        <v>5464</v>
      </c>
      <c r="E117" s="262" t="s">
        <v>5377</v>
      </c>
      <c r="F117" s="265" t="s">
        <v>5365</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5465</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5465</v>
      </c>
      <c r="B119" s="256" t="s">
        <v>5466</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5465</v>
      </c>
      <c r="B120" s="257" t="s">
        <v>5466</v>
      </c>
      <c r="C120" s="258" t="s">
        <v>5467</v>
      </c>
      <c r="D120" s="261" t="s">
        <v>5468</v>
      </c>
      <c r="E120" s="262" t="s">
        <v>5233</v>
      </c>
      <c r="F120" s="265" t="s">
        <v>5469</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5465</v>
      </c>
      <c r="B121" s="257" t="s">
        <v>5466</v>
      </c>
      <c r="C121" s="258" t="s">
        <v>5470</v>
      </c>
      <c r="D121" s="261" t="s">
        <v>5471</v>
      </c>
      <c r="E121" s="262" t="s">
        <v>5233</v>
      </c>
      <c r="F121" s="265" t="s">
        <v>5469</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5465</v>
      </c>
      <c r="B122" s="257" t="s">
        <v>5466</v>
      </c>
      <c r="C122" s="258" t="s">
        <v>5472</v>
      </c>
      <c r="D122" s="261" t="s">
        <v>5473</v>
      </c>
      <c r="E122" s="262" t="s">
        <v>5233</v>
      </c>
      <c r="F122" s="265" t="s">
        <v>5469</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5465</v>
      </c>
      <c r="B123" s="257" t="s">
        <v>5466</v>
      </c>
      <c r="C123" s="258" t="s">
        <v>5474</v>
      </c>
      <c r="D123" s="261" t="s">
        <v>5475</v>
      </c>
      <c r="E123" s="262" t="s">
        <v>5233</v>
      </c>
      <c r="F123" s="265" t="s">
        <v>5469</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5465</v>
      </c>
      <c r="B124" s="257" t="s">
        <v>5466</v>
      </c>
      <c r="C124" s="258" t="s">
        <v>5476</v>
      </c>
      <c r="D124" s="261" t="s">
        <v>5477</v>
      </c>
      <c r="E124" s="262" t="s">
        <v>5233</v>
      </c>
      <c r="F124" s="265" t="s">
        <v>5469</v>
      </c>
      <c r="G124" s="268">
        <f>IF(COUNTIF(H124:AU124,"&lt;&gt;")=0,"",SUMPRODUCT(((Recommendations[ImplStatus]="Implemented")+(Recommendations[ImplStatus]="Compensated"))*ISNUMBER(MATCH(Recommendations[Id],H124:AU124,0)))/COUNTIF(H124:AU124,"&lt;&gt;"))</f>
        <v>0</v>
      </c>
      <c r="H124" s="269" t="s">
        <v>13</v>
      </c>
      <c r="I124" s="269" t="s">
        <v>23</v>
      </c>
      <c r="J124" s="269" t="s">
        <v>199</v>
      </c>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5465</v>
      </c>
      <c r="B125" s="257" t="s">
        <v>5466</v>
      </c>
      <c r="C125" s="258" t="s">
        <v>5478</v>
      </c>
      <c r="D125" s="261" t="s">
        <v>5479</v>
      </c>
      <c r="E125" s="262" t="s">
        <v>5233</v>
      </c>
      <c r="F125" s="265" t="s">
        <v>5469</v>
      </c>
      <c r="G125" s="268">
        <f>IF(COUNTIF(H125:AU125,"&lt;&gt;")=0,"",SUMPRODUCT(((Recommendations[ImplStatus]="Implemented")+(Recommendations[ImplStatus]="Compensated"))*ISNUMBER(MATCH(Recommendations[Id],H125:AU125,0)))/COUNTIF(H125:AU125,"&lt;&gt;"))</f>
        <v>0</v>
      </c>
      <c r="H125" s="269" t="s">
        <v>409</v>
      </c>
      <c r="I125" s="269" t="s">
        <v>488</v>
      </c>
      <c r="J125" s="269" t="s">
        <v>493</v>
      </c>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5465</v>
      </c>
      <c r="B126" s="257" t="s">
        <v>5466</v>
      </c>
      <c r="C126" s="258" t="s">
        <v>5480</v>
      </c>
      <c r="D126" s="261" t="s">
        <v>5481</v>
      </c>
      <c r="E126" s="262" t="s">
        <v>5233</v>
      </c>
      <c r="F126" s="265" t="s">
        <v>5469</v>
      </c>
      <c r="G126" s="268">
        <f>IF(COUNTIF(H126:AU126,"&lt;&gt;")=0,"",SUMPRODUCT(((Recommendations[ImplStatus]="Implemented")+(Recommendations[ImplStatus]="Compensated"))*ISNUMBER(MATCH(Recommendations[Id],H126:AU126,0)))/COUNTIF(H126:AU126,"&lt;&gt;"))</f>
        <v>0</v>
      </c>
      <c r="H126" s="269" t="s">
        <v>409</v>
      </c>
      <c r="I126" s="269" t="s">
        <v>488</v>
      </c>
      <c r="J126" s="269" t="s">
        <v>493</v>
      </c>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5465</v>
      </c>
      <c r="B127" s="257" t="s">
        <v>5466</v>
      </c>
      <c r="C127" s="258" t="s">
        <v>5482</v>
      </c>
      <c r="D127" s="261" t="s">
        <v>5483</v>
      </c>
      <c r="E127" s="262" t="s">
        <v>5233</v>
      </c>
      <c r="F127" s="265" t="s">
        <v>5469</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5465</v>
      </c>
      <c r="B128" s="257" t="s">
        <v>5466</v>
      </c>
      <c r="C128" s="258" t="s">
        <v>5484</v>
      </c>
      <c r="D128" s="261" t="s">
        <v>5485</v>
      </c>
      <c r="E128" s="262" t="s">
        <v>5233</v>
      </c>
      <c r="F128" s="265" t="s">
        <v>5469</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5465</v>
      </c>
      <c r="B129" s="257" t="s">
        <v>5466</v>
      </c>
      <c r="C129" s="258" t="s">
        <v>5486</v>
      </c>
      <c r="D129" s="261" t="s">
        <v>5487</v>
      </c>
      <c r="E129" s="262" t="s">
        <v>5233</v>
      </c>
      <c r="F129" s="265" t="s">
        <v>5469</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5465</v>
      </c>
      <c r="B130" s="257" t="s">
        <v>5466</v>
      </c>
      <c r="C130" s="258" t="s">
        <v>5488</v>
      </c>
      <c r="D130" s="261" t="s">
        <v>5489</v>
      </c>
      <c r="E130" s="262" t="s">
        <v>5233</v>
      </c>
      <c r="F130" s="265" t="s">
        <v>5469</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5465</v>
      </c>
      <c r="B131" s="257" t="s">
        <v>5466</v>
      </c>
      <c r="C131" s="258" t="s">
        <v>5490</v>
      </c>
      <c r="D131" s="261" t="s">
        <v>5491</v>
      </c>
      <c r="E131" s="262" t="s">
        <v>5233</v>
      </c>
      <c r="F131" s="265" t="s">
        <v>5469</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5465</v>
      </c>
      <c r="B132" s="257" t="s">
        <v>5466</v>
      </c>
      <c r="C132" s="258" t="s">
        <v>5492</v>
      </c>
      <c r="D132" s="261" t="s">
        <v>5493</v>
      </c>
      <c r="E132" s="262" t="s">
        <v>5233</v>
      </c>
      <c r="F132" s="265" t="s">
        <v>5469</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5465</v>
      </c>
      <c r="B133" s="257" t="s">
        <v>5466</v>
      </c>
      <c r="C133" s="258" t="s">
        <v>5494</v>
      </c>
      <c r="D133" s="261" t="s">
        <v>5495</v>
      </c>
      <c r="E133" s="262" t="s">
        <v>5262</v>
      </c>
      <c r="F133" s="265" t="s">
        <v>5469</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5465</v>
      </c>
      <c r="B134" s="257" t="s">
        <v>5466</v>
      </c>
      <c r="C134" s="258" t="s">
        <v>5496</v>
      </c>
      <c r="D134" s="261" t="s">
        <v>5497</v>
      </c>
      <c r="E134" s="262" t="s">
        <v>5262</v>
      </c>
      <c r="F134" s="265" t="s">
        <v>5469</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5465</v>
      </c>
      <c r="B135" s="257" t="s">
        <v>5466</v>
      </c>
      <c r="C135" s="258" t="s">
        <v>5498</v>
      </c>
      <c r="D135" s="261" t="s">
        <v>5499</v>
      </c>
      <c r="E135" s="262" t="s">
        <v>5377</v>
      </c>
      <c r="F135" s="265" t="s">
        <v>5469</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5465</v>
      </c>
      <c r="B136" s="257" t="s">
        <v>5466</v>
      </c>
      <c r="C136" s="258" t="s">
        <v>5500</v>
      </c>
      <c r="D136" s="261" t="s">
        <v>5501</v>
      </c>
      <c r="E136" s="262" t="s">
        <v>5262</v>
      </c>
      <c r="F136" s="265" t="s">
        <v>5469</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5465</v>
      </c>
      <c r="B137" s="257" t="s">
        <v>5466</v>
      </c>
      <c r="C137" s="258" t="s">
        <v>5502</v>
      </c>
      <c r="D137" s="261" t="s">
        <v>5503</v>
      </c>
      <c r="E137" s="262" t="s">
        <v>5262</v>
      </c>
      <c r="F137" s="265" t="s">
        <v>5469</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5465</v>
      </c>
      <c r="B138" s="257" t="s">
        <v>5466</v>
      </c>
      <c r="C138" s="258" t="s">
        <v>5504</v>
      </c>
      <c r="D138" s="261" t="s">
        <v>5505</v>
      </c>
      <c r="E138" s="262" t="s">
        <v>5377</v>
      </c>
      <c r="F138" s="265" t="s">
        <v>5469</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5465</v>
      </c>
      <c r="B139" s="257" t="s">
        <v>5466</v>
      </c>
      <c r="C139" s="258" t="s">
        <v>5506</v>
      </c>
      <c r="D139" s="261" t="s">
        <v>5507</v>
      </c>
      <c r="E139" s="262" t="s">
        <v>5377</v>
      </c>
      <c r="F139" s="265" t="s">
        <v>5469</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5465</v>
      </c>
      <c r="B140" s="257" t="s">
        <v>5466</v>
      </c>
      <c r="C140" s="258" t="s">
        <v>5508</v>
      </c>
      <c r="D140" s="261" t="s">
        <v>5509</v>
      </c>
      <c r="E140" s="262" t="s">
        <v>5233</v>
      </c>
      <c r="F140" s="265" t="s">
        <v>5469</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5465</v>
      </c>
      <c r="B141" s="257" t="s">
        <v>5466</v>
      </c>
      <c r="C141" s="258" t="s">
        <v>5510</v>
      </c>
      <c r="D141" s="261" t="s">
        <v>5511</v>
      </c>
      <c r="E141" s="262" t="s">
        <v>5512</v>
      </c>
      <c r="F141" s="265" t="s">
        <v>5513</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5465</v>
      </c>
      <c r="B142" s="257" t="s">
        <v>5466</v>
      </c>
      <c r="C142" s="258" t="s">
        <v>5514</v>
      </c>
      <c r="D142" s="261" t="s">
        <v>5515</v>
      </c>
      <c r="E142" s="262" t="s">
        <v>5512</v>
      </c>
      <c r="F142" s="265" t="s">
        <v>5513</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5465</v>
      </c>
      <c r="B143" s="257" t="s">
        <v>5466</v>
      </c>
      <c r="C143" s="258" t="s">
        <v>5516</v>
      </c>
      <c r="D143" s="261" t="s">
        <v>5517</v>
      </c>
      <c r="E143" s="262" t="s">
        <v>5512</v>
      </c>
      <c r="F143" s="265" t="s">
        <v>5513</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5465</v>
      </c>
      <c r="B144" s="257" t="s">
        <v>5466</v>
      </c>
      <c r="C144" s="258" t="s">
        <v>5518</v>
      </c>
      <c r="D144" s="261" t="s">
        <v>5519</v>
      </c>
      <c r="E144" s="262" t="s">
        <v>5329</v>
      </c>
      <c r="F144" s="265" t="s">
        <v>5513</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5465</v>
      </c>
      <c r="B145" s="257" t="s">
        <v>5466</v>
      </c>
      <c r="C145" s="258" t="s">
        <v>5520</v>
      </c>
      <c r="D145" s="261" t="s">
        <v>5521</v>
      </c>
      <c r="E145" s="262" t="s">
        <v>5329</v>
      </c>
      <c r="F145" s="265" t="s">
        <v>5513</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5465</v>
      </c>
      <c r="B146" s="257" t="s">
        <v>5466</v>
      </c>
      <c r="C146" s="258" t="s">
        <v>5522</v>
      </c>
      <c r="D146" s="261" t="s">
        <v>5523</v>
      </c>
      <c r="E146" s="262" t="s">
        <v>5329</v>
      </c>
      <c r="F146" s="265" t="s">
        <v>5513</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5465</v>
      </c>
      <c r="B147" s="256" t="s">
        <v>5524</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5465</v>
      </c>
      <c r="B148" s="257" t="s">
        <v>5524</v>
      </c>
      <c r="C148" s="258" t="s">
        <v>5525</v>
      </c>
      <c r="D148" s="261" t="s">
        <v>5526</v>
      </c>
      <c r="E148" s="262" t="s">
        <v>5262</v>
      </c>
      <c r="F148" s="265" t="s">
        <v>5527</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5465</v>
      </c>
      <c r="B149" s="257" t="s">
        <v>5524</v>
      </c>
      <c r="C149" s="258" t="s">
        <v>5528</v>
      </c>
      <c r="D149" s="261" t="s">
        <v>5529</v>
      </c>
      <c r="E149" s="262" t="s">
        <v>5262</v>
      </c>
      <c r="F149" s="265" t="s">
        <v>5527</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5465</v>
      </c>
      <c r="B150" s="257" t="s">
        <v>5524</v>
      </c>
      <c r="C150" s="258" t="s">
        <v>5530</v>
      </c>
      <c r="D150" s="261" t="s">
        <v>5531</v>
      </c>
      <c r="E150" s="262" t="s">
        <v>5262</v>
      </c>
      <c r="F150" s="265" t="s">
        <v>5527</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5465</v>
      </c>
      <c r="B151" s="257" t="s">
        <v>5524</v>
      </c>
      <c r="C151" s="258" t="s">
        <v>5532</v>
      </c>
      <c r="D151" s="261" t="s">
        <v>5533</v>
      </c>
      <c r="E151" s="262" t="s">
        <v>5262</v>
      </c>
      <c r="F151" s="265" t="s">
        <v>5527</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5465</v>
      </c>
      <c r="B152" s="257" t="s">
        <v>5524</v>
      </c>
      <c r="C152" s="258" t="s">
        <v>5534</v>
      </c>
      <c r="D152" s="261" t="s">
        <v>5535</v>
      </c>
      <c r="E152" s="262" t="s">
        <v>5262</v>
      </c>
      <c r="F152" s="265" t="s">
        <v>5527</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5465</v>
      </c>
      <c r="B153" s="257" t="s">
        <v>5524</v>
      </c>
      <c r="C153" s="258" t="s">
        <v>5536</v>
      </c>
      <c r="D153" s="261" t="s">
        <v>5537</v>
      </c>
      <c r="E153" s="262" t="s">
        <v>5262</v>
      </c>
      <c r="F153" s="265" t="s">
        <v>5527</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5465</v>
      </c>
      <c r="B154" s="257" t="s">
        <v>5524</v>
      </c>
      <c r="C154" s="258" t="s">
        <v>5538</v>
      </c>
      <c r="D154" s="261" t="s">
        <v>5539</v>
      </c>
      <c r="E154" s="262" t="s">
        <v>5262</v>
      </c>
      <c r="F154" s="265" t="s">
        <v>5527</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5465</v>
      </c>
      <c r="B155" s="257" t="s">
        <v>5524</v>
      </c>
      <c r="C155" s="258" t="s">
        <v>5540</v>
      </c>
      <c r="D155" s="261" t="s">
        <v>5541</v>
      </c>
      <c r="E155" s="262" t="s">
        <v>5262</v>
      </c>
      <c r="F155" s="265" t="s">
        <v>5527</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5465</v>
      </c>
      <c r="B156" s="257" t="s">
        <v>5524</v>
      </c>
      <c r="C156" s="258" t="s">
        <v>5542</v>
      </c>
      <c r="D156" s="261" t="s">
        <v>5543</v>
      </c>
      <c r="E156" s="262" t="s">
        <v>5262</v>
      </c>
      <c r="F156" s="265" t="s">
        <v>5527</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5465</v>
      </c>
      <c r="B157" s="257" t="s">
        <v>5524</v>
      </c>
      <c r="C157" s="258" t="s">
        <v>5544</v>
      </c>
      <c r="D157" s="261" t="s">
        <v>5545</v>
      </c>
      <c r="E157" s="262" t="s">
        <v>5262</v>
      </c>
      <c r="F157" s="265" t="s">
        <v>5527</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5465</v>
      </c>
      <c r="B158" s="257" t="s">
        <v>5524</v>
      </c>
      <c r="C158" s="258" t="s">
        <v>5546</v>
      </c>
      <c r="D158" s="261" t="s">
        <v>5547</v>
      </c>
      <c r="E158" s="262" t="s">
        <v>5262</v>
      </c>
      <c r="F158" s="265" t="s">
        <v>5527</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5465</v>
      </c>
      <c r="B159" s="257" t="s">
        <v>5524</v>
      </c>
      <c r="C159" s="258" t="s">
        <v>5548</v>
      </c>
      <c r="D159" s="261" t="s">
        <v>5549</v>
      </c>
      <c r="E159" s="262" t="s">
        <v>5262</v>
      </c>
      <c r="F159" s="265" t="s">
        <v>5527</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5465</v>
      </c>
      <c r="B160" s="257" t="s">
        <v>5524</v>
      </c>
      <c r="C160" s="258" t="s">
        <v>5550</v>
      </c>
      <c r="D160" s="261" t="s">
        <v>5551</v>
      </c>
      <c r="E160" s="262" t="s">
        <v>5262</v>
      </c>
      <c r="F160" s="265" t="s">
        <v>5552</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5465</v>
      </c>
      <c r="B161" s="257" t="s">
        <v>5524</v>
      </c>
      <c r="C161" s="258" t="s">
        <v>5553</v>
      </c>
      <c r="D161" s="261" t="s">
        <v>5554</v>
      </c>
      <c r="E161" s="262" t="s">
        <v>5262</v>
      </c>
      <c r="F161" s="265" t="s">
        <v>5552</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5465</v>
      </c>
      <c r="B162" s="257" t="s">
        <v>5524</v>
      </c>
      <c r="C162" s="258" t="s">
        <v>5555</v>
      </c>
      <c r="D162" s="261" t="s">
        <v>5556</v>
      </c>
      <c r="E162" s="262" t="s">
        <v>5262</v>
      </c>
      <c r="F162" s="265" t="s">
        <v>5552</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5465</v>
      </c>
      <c r="B163" s="257" t="s">
        <v>5524</v>
      </c>
      <c r="C163" s="258" t="s">
        <v>5557</v>
      </c>
      <c r="D163" s="261" t="s">
        <v>5558</v>
      </c>
      <c r="E163" s="262" t="s">
        <v>5262</v>
      </c>
      <c r="F163" s="265" t="s">
        <v>5552</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5465</v>
      </c>
      <c r="B164" s="257" t="s">
        <v>5524</v>
      </c>
      <c r="C164" s="258" t="s">
        <v>5559</v>
      </c>
      <c r="D164" s="261" t="s">
        <v>5560</v>
      </c>
      <c r="E164" s="262" t="s">
        <v>5262</v>
      </c>
      <c r="F164" s="265" t="s">
        <v>5552</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5465</v>
      </c>
      <c r="B165" s="256" t="s">
        <v>5561</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5465</v>
      </c>
      <c r="B166" s="257" t="s">
        <v>5561</v>
      </c>
      <c r="C166" s="258" t="s">
        <v>5562</v>
      </c>
      <c r="D166" s="261" t="s">
        <v>5563</v>
      </c>
      <c r="E166" s="262" t="s">
        <v>5233</v>
      </c>
      <c r="F166" s="265" t="s">
        <v>5564</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5465</v>
      </c>
      <c r="B167" s="257" t="s">
        <v>5561</v>
      </c>
      <c r="C167" s="258" t="s">
        <v>5565</v>
      </c>
      <c r="D167" s="261" t="s">
        <v>5566</v>
      </c>
      <c r="E167" s="262" t="s">
        <v>5377</v>
      </c>
      <c r="F167" s="265" t="s">
        <v>5564</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5465</v>
      </c>
      <c r="B168" s="257" t="s">
        <v>5561</v>
      </c>
      <c r="C168" s="258" t="s">
        <v>5567</v>
      </c>
      <c r="D168" s="261" t="s">
        <v>5568</v>
      </c>
      <c r="E168" s="262" t="s">
        <v>5329</v>
      </c>
      <c r="F168" s="265" t="s">
        <v>5564</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5465</v>
      </c>
      <c r="B169" s="257" t="s">
        <v>5561</v>
      </c>
      <c r="C169" s="258" t="s">
        <v>5569</v>
      </c>
      <c r="D169" s="261" t="s">
        <v>5570</v>
      </c>
      <c r="E169" s="262" t="s">
        <v>5329</v>
      </c>
      <c r="F169" s="265" t="s">
        <v>5564</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5465</v>
      </c>
      <c r="B170" s="257" t="s">
        <v>5561</v>
      </c>
      <c r="C170" s="258" t="s">
        <v>5571</v>
      </c>
      <c r="D170" s="261" t="s">
        <v>5572</v>
      </c>
      <c r="E170" s="262" t="s">
        <v>5377</v>
      </c>
      <c r="F170" s="265" t="s">
        <v>5564</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5465</v>
      </c>
      <c r="B171" s="257" t="s">
        <v>5561</v>
      </c>
      <c r="C171" s="258" t="s">
        <v>5573</v>
      </c>
      <c r="D171" s="261" t="s">
        <v>5574</v>
      </c>
      <c r="E171" s="262" t="s">
        <v>5262</v>
      </c>
      <c r="F171" s="265" t="s">
        <v>5564</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5465</v>
      </c>
      <c r="B172" s="257" t="s">
        <v>5561</v>
      </c>
      <c r="C172" s="258" t="s">
        <v>5575</v>
      </c>
      <c r="D172" s="261" t="s">
        <v>5576</v>
      </c>
      <c r="E172" s="262" t="s">
        <v>5329</v>
      </c>
      <c r="F172" s="265" t="s">
        <v>5564</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5465</v>
      </c>
      <c r="B173" s="257" t="s">
        <v>5561</v>
      </c>
      <c r="C173" s="258" t="s">
        <v>5577</v>
      </c>
      <c r="D173" s="261" t="s">
        <v>5578</v>
      </c>
      <c r="E173" s="262" t="s">
        <v>5262</v>
      </c>
      <c r="F173" s="265" t="s">
        <v>5564</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5465</v>
      </c>
      <c r="B174" s="257" t="s">
        <v>5561</v>
      </c>
      <c r="C174" s="258" t="s">
        <v>5579</v>
      </c>
      <c r="D174" s="261" t="s">
        <v>5580</v>
      </c>
      <c r="E174" s="262" t="s">
        <v>5329</v>
      </c>
      <c r="F174" s="265" t="s">
        <v>5564</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5465</v>
      </c>
      <c r="B175" s="257" t="s">
        <v>5561</v>
      </c>
      <c r="C175" s="258" t="s">
        <v>5581</v>
      </c>
      <c r="D175" s="261" t="s">
        <v>5582</v>
      </c>
      <c r="E175" s="262" t="s">
        <v>5262</v>
      </c>
      <c r="F175" s="265" t="s">
        <v>5564</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5465</v>
      </c>
      <c r="B176" s="257" t="s">
        <v>5561</v>
      </c>
      <c r="C176" s="258" t="s">
        <v>5583</v>
      </c>
      <c r="D176" s="261" t="s">
        <v>5584</v>
      </c>
      <c r="E176" s="262" t="s">
        <v>5233</v>
      </c>
      <c r="F176" s="265" t="s">
        <v>5564</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5465</v>
      </c>
      <c r="B177" s="257" t="s">
        <v>5561</v>
      </c>
      <c r="C177" s="258" t="s">
        <v>5585</v>
      </c>
      <c r="D177" s="261" t="s">
        <v>5586</v>
      </c>
      <c r="E177" s="262" t="s">
        <v>5233</v>
      </c>
      <c r="F177" s="265" t="s">
        <v>5564</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5465</v>
      </c>
      <c r="B178" s="257" t="s">
        <v>5561</v>
      </c>
      <c r="C178" s="258" t="s">
        <v>5587</v>
      </c>
      <c r="D178" s="261" t="s">
        <v>5588</v>
      </c>
      <c r="E178" s="262" t="s">
        <v>5262</v>
      </c>
      <c r="F178" s="265" t="s">
        <v>5564</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5465</v>
      </c>
      <c r="B179" s="257" t="s">
        <v>5561</v>
      </c>
      <c r="C179" s="258" t="s">
        <v>5589</v>
      </c>
      <c r="D179" s="261" t="s">
        <v>5590</v>
      </c>
      <c r="E179" s="262" t="s">
        <v>5377</v>
      </c>
      <c r="F179" s="265" t="s">
        <v>5564</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5465</v>
      </c>
      <c r="B180" s="257" t="s">
        <v>5561</v>
      </c>
      <c r="C180" s="258" t="s">
        <v>5591</v>
      </c>
      <c r="D180" s="261" t="s">
        <v>5592</v>
      </c>
      <c r="E180" s="262" t="s">
        <v>5377</v>
      </c>
      <c r="F180" s="265" t="s">
        <v>5564</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5465</v>
      </c>
      <c r="B181" s="256" t="s">
        <v>5593</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5465</v>
      </c>
      <c r="B182" s="257" t="s">
        <v>5593</v>
      </c>
      <c r="C182" s="258" t="s">
        <v>5594</v>
      </c>
      <c r="D182" s="261" t="s">
        <v>5595</v>
      </c>
      <c r="E182" s="262" t="s">
        <v>5233</v>
      </c>
      <c r="F182" s="265" t="s">
        <v>5596</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5465</v>
      </c>
      <c r="B183" s="257" t="s">
        <v>5593</v>
      </c>
      <c r="C183" s="258" t="s">
        <v>5597</v>
      </c>
      <c r="D183" s="261" t="s">
        <v>5598</v>
      </c>
      <c r="E183" s="262" t="s">
        <v>5233</v>
      </c>
      <c r="F183" s="265" t="s">
        <v>5596</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5465</v>
      </c>
      <c r="B184" s="257" t="s">
        <v>5593</v>
      </c>
      <c r="C184" s="258" t="s">
        <v>5599</v>
      </c>
      <c r="D184" s="261" t="s">
        <v>5600</v>
      </c>
      <c r="E184" s="262" t="s">
        <v>5233</v>
      </c>
      <c r="F184" s="265" t="s">
        <v>5596</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5465</v>
      </c>
      <c r="B185" s="257" t="s">
        <v>5593</v>
      </c>
      <c r="C185" s="258" t="s">
        <v>5601</v>
      </c>
      <c r="D185" s="261" t="s">
        <v>5602</v>
      </c>
      <c r="E185" s="262" t="s">
        <v>5233</v>
      </c>
      <c r="F185" s="265" t="s">
        <v>5596</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5465</v>
      </c>
      <c r="B186" s="257" t="s">
        <v>5593</v>
      </c>
      <c r="C186" s="258" t="s">
        <v>5603</v>
      </c>
      <c r="D186" s="261" t="s">
        <v>5604</v>
      </c>
      <c r="E186" s="262" t="s">
        <v>5233</v>
      </c>
      <c r="F186" s="265" t="s">
        <v>5596</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5465</v>
      </c>
      <c r="B187" s="257" t="s">
        <v>5593</v>
      </c>
      <c r="C187" s="258" t="s">
        <v>5605</v>
      </c>
      <c r="D187" s="261" t="s">
        <v>5606</v>
      </c>
      <c r="E187" s="262" t="s">
        <v>5262</v>
      </c>
      <c r="F187" s="265" t="s">
        <v>5596</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5465</v>
      </c>
      <c r="B188" s="257" t="s">
        <v>5593</v>
      </c>
      <c r="C188" s="258" t="s">
        <v>5607</v>
      </c>
      <c r="D188" s="261" t="s">
        <v>5608</v>
      </c>
      <c r="E188" s="262" t="s">
        <v>5262</v>
      </c>
      <c r="F188" s="265" t="s">
        <v>5596</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5465</v>
      </c>
      <c r="B189" s="257" t="s">
        <v>5593</v>
      </c>
      <c r="C189" s="258" t="s">
        <v>5609</v>
      </c>
      <c r="D189" s="261" t="s">
        <v>5610</v>
      </c>
      <c r="E189" s="262" t="s">
        <v>5262</v>
      </c>
      <c r="F189" s="265" t="s">
        <v>5596</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5465</v>
      </c>
      <c r="B190" s="257" t="s">
        <v>5593</v>
      </c>
      <c r="C190" s="258" t="s">
        <v>5611</v>
      </c>
      <c r="D190" s="261" t="s">
        <v>5612</v>
      </c>
      <c r="E190" s="262" t="s">
        <v>5262</v>
      </c>
      <c r="F190" s="265" t="s">
        <v>5596</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5465</v>
      </c>
      <c r="B191" s="257" t="s">
        <v>5593</v>
      </c>
      <c r="C191" s="258" t="s">
        <v>5613</v>
      </c>
      <c r="D191" s="261" t="s">
        <v>5614</v>
      </c>
      <c r="E191" s="262" t="s">
        <v>5233</v>
      </c>
      <c r="F191" s="265" t="s">
        <v>5596</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5465</v>
      </c>
      <c r="B192" s="257" t="s">
        <v>5593</v>
      </c>
      <c r="C192" s="258" t="s">
        <v>5615</v>
      </c>
      <c r="D192" s="261" t="s">
        <v>5616</v>
      </c>
      <c r="E192" s="262" t="s">
        <v>5233</v>
      </c>
      <c r="F192" s="265" t="s">
        <v>5596</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5465</v>
      </c>
      <c r="B193" s="257" t="s">
        <v>5593</v>
      </c>
      <c r="C193" s="258" t="s">
        <v>5617</v>
      </c>
      <c r="D193" s="261" t="s">
        <v>5618</v>
      </c>
      <c r="E193" s="262" t="s">
        <v>5233</v>
      </c>
      <c r="F193" s="265" t="s">
        <v>5596</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5465</v>
      </c>
      <c r="B194" s="257" t="s">
        <v>5593</v>
      </c>
      <c r="C194" s="258" t="s">
        <v>5619</v>
      </c>
      <c r="D194" s="261" t="s">
        <v>5620</v>
      </c>
      <c r="E194" s="262" t="s">
        <v>5233</v>
      </c>
      <c r="F194" s="265" t="s">
        <v>5596</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5465</v>
      </c>
      <c r="B195" s="257" t="s">
        <v>5593</v>
      </c>
      <c r="C195" s="258" t="s">
        <v>5621</v>
      </c>
      <c r="D195" s="261" t="s">
        <v>5622</v>
      </c>
      <c r="E195" s="262" t="s">
        <v>5233</v>
      </c>
      <c r="F195" s="265" t="s">
        <v>5596</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5465</v>
      </c>
      <c r="B196" s="257" t="s">
        <v>5593</v>
      </c>
      <c r="C196" s="258" t="s">
        <v>5623</v>
      </c>
      <c r="D196" s="261" t="s">
        <v>5624</v>
      </c>
      <c r="E196" s="262" t="s">
        <v>5233</v>
      </c>
      <c r="F196" s="265" t="s">
        <v>5625</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5465</v>
      </c>
      <c r="B197" s="257" t="s">
        <v>5593</v>
      </c>
      <c r="C197" s="258" t="s">
        <v>5626</v>
      </c>
      <c r="D197" s="261" t="s">
        <v>5627</v>
      </c>
      <c r="E197" s="262" t="s">
        <v>5233</v>
      </c>
      <c r="F197" s="265" t="s">
        <v>5625</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5465</v>
      </c>
      <c r="B198" s="257" t="s">
        <v>5593</v>
      </c>
      <c r="C198" s="258" t="s">
        <v>5628</v>
      </c>
      <c r="D198" s="261" t="s">
        <v>5629</v>
      </c>
      <c r="E198" s="262" t="s">
        <v>5233</v>
      </c>
      <c r="F198" s="265" t="s">
        <v>5625</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5465</v>
      </c>
      <c r="B199" s="257" t="s">
        <v>5593</v>
      </c>
      <c r="C199" s="258" t="s">
        <v>5630</v>
      </c>
      <c r="D199" s="261" t="s">
        <v>5631</v>
      </c>
      <c r="E199" s="262" t="s">
        <v>5233</v>
      </c>
      <c r="F199" s="265" t="s">
        <v>5625</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5632</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5632</v>
      </c>
      <c r="B201" s="256" t="s">
        <v>5633</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5632</v>
      </c>
      <c r="B202" s="257" t="s">
        <v>5633</v>
      </c>
      <c r="C202" s="258" t="s">
        <v>5634</v>
      </c>
      <c r="D202" s="261" t="s">
        <v>5635</v>
      </c>
      <c r="E202" s="262" t="s">
        <v>5512</v>
      </c>
      <c r="F202" s="265" t="s">
        <v>5636</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5632</v>
      </c>
      <c r="B203" s="257" t="s">
        <v>5633</v>
      </c>
      <c r="C203" s="258" t="s">
        <v>5637</v>
      </c>
      <c r="D203" s="261" t="s">
        <v>5638</v>
      </c>
      <c r="E203" s="262" t="s">
        <v>5512</v>
      </c>
      <c r="F203" s="265" t="s">
        <v>5636</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5632</v>
      </c>
      <c r="B204" s="257" t="s">
        <v>5633</v>
      </c>
      <c r="C204" s="258" t="s">
        <v>5639</v>
      </c>
      <c r="D204" s="261" t="s">
        <v>5640</v>
      </c>
      <c r="E204" s="262" t="s">
        <v>5512</v>
      </c>
      <c r="F204" s="265" t="s">
        <v>5636</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5632</v>
      </c>
      <c r="B205" s="257" t="s">
        <v>5633</v>
      </c>
      <c r="C205" s="258" t="s">
        <v>5641</v>
      </c>
      <c r="D205" s="261" t="s">
        <v>5642</v>
      </c>
      <c r="E205" s="262" t="s">
        <v>5512</v>
      </c>
      <c r="F205" s="265" t="s">
        <v>5636</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5632</v>
      </c>
      <c r="B206" s="257" t="s">
        <v>5633</v>
      </c>
      <c r="C206" s="258" t="s">
        <v>5643</v>
      </c>
      <c r="D206" s="261" t="s">
        <v>5644</v>
      </c>
      <c r="E206" s="262" t="s">
        <v>5512</v>
      </c>
      <c r="F206" s="265" t="s">
        <v>5636</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5632</v>
      </c>
      <c r="B207" s="257" t="s">
        <v>5633</v>
      </c>
      <c r="C207" s="258" t="s">
        <v>5645</v>
      </c>
      <c r="D207" s="261" t="s">
        <v>5646</v>
      </c>
      <c r="E207" s="262" t="s">
        <v>5377</v>
      </c>
      <c r="F207" s="265" t="s">
        <v>5636</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5632</v>
      </c>
      <c r="B208" s="257" t="s">
        <v>5633</v>
      </c>
      <c r="C208" s="258" t="s">
        <v>5647</v>
      </c>
      <c r="D208" s="261" t="s">
        <v>5648</v>
      </c>
      <c r="E208" s="262" t="s">
        <v>5377</v>
      </c>
      <c r="F208" s="265" t="s">
        <v>5636</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5632</v>
      </c>
      <c r="B209" s="257" t="s">
        <v>5633</v>
      </c>
      <c r="C209" s="258" t="s">
        <v>5649</v>
      </c>
      <c r="D209" s="261" t="s">
        <v>5650</v>
      </c>
      <c r="E209" s="262" t="s">
        <v>5512</v>
      </c>
      <c r="F209" s="265" t="s">
        <v>5636</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5632</v>
      </c>
      <c r="B210" s="257" t="s">
        <v>5633</v>
      </c>
      <c r="C210" s="258" t="s">
        <v>5651</v>
      </c>
      <c r="D210" s="261" t="s">
        <v>5652</v>
      </c>
      <c r="E210" s="262" t="s">
        <v>5262</v>
      </c>
      <c r="F210" s="265" t="s">
        <v>5653</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5632</v>
      </c>
      <c r="B211" s="257" t="s">
        <v>5633</v>
      </c>
      <c r="C211" s="258" t="s">
        <v>5654</v>
      </c>
      <c r="D211" s="261" t="s">
        <v>5655</v>
      </c>
      <c r="E211" s="262" t="s">
        <v>5262</v>
      </c>
      <c r="F211" s="265" t="s">
        <v>5653</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5632</v>
      </c>
      <c r="B212" s="257" t="s">
        <v>5633</v>
      </c>
      <c r="C212" s="258" t="s">
        <v>5656</v>
      </c>
      <c r="D212" s="261" t="s">
        <v>5657</v>
      </c>
      <c r="E212" s="262" t="s">
        <v>5329</v>
      </c>
      <c r="F212" s="265" t="s">
        <v>5658</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5632</v>
      </c>
      <c r="B213" s="257" t="s">
        <v>5633</v>
      </c>
      <c r="C213" s="258" t="s">
        <v>5659</v>
      </c>
      <c r="D213" s="261" t="s">
        <v>5660</v>
      </c>
      <c r="E213" s="262" t="s">
        <v>5262</v>
      </c>
      <c r="F213" s="265" t="s">
        <v>5661</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5632</v>
      </c>
      <c r="B214" s="257" t="s">
        <v>5633</v>
      </c>
      <c r="C214" s="258" t="s">
        <v>5662</v>
      </c>
      <c r="D214" s="261" t="s">
        <v>5663</v>
      </c>
      <c r="E214" s="262" t="s">
        <v>5329</v>
      </c>
      <c r="F214" s="265" t="s">
        <v>5664</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5632</v>
      </c>
      <c r="B215" s="257" t="s">
        <v>5633</v>
      </c>
      <c r="C215" s="258" t="s">
        <v>5665</v>
      </c>
      <c r="D215" s="261" t="s">
        <v>5666</v>
      </c>
      <c r="E215" s="262" t="s">
        <v>5233</v>
      </c>
      <c r="F215" s="265" t="s">
        <v>5664</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5632</v>
      </c>
      <c r="B216" s="257" t="s">
        <v>5633</v>
      </c>
      <c r="C216" s="258" t="s">
        <v>5667</v>
      </c>
      <c r="D216" s="261" t="s">
        <v>5668</v>
      </c>
      <c r="E216" s="262" t="s">
        <v>5233</v>
      </c>
      <c r="F216" s="265" t="s">
        <v>5664</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5632</v>
      </c>
      <c r="B217" s="257" t="s">
        <v>5633</v>
      </c>
      <c r="C217" s="258" t="s">
        <v>5669</v>
      </c>
      <c r="D217" s="261" t="s">
        <v>5670</v>
      </c>
      <c r="E217" s="262" t="s">
        <v>5262</v>
      </c>
      <c r="F217" s="265" t="s">
        <v>5664</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5632</v>
      </c>
      <c r="B218" s="257" t="s">
        <v>5633</v>
      </c>
      <c r="C218" s="258" t="s">
        <v>5671</v>
      </c>
      <c r="D218" s="261" t="s">
        <v>5672</v>
      </c>
      <c r="E218" s="262" t="s">
        <v>5262</v>
      </c>
      <c r="F218" s="265" t="s">
        <v>5664</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5632</v>
      </c>
      <c r="B219" s="257" t="s">
        <v>5633</v>
      </c>
      <c r="C219" s="258" t="s">
        <v>5673</v>
      </c>
      <c r="D219" s="261" t="s">
        <v>5674</v>
      </c>
      <c r="E219" s="262" t="s">
        <v>5262</v>
      </c>
      <c r="F219" s="265" t="s">
        <v>5664</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5632</v>
      </c>
      <c r="B220" s="257" t="s">
        <v>5633</v>
      </c>
      <c r="C220" s="258" t="s">
        <v>5675</v>
      </c>
      <c r="D220" s="261" t="s">
        <v>5676</v>
      </c>
      <c r="E220" s="262" t="s">
        <v>5262</v>
      </c>
      <c r="F220" s="265" t="s">
        <v>5664</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5632</v>
      </c>
      <c r="B221" s="256" t="s">
        <v>5677</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5632</v>
      </c>
      <c r="B222" s="257" t="s">
        <v>5677</v>
      </c>
      <c r="C222" s="258" t="s">
        <v>5678</v>
      </c>
      <c r="D222" s="261" t="s">
        <v>5679</v>
      </c>
      <c r="E222" s="262" t="s">
        <v>5329</v>
      </c>
      <c r="F222" s="265" t="s">
        <v>5680</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5632</v>
      </c>
      <c r="B223" s="257" t="s">
        <v>5677</v>
      </c>
      <c r="C223" s="258" t="s">
        <v>5681</v>
      </c>
      <c r="D223" s="261" t="s">
        <v>5682</v>
      </c>
      <c r="E223" s="262" t="s">
        <v>5329</v>
      </c>
      <c r="F223" s="265" t="s">
        <v>5680</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5632</v>
      </c>
      <c r="B224" s="257" t="s">
        <v>5677</v>
      </c>
      <c r="C224" s="258" t="s">
        <v>5683</v>
      </c>
      <c r="D224" s="261" t="s">
        <v>5684</v>
      </c>
      <c r="E224" s="262" t="s">
        <v>5329</v>
      </c>
      <c r="F224" s="265" t="s">
        <v>5680</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5632</v>
      </c>
      <c r="B225" s="257" t="s">
        <v>5677</v>
      </c>
      <c r="C225" s="258" t="s">
        <v>5685</v>
      </c>
      <c r="D225" s="261" t="s">
        <v>5686</v>
      </c>
      <c r="E225" s="262" t="s">
        <v>5329</v>
      </c>
      <c r="F225" s="265" t="s">
        <v>5680</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5632</v>
      </c>
      <c r="B226" s="257" t="s">
        <v>5677</v>
      </c>
      <c r="C226" s="258" t="s">
        <v>5687</v>
      </c>
      <c r="D226" s="261" t="s">
        <v>5688</v>
      </c>
      <c r="E226" s="262" t="s">
        <v>5329</v>
      </c>
      <c r="F226" s="265" t="s">
        <v>5680</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5632</v>
      </c>
      <c r="B227" s="257" t="s">
        <v>5677</v>
      </c>
      <c r="C227" s="258" t="s">
        <v>5689</v>
      </c>
      <c r="D227" s="261" t="s">
        <v>5690</v>
      </c>
      <c r="E227" s="262" t="s">
        <v>5329</v>
      </c>
      <c r="F227" s="265" t="s">
        <v>5680</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5632</v>
      </c>
      <c r="B228" s="257" t="s">
        <v>5677</v>
      </c>
      <c r="C228" s="258" t="s">
        <v>5691</v>
      </c>
      <c r="D228" s="261" t="s">
        <v>5692</v>
      </c>
      <c r="E228" s="262" t="s">
        <v>5329</v>
      </c>
      <c r="F228" s="265" t="s">
        <v>5680</v>
      </c>
      <c r="G228" s="268">
        <f>IF(COUNTIF(H228:AU228,"&lt;&gt;")=0,"",SUMPRODUCT(((Recommendations[ImplStatus]="Implemented")+(Recommendations[ImplStatus]="Compensated"))*ISNUMBER(MATCH(Recommendations[Id],H228:AU228,0)))/COUNTIF(H228:AU228,"&lt;&gt;"))</f>
        <v>0</v>
      </c>
      <c r="H228" s="269" t="s">
        <v>110</v>
      </c>
      <c r="I228" s="269" t="s">
        <v>469</v>
      </c>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5632</v>
      </c>
      <c r="B229" s="257" t="s">
        <v>5677</v>
      </c>
      <c r="C229" s="258" t="s">
        <v>5693</v>
      </c>
      <c r="D229" s="261" t="s">
        <v>5694</v>
      </c>
      <c r="E229" s="262" t="s">
        <v>5233</v>
      </c>
      <c r="F229" s="265" t="s">
        <v>5680</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5632</v>
      </c>
      <c r="B230" s="257" t="s">
        <v>5677</v>
      </c>
      <c r="C230" s="258" t="s">
        <v>5695</v>
      </c>
      <c r="D230" s="261" t="s">
        <v>5696</v>
      </c>
      <c r="E230" s="262" t="s">
        <v>5233</v>
      </c>
      <c r="F230" s="265" t="s">
        <v>5680</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5632</v>
      </c>
      <c r="B231" s="257" t="s">
        <v>5677</v>
      </c>
      <c r="C231" s="258" t="s">
        <v>5697</v>
      </c>
      <c r="D231" s="261" t="s">
        <v>5698</v>
      </c>
      <c r="E231" s="262" t="s">
        <v>5329</v>
      </c>
      <c r="F231" s="265" t="s">
        <v>5699</v>
      </c>
      <c r="G231" s="268">
        <f>IF(COUNTIF(H231:AU231,"&lt;&gt;")=0,"",SUMPRODUCT(((Recommendations[ImplStatus]="Implemented")+(Recommendations[ImplStatus]="Compensated"))*ISNUMBER(MATCH(Recommendations[Id],H231:AU231,0)))/COUNTIF(H231:AU231,"&lt;&gt;"))</f>
        <v>0</v>
      </c>
      <c r="H231" s="269" t="s">
        <v>304</v>
      </c>
      <c r="I231" s="269" t="s">
        <v>309</v>
      </c>
      <c r="J231" s="269" t="s">
        <v>314</v>
      </c>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5632</v>
      </c>
      <c r="B232" s="257" t="s">
        <v>5677</v>
      </c>
      <c r="C232" s="258" t="s">
        <v>5700</v>
      </c>
      <c r="D232" s="261" t="s">
        <v>5701</v>
      </c>
      <c r="E232" s="262" t="s">
        <v>5329</v>
      </c>
      <c r="F232" s="265" t="s">
        <v>5699</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5632</v>
      </c>
      <c r="B233" s="257" t="s">
        <v>5677</v>
      </c>
      <c r="C233" s="258" t="s">
        <v>5702</v>
      </c>
      <c r="D233" s="261" t="s">
        <v>5703</v>
      </c>
      <c r="E233" s="262" t="s">
        <v>5262</v>
      </c>
      <c r="F233" s="265" t="s">
        <v>5699</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5632</v>
      </c>
      <c r="B234" s="257" t="s">
        <v>5677</v>
      </c>
      <c r="C234" s="258" t="s">
        <v>5704</v>
      </c>
      <c r="D234" s="261" t="s">
        <v>5705</v>
      </c>
      <c r="E234" s="262" t="s">
        <v>5262</v>
      </c>
      <c r="F234" s="265" t="s">
        <v>5699</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5632</v>
      </c>
      <c r="B235" s="257" t="s">
        <v>5677</v>
      </c>
      <c r="C235" s="258" t="s">
        <v>5706</v>
      </c>
      <c r="D235" s="261" t="s">
        <v>5707</v>
      </c>
      <c r="E235" s="262" t="s">
        <v>5329</v>
      </c>
      <c r="F235" s="265" t="s">
        <v>5699</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5632</v>
      </c>
      <c r="B236" s="257" t="s">
        <v>5677</v>
      </c>
      <c r="C236" s="258" t="s">
        <v>5708</v>
      </c>
      <c r="D236" s="261" t="s">
        <v>5709</v>
      </c>
      <c r="E236" s="262" t="s">
        <v>5262</v>
      </c>
      <c r="F236" s="265" t="s">
        <v>5699</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5632</v>
      </c>
      <c r="B237" s="256" t="s">
        <v>1866</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5632</v>
      </c>
      <c r="B238" s="257" t="s">
        <v>1866</v>
      </c>
      <c r="C238" s="258" t="s">
        <v>5710</v>
      </c>
      <c r="D238" s="261" t="s">
        <v>5711</v>
      </c>
      <c r="E238" s="262" t="s">
        <v>5233</v>
      </c>
      <c r="F238" s="265" t="s">
        <v>5712</v>
      </c>
      <c r="G238" s="268">
        <f>IF(COUNTIF(H238:AU238,"&lt;&gt;")=0,"",SUMPRODUCT(((Recommendations[ImplStatus]="Implemented")+(Recommendations[ImplStatus]="Compensated"))*ISNUMBER(MATCH(Recommendations[Id],H238:AU238,0)))/COUNTIF(H238:AU238,"&lt;&gt;"))</f>
        <v>0</v>
      </c>
      <c r="H238" s="269" t="s">
        <v>65</v>
      </c>
      <c r="I238" s="269" t="s">
        <v>144</v>
      </c>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5632</v>
      </c>
      <c r="B239" s="257" t="s">
        <v>1866</v>
      </c>
      <c r="C239" s="258" t="s">
        <v>5713</v>
      </c>
      <c r="D239" s="261" t="s">
        <v>5714</v>
      </c>
      <c r="E239" s="262" t="s">
        <v>5233</v>
      </c>
      <c r="F239" s="265" t="s">
        <v>5712</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5632</v>
      </c>
      <c r="B240" s="257" t="s">
        <v>1866</v>
      </c>
      <c r="C240" s="258" t="s">
        <v>5715</v>
      </c>
      <c r="D240" s="261" t="s">
        <v>5716</v>
      </c>
      <c r="E240" s="262" t="s">
        <v>5233</v>
      </c>
      <c r="F240" s="265" t="s">
        <v>5712</v>
      </c>
      <c r="G240" s="268">
        <f>IF(COUNTIF(H240:AU240,"&lt;&gt;")=0,"",SUMPRODUCT(((Recommendations[ImplStatus]="Implemented")+(Recommendations[ImplStatus]="Compensated"))*ISNUMBER(MATCH(Recommendations[Id],H240:AU240,0)))/COUNTIF(H240:AU240,"&lt;&gt;"))</f>
        <v>0</v>
      </c>
      <c r="H240" s="269" t="s">
        <v>164</v>
      </c>
      <c r="I240" s="269" t="s">
        <v>169</v>
      </c>
      <c r="J240" s="269" t="s">
        <v>174</v>
      </c>
      <c r="K240" s="269" t="s">
        <v>219</v>
      </c>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5632</v>
      </c>
      <c r="B241" s="257" t="s">
        <v>1866</v>
      </c>
      <c r="C241" s="258" t="s">
        <v>5717</v>
      </c>
      <c r="D241" s="261" t="s">
        <v>5718</v>
      </c>
      <c r="E241" s="262" t="s">
        <v>5233</v>
      </c>
      <c r="F241" s="265" t="s">
        <v>5712</v>
      </c>
      <c r="G241" s="268">
        <f>IF(COUNTIF(H241:AU241,"&lt;&gt;")=0,"",SUMPRODUCT(((Recommendations[ImplStatus]="Implemented")+(Recommendations[ImplStatus]="Compensated"))*ISNUMBER(MATCH(Recommendations[Id],H241:AU241,0)))/COUNTIF(H241:AU241,"&lt;&gt;"))</f>
        <v>0</v>
      </c>
      <c r="H241" s="269" t="s">
        <v>269</v>
      </c>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5632</v>
      </c>
      <c r="B242" s="257" t="s">
        <v>1866</v>
      </c>
      <c r="C242" s="258" t="s">
        <v>5719</v>
      </c>
      <c r="D242" s="261" t="s">
        <v>5720</v>
      </c>
      <c r="E242" s="262" t="s">
        <v>5233</v>
      </c>
      <c r="F242" s="265" t="s">
        <v>5712</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5632</v>
      </c>
      <c r="B243" s="257" t="s">
        <v>1866</v>
      </c>
      <c r="C243" s="258" t="s">
        <v>5721</v>
      </c>
      <c r="D243" s="261" t="s">
        <v>5722</v>
      </c>
      <c r="E243" s="262" t="s">
        <v>5233</v>
      </c>
      <c r="F243" s="265" t="s">
        <v>5712</v>
      </c>
      <c r="G243" s="268">
        <f>IF(COUNTIF(H243:AU243,"&lt;&gt;")=0,"",SUMPRODUCT(((Recommendations[ImplStatus]="Implemented")+(Recommendations[ImplStatus]="Compensated"))*ISNUMBER(MATCH(Recommendations[Id],H243:AU243,0)))/COUNTIF(H243:AU243,"&lt;&gt;"))</f>
        <v>0</v>
      </c>
      <c r="H243" s="269" t="s">
        <v>164</v>
      </c>
      <c r="I243" s="269" t="s">
        <v>169</v>
      </c>
      <c r="J243" s="269" t="s">
        <v>174</v>
      </c>
      <c r="K243" s="269" t="s">
        <v>219</v>
      </c>
      <c r="L243" s="269" t="s">
        <v>304</v>
      </c>
      <c r="M243" s="269" t="s">
        <v>309</v>
      </c>
      <c r="N243" s="269" t="s">
        <v>314</v>
      </c>
      <c r="O243" s="269" t="s">
        <v>324</v>
      </c>
      <c r="P243" s="269" t="s">
        <v>329</v>
      </c>
      <c r="Q243" s="269" t="s">
        <v>334</v>
      </c>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5632</v>
      </c>
      <c r="B244" s="257" t="s">
        <v>1866</v>
      </c>
      <c r="C244" s="258" t="s">
        <v>5723</v>
      </c>
      <c r="D244" s="261" t="s">
        <v>5724</v>
      </c>
      <c r="E244" s="262" t="s">
        <v>5233</v>
      </c>
      <c r="F244" s="265" t="s">
        <v>5712</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5632</v>
      </c>
      <c r="B245" s="257" t="s">
        <v>1866</v>
      </c>
      <c r="C245" s="258" t="s">
        <v>5725</v>
      </c>
      <c r="D245" s="261" t="s">
        <v>5726</v>
      </c>
      <c r="E245" s="262" t="s">
        <v>5233</v>
      </c>
      <c r="F245" s="265" t="s">
        <v>5712</v>
      </c>
      <c r="G245" s="268">
        <f>IF(COUNTIF(H245:AU245,"&lt;&gt;")=0,"",SUMPRODUCT(((Recommendations[ImplStatus]="Implemented")+(Recommendations[ImplStatus]="Compensated"))*ISNUMBER(MATCH(Recommendations[Id],H245:AU245,0)))/COUNTIF(H245:AU245,"&lt;&gt;"))</f>
        <v>0</v>
      </c>
      <c r="H245" s="269" t="s">
        <v>120</v>
      </c>
      <c r="I245" s="269" t="s">
        <v>129</v>
      </c>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5632</v>
      </c>
      <c r="B246" s="257" t="s">
        <v>1866</v>
      </c>
      <c r="C246" s="258" t="s">
        <v>5727</v>
      </c>
      <c r="D246" s="261" t="s">
        <v>5728</v>
      </c>
      <c r="E246" s="262" t="s">
        <v>5233</v>
      </c>
      <c r="F246" s="265" t="s">
        <v>5712</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5632</v>
      </c>
      <c r="B247" s="257" t="s">
        <v>1866</v>
      </c>
      <c r="C247" s="258" t="s">
        <v>5729</v>
      </c>
      <c r="D247" s="261" t="s">
        <v>5730</v>
      </c>
      <c r="E247" s="262" t="s">
        <v>5233</v>
      </c>
      <c r="F247" s="265" t="s">
        <v>5712</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5632</v>
      </c>
      <c r="B248" s="257" t="s">
        <v>1866</v>
      </c>
      <c r="C248" s="258" t="s">
        <v>5731</v>
      </c>
      <c r="D248" s="261" t="s">
        <v>5732</v>
      </c>
      <c r="E248" s="262" t="s">
        <v>5262</v>
      </c>
      <c r="F248" s="265" t="s">
        <v>5712</v>
      </c>
      <c r="G248" s="268">
        <f>IF(COUNTIF(H248:AU248,"&lt;&gt;")=0,"",SUMPRODUCT(((Recommendations[ImplStatus]="Implemented")+(Recommendations[ImplStatus]="Compensated"))*ISNUMBER(MATCH(Recommendations[Id],H248:AU248,0)))/COUNTIF(H248:AU248,"&lt;&gt;"))</f>
        <v>0</v>
      </c>
      <c r="H248" s="269" t="s">
        <v>65</v>
      </c>
      <c r="I248" s="269" t="s">
        <v>144</v>
      </c>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5632</v>
      </c>
      <c r="B249" s="257" t="s">
        <v>1866</v>
      </c>
      <c r="C249" s="258" t="s">
        <v>5733</v>
      </c>
      <c r="D249" s="261" t="s">
        <v>5734</v>
      </c>
      <c r="E249" s="262" t="s">
        <v>5262</v>
      </c>
      <c r="F249" s="265" t="s">
        <v>5735</v>
      </c>
      <c r="G249" s="268">
        <f>IF(COUNTIF(H249:AU249,"&lt;&gt;")=0,"",SUMPRODUCT(((Recommendations[ImplStatus]="Implemented")+(Recommendations[ImplStatus]="Compensated"))*ISNUMBER(MATCH(Recommendations[Id],H249:AU249,0)))/COUNTIF(H249:AU249,"&lt;&gt;"))</f>
        <v>0</v>
      </c>
      <c r="H249" s="269" t="s">
        <v>115</v>
      </c>
      <c r="I249" s="269" t="s">
        <v>244</v>
      </c>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5632</v>
      </c>
      <c r="B250" s="257" t="s">
        <v>1866</v>
      </c>
      <c r="C250" s="258" t="s">
        <v>5736</v>
      </c>
      <c r="D250" s="261" t="s">
        <v>5737</v>
      </c>
      <c r="E250" s="262" t="s">
        <v>5262</v>
      </c>
      <c r="F250" s="265" t="s">
        <v>5735</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5632</v>
      </c>
      <c r="B251" s="256" t="s">
        <v>5738</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5632</v>
      </c>
      <c r="B252" s="257" t="s">
        <v>5738</v>
      </c>
      <c r="C252" s="258" t="s">
        <v>5739</v>
      </c>
      <c r="D252" s="261" t="s">
        <v>5740</v>
      </c>
      <c r="E252" s="262" t="s">
        <v>5329</v>
      </c>
      <c r="F252" s="265" t="s">
        <v>5741</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5632</v>
      </c>
      <c r="B253" s="257" t="s">
        <v>5738</v>
      </c>
      <c r="C253" s="258" t="s">
        <v>5742</v>
      </c>
      <c r="D253" s="261" t="s">
        <v>5743</v>
      </c>
      <c r="E253" s="262" t="s">
        <v>5329</v>
      </c>
      <c r="F253" s="265" t="s">
        <v>5741</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5632</v>
      </c>
      <c r="B254" s="257" t="s">
        <v>5738</v>
      </c>
      <c r="C254" s="258" t="s">
        <v>5744</v>
      </c>
      <c r="D254" s="261" t="s">
        <v>5745</v>
      </c>
      <c r="E254" s="262" t="s">
        <v>5329</v>
      </c>
      <c r="F254" s="265" t="s">
        <v>5741</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5632</v>
      </c>
      <c r="B255" s="257" t="s">
        <v>5738</v>
      </c>
      <c r="C255" s="258" t="s">
        <v>5746</v>
      </c>
      <c r="D255" s="261" t="s">
        <v>5747</v>
      </c>
      <c r="E255" s="262" t="s">
        <v>5329</v>
      </c>
      <c r="F255" s="265" t="s">
        <v>5741</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5632</v>
      </c>
      <c r="B256" s="257" t="s">
        <v>5738</v>
      </c>
      <c r="C256" s="258" t="s">
        <v>5748</v>
      </c>
      <c r="D256" s="261" t="s">
        <v>5749</v>
      </c>
      <c r="E256" s="262" t="s">
        <v>5329</v>
      </c>
      <c r="F256" s="265" t="s">
        <v>5741</v>
      </c>
      <c r="G256" s="268">
        <f>IF(COUNTIF(H256:AU256,"&lt;&gt;")=0,"",SUMPRODUCT(((Recommendations[ImplStatus]="Implemented")+(Recommendations[ImplStatus]="Compensated"))*ISNUMBER(MATCH(Recommendations[Id],H256:AU256,0)))/COUNTIF(H256:AU256,"&lt;&gt;"))</f>
        <v>0</v>
      </c>
      <c r="H256" s="269" t="s">
        <v>110</v>
      </c>
      <c r="I256" s="269" t="s">
        <v>469</v>
      </c>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5632</v>
      </c>
      <c r="B257" s="257" t="s">
        <v>5738</v>
      </c>
      <c r="C257" s="258" t="s">
        <v>5750</v>
      </c>
      <c r="D257" s="261" t="s">
        <v>5751</v>
      </c>
      <c r="E257" s="262" t="s">
        <v>5233</v>
      </c>
      <c r="F257" s="265" t="s">
        <v>5741</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5632</v>
      </c>
      <c r="B258" s="257" t="s">
        <v>5738</v>
      </c>
      <c r="C258" s="258" t="s">
        <v>5752</v>
      </c>
      <c r="D258" s="261" t="s">
        <v>5753</v>
      </c>
      <c r="E258" s="262" t="s">
        <v>5233</v>
      </c>
      <c r="F258" s="265" t="s">
        <v>5741</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5632</v>
      </c>
      <c r="B259" s="257" t="s">
        <v>5738</v>
      </c>
      <c r="C259" s="258" t="s">
        <v>5754</v>
      </c>
      <c r="D259" s="261" t="s">
        <v>5755</v>
      </c>
      <c r="E259" s="262" t="s">
        <v>5233</v>
      </c>
      <c r="F259" s="265" t="s">
        <v>5741</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5632</v>
      </c>
      <c r="B260" s="257" t="s">
        <v>5738</v>
      </c>
      <c r="C260" s="258" t="s">
        <v>5756</v>
      </c>
      <c r="D260" s="261" t="s">
        <v>5757</v>
      </c>
      <c r="E260" s="262" t="s">
        <v>5233</v>
      </c>
      <c r="F260" s="265" t="s">
        <v>5741</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5632</v>
      </c>
      <c r="B261" s="257" t="s">
        <v>5738</v>
      </c>
      <c r="C261" s="258" t="s">
        <v>5758</v>
      </c>
      <c r="D261" s="261" t="s">
        <v>5759</v>
      </c>
      <c r="E261" s="262" t="s">
        <v>5377</v>
      </c>
      <c r="F261" s="265" t="s">
        <v>5741</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5632</v>
      </c>
      <c r="B262" s="257" t="s">
        <v>5738</v>
      </c>
      <c r="C262" s="258" t="s">
        <v>5760</v>
      </c>
      <c r="D262" s="261" t="s">
        <v>5761</v>
      </c>
      <c r="E262" s="262" t="s">
        <v>5377</v>
      </c>
      <c r="F262" s="265" t="s">
        <v>5741</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5632</v>
      </c>
      <c r="B263" s="257" t="s">
        <v>5738</v>
      </c>
      <c r="C263" s="258" t="s">
        <v>5762</v>
      </c>
      <c r="D263" s="261" t="s">
        <v>5763</v>
      </c>
      <c r="E263" s="262" t="s">
        <v>5377</v>
      </c>
      <c r="F263" s="265" t="s">
        <v>5741</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5632</v>
      </c>
      <c r="B264" s="256" t="s">
        <v>5764</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5632</v>
      </c>
      <c r="B265" s="257" t="s">
        <v>5764</v>
      </c>
      <c r="C265" s="258" t="s">
        <v>5765</v>
      </c>
      <c r="D265" s="261" t="s">
        <v>5766</v>
      </c>
      <c r="E265" s="262" t="s">
        <v>5262</v>
      </c>
      <c r="F265" s="265" t="s">
        <v>5767</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5632</v>
      </c>
      <c r="B266" s="257" t="s">
        <v>5764</v>
      </c>
      <c r="C266" s="258" t="s">
        <v>5768</v>
      </c>
      <c r="D266" s="261" t="s">
        <v>5769</v>
      </c>
      <c r="E266" s="262" t="s">
        <v>5262</v>
      </c>
      <c r="F266" s="265" t="s">
        <v>5767</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5632</v>
      </c>
      <c r="B267" s="257" t="s">
        <v>5764</v>
      </c>
      <c r="C267" s="258" t="s">
        <v>5770</v>
      </c>
      <c r="D267" s="261" t="s">
        <v>5771</v>
      </c>
      <c r="E267" s="262" t="s">
        <v>5262</v>
      </c>
      <c r="F267" s="265" t="s">
        <v>5767</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5632</v>
      </c>
      <c r="B268" s="257" t="s">
        <v>5764</v>
      </c>
      <c r="C268" s="258" t="s">
        <v>5772</v>
      </c>
      <c r="D268" s="261" t="s">
        <v>5773</v>
      </c>
      <c r="E268" s="262" t="s">
        <v>5262</v>
      </c>
      <c r="F268" s="265" t="s">
        <v>5767</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5632</v>
      </c>
      <c r="B269" s="257" t="s">
        <v>5764</v>
      </c>
      <c r="C269" s="258" t="s">
        <v>5774</v>
      </c>
      <c r="D269" s="261" t="s">
        <v>5775</v>
      </c>
      <c r="E269" s="262" t="s">
        <v>5262</v>
      </c>
      <c r="F269" s="265" t="s">
        <v>5767</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5632</v>
      </c>
      <c r="B270" s="257" t="s">
        <v>5764</v>
      </c>
      <c r="C270" s="258" t="s">
        <v>5776</v>
      </c>
      <c r="D270" s="261" t="s">
        <v>5777</v>
      </c>
      <c r="E270" s="262" t="s">
        <v>5262</v>
      </c>
      <c r="F270" s="265" t="s">
        <v>5767</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5632</v>
      </c>
      <c r="B271" s="257" t="s">
        <v>5764</v>
      </c>
      <c r="C271" s="258" t="s">
        <v>5778</v>
      </c>
      <c r="D271" s="261" t="s">
        <v>5779</v>
      </c>
      <c r="E271" s="262" t="s">
        <v>5262</v>
      </c>
      <c r="F271" s="265" t="s">
        <v>5767</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5632</v>
      </c>
      <c r="B272" s="257" t="s">
        <v>5764</v>
      </c>
      <c r="C272" s="258" t="s">
        <v>5780</v>
      </c>
      <c r="D272" s="261" t="s">
        <v>5781</v>
      </c>
      <c r="E272" s="262" t="s">
        <v>5262</v>
      </c>
      <c r="F272" s="265" t="s">
        <v>5767</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5632</v>
      </c>
      <c r="B273" s="257" t="s">
        <v>5764</v>
      </c>
      <c r="C273" s="258" t="s">
        <v>5782</v>
      </c>
      <c r="D273" s="261" t="s">
        <v>5783</v>
      </c>
      <c r="E273" s="262" t="s">
        <v>5262</v>
      </c>
      <c r="F273" s="265" t="s">
        <v>5767</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5784</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5784</v>
      </c>
      <c r="B275" s="256" t="s">
        <v>5785</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5784</v>
      </c>
      <c r="B276" s="257" t="s">
        <v>5785</v>
      </c>
      <c r="C276" s="258" t="s">
        <v>5786</v>
      </c>
      <c r="D276" s="261" t="s">
        <v>5787</v>
      </c>
      <c r="E276" s="262" t="s">
        <v>5233</v>
      </c>
      <c r="F276" s="265" t="s">
        <v>5788</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5784</v>
      </c>
      <c r="B277" s="257" t="s">
        <v>5785</v>
      </c>
      <c r="C277" s="258" t="s">
        <v>5789</v>
      </c>
      <c r="D277" s="261" t="s">
        <v>5790</v>
      </c>
      <c r="E277" s="262" t="s">
        <v>5233</v>
      </c>
      <c r="F277" s="265" t="s">
        <v>5788</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5784</v>
      </c>
      <c r="B278" s="257" t="s">
        <v>5785</v>
      </c>
      <c r="C278" s="258" t="s">
        <v>5791</v>
      </c>
      <c r="D278" s="261" t="s">
        <v>5792</v>
      </c>
      <c r="E278" s="262" t="s">
        <v>5233</v>
      </c>
      <c r="F278" s="265" t="s">
        <v>5788</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5784</v>
      </c>
      <c r="B279" s="257" t="s">
        <v>5785</v>
      </c>
      <c r="C279" s="258" t="s">
        <v>5793</v>
      </c>
      <c r="D279" s="261" t="s">
        <v>5794</v>
      </c>
      <c r="E279" s="262" t="s">
        <v>5233</v>
      </c>
      <c r="F279" s="265" t="s">
        <v>5788</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5784</v>
      </c>
      <c r="B280" s="257" t="s">
        <v>5785</v>
      </c>
      <c r="C280" s="258" t="s">
        <v>5795</v>
      </c>
      <c r="D280" s="261" t="s">
        <v>5796</v>
      </c>
      <c r="E280" s="262" t="s">
        <v>5233</v>
      </c>
      <c r="F280" s="265" t="s">
        <v>5788</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5784</v>
      </c>
      <c r="B281" s="257" t="s">
        <v>5785</v>
      </c>
      <c r="C281" s="258" t="s">
        <v>5797</v>
      </c>
      <c r="D281" s="261" t="s">
        <v>5798</v>
      </c>
      <c r="E281" s="262" t="s">
        <v>5233</v>
      </c>
      <c r="F281" s="265" t="s">
        <v>5788</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5784</v>
      </c>
      <c r="B282" s="257" t="s">
        <v>5785</v>
      </c>
      <c r="C282" s="258" t="s">
        <v>5799</v>
      </c>
      <c r="D282" s="261" t="s">
        <v>5800</v>
      </c>
      <c r="E282" s="262" t="s">
        <v>5233</v>
      </c>
      <c r="F282" s="265" t="s">
        <v>5788</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5784</v>
      </c>
      <c r="B283" s="257" t="s">
        <v>5785</v>
      </c>
      <c r="C283" s="258" t="s">
        <v>5801</v>
      </c>
      <c r="D283" s="261" t="s">
        <v>5802</v>
      </c>
      <c r="E283" s="262" t="s">
        <v>5329</v>
      </c>
      <c r="F283" s="265" t="s">
        <v>5803</v>
      </c>
      <c r="G283" s="268">
        <f>IF(COUNTIF(H283:AU283,"&lt;&gt;")=0,"",SUMPRODUCT(((Recommendations[ImplStatus]="Implemented")+(Recommendations[ImplStatus]="Compensated"))*ISNUMBER(MATCH(Recommendations[Id],H283:AU283,0)))/COUNTIF(H283:AU283,"&lt;&gt;"))</f>
        <v>0</v>
      </c>
      <c r="H283" s="269" t="s">
        <v>38</v>
      </c>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5784</v>
      </c>
      <c r="B284" s="257" t="s">
        <v>5785</v>
      </c>
      <c r="C284" s="258" t="s">
        <v>5804</v>
      </c>
      <c r="D284" s="261" t="s">
        <v>5805</v>
      </c>
      <c r="E284" s="262" t="s">
        <v>5329</v>
      </c>
      <c r="F284" s="265" t="s">
        <v>5803</v>
      </c>
      <c r="G284" s="268">
        <f>IF(COUNTIF(H284:AU284,"&lt;&gt;")=0,"",SUMPRODUCT(((Recommendations[ImplStatus]="Implemented")+(Recommendations[ImplStatus]="Compensated"))*ISNUMBER(MATCH(Recommendations[Id],H284:AU284,0)))/COUNTIF(H284:AU284,"&lt;&gt;"))</f>
        <v>0</v>
      </c>
      <c r="H284" s="269" t="s">
        <v>38</v>
      </c>
      <c r="I284" s="269" t="s">
        <v>49</v>
      </c>
      <c r="J284" s="269" t="s">
        <v>339</v>
      </c>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5784</v>
      </c>
      <c r="B285" s="257" t="s">
        <v>5785</v>
      </c>
      <c r="C285" s="258" t="s">
        <v>5806</v>
      </c>
      <c r="D285" s="261" t="s">
        <v>5807</v>
      </c>
      <c r="E285" s="262" t="s">
        <v>5233</v>
      </c>
      <c r="F285" s="265" t="s">
        <v>5803</v>
      </c>
      <c r="G285" s="268">
        <f>IF(COUNTIF(H285:AU285,"&lt;&gt;")=0,"",SUMPRODUCT(((Recommendations[ImplStatus]="Implemented")+(Recommendations[ImplStatus]="Compensated"))*ISNUMBER(MATCH(Recommendations[Id],H285:AU285,0)))/COUNTIF(H285:AU285,"&lt;&gt;"))</f>
        <v>0</v>
      </c>
      <c r="H285" s="269" t="s">
        <v>344</v>
      </c>
      <c r="I285" s="269" t="s">
        <v>394</v>
      </c>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5784</v>
      </c>
      <c r="B286" s="257" t="s">
        <v>5785</v>
      </c>
      <c r="C286" s="258" t="s">
        <v>5808</v>
      </c>
      <c r="D286" s="261" t="s">
        <v>5809</v>
      </c>
      <c r="E286" s="262" t="s">
        <v>5262</v>
      </c>
      <c r="F286" s="265" t="s">
        <v>5803</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5784</v>
      </c>
      <c r="B287" s="257" t="s">
        <v>5785</v>
      </c>
      <c r="C287" s="258" t="s">
        <v>5810</v>
      </c>
      <c r="D287" s="261" t="s">
        <v>5811</v>
      </c>
      <c r="E287" s="262" t="s">
        <v>5262</v>
      </c>
      <c r="F287" s="265" t="s">
        <v>5803</v>
      </c>
      <c r="G287" s="268">
        <f>IF(COUNTIF(H287:AU287,"&lt;&gt;")=0,"",SUMPRODUCT(((Recommendations[ImplStatus]="Implemented")+(Recommendations[ImplStatus]="Compensated"))*ISNUMBER(MATCH(Recommendations[Id],H287:AU287,0)))/COUNTIF(H287:AU287,"&lt;&gt;"))</f>
        <v>0</v>
      </c>
      <c r="H287" s="269" t="s">
        <v>344</v>
      </c>
      <c r="I287" s="269" t="s">
        <v>394</v>
      </c>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5784</v>
      </c>
      <c r="B288" s="257" t="s">
        <v>5785</v>
      </c>
      <c r="C288" s="258" t="s">
        <v>5812</v>
      </c>
      <c r="D288" s="261" t="s">
        <v>5813</v>
      </c>
      <c r="E288" s="262" t="s">
        <v>5262</v>
      </c>
      <c r="F288" s="265" t="s">
        <v>5803</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5784</v>
      </c>
      <c r="B289" s="257" t="s">
        <v>5785</v>
      </c>
      <c r="C289" s="258" t="s">
        <v>5814</v>
      </c>
      <c r="D289" s="261" t="s">
        <v>5815</v>
      </c>
      <c r="E289" s="262" t="s">
        <v>5262</v>
      </c>
      <c r="F289" s="265" t="s">
        <v>5803</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5784</v>
      </c>
      <c r="B290" s="257" t="s">
        <v>5785</v>
      </c>
      <c r="C290" s="258" t="s">
        <v>5816</v>
      </c>
      <c r="D290" s="261" t="s">
        <v>5817</v>
      </c>
      <c r="E290" s="262" t="s">
        <v>5233</v>
      </c>
      <c r="F290" s="265" t="s">
        <v>5803</v>
      </c>
      <c r="G290" s="268">
        <f>IF(COUNTIF(H290:AU290,"&lt;&gt;")=0,"",SUMPRODUCT(((Recommendations[ImplStatus]="Implemented")+(Recommendations[ImplStatus]="Compensated"))*ISNUMBER(MATCH(Recommendations[Id],H290:AU290,0)))/COUNTIF(H290:AU290,"&lt;&gt;"))</f>
        <v>0</v>
      </c>
      <c r="H290" s="269" t="s">
        <v>28</v>
      </c>
      <c r="I290" s="269" t="s">
        <v>299</v>
      </c>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5784</v>
      </c>
      <c r="B291" s="257" t="s">
        <v>5785</v>
      </c>
      <c r="C291" s="258" t="s">
        <v>5818</v>
      </c>
      <c r="D291" s="261" t="s">
        <v>5819</v>
      </c>
      <c r="E291" s="262" t="s">
        <v>5262</v>
      </c>
      <c r="F291" s="265" t="s">
        <v>5820</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5784</v>
      </c>
      <c r="B292" s="257" t="s">
        <v>5785</v>
      </c>
      <c r="C292" s="258" t="s">
        <v>5821</v>
      </c>
      <c r="D292" s="261" t="s">
        <v>5822</v>
      </c>
      <c r="E292" s="262" t="s">
        <v>5262</v>
      </c>
      <c r="F292" s="265" t="s">
        <v>5820</v>
      </c>
      <c r="G292" s="268">
        <f>IF(COUNTIF(H292:AU292,"&lt;&gt;")=0,"",SUMPRODUCT(((Recommendations[ImplStatus]="Implemented")+(Recommendations[ImplStatus]="Compensated"))*ISNUMBER(MATCH(Recommendations[Id],H292:AU292,0)))/COUNTIF(H292:AU292,"&lt;&gt;"))</f>
        <v>0</v>
      </c>
      <c r="H292" s="269" t="s">
        <v>274</v>
      </c>
      <c r="I292" s="269" t="s">
        <v>279</v>
      </c>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5784</v>
      </c>
      <c r="B293" s="257" t="s">
        <v>5785</v>
      </c>
      <c r="C293" s="258" t="s">
        <v>5823</v>
      </c>
      <c r="D293" s="261" t="s">
        <v>5824</v>
      </c>
      <c r="E293" s="262" t="s">
        <v>5512</v>
      </c>
      <c r="F293" s="265" t="s">
        <v>5803</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5784</v>
      </c>
      <c r="B294" s="257" t="s">
        <v>5785</v>
      </c>
      <c r="C294" s="258" t="s">
        <v>5825</v>
      </c>
      <c r="D294" s="261" t="s">
        <v>5826</v>
      </c>
      <c r="E294" s="262" t="s">
        <v>5512</v>
      </c>
      <c r="F294" s="265" t="s">
        <v>5803</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5784</v>
      </c>
      <c r="B295" s="257" t="s">
        <v>5785</v>
      </c>
      <c r="C295" s="258" t="s">
        <v>5827</v>
      </c>
      <c r="D295" s="261" t="s">
        <v>5828</v>
      </c>
      <c r="E295" s="262" t="s">
        <v>5329</v>
      </c>
      <c r="F295" s="265" t="s">
        <v>5803</v>
      </c>
      <c r="G295" s="268">
        <f>IF(COUNTIF(H295:AU295,"&lt;&gt;")=0,"",SUMPRODUCT(((Recommendations[ImplStatus]="Implemented")+(Recommendations[ImplStatus]="Compensated"))*ISNUMBER(MATCH(Recommendations[Id],H295:AU295,0)))/COUNTIF(H295:AU295,"&lt;&gt;"))</f>
        <v>0</v>
      </c>
      <c r="H295" s="269" t="s">
        <v>339</v>
      </c>
      <c r="I295" s="269" t="s">
        <v>379</v>
      </c>
      <c r="J295" s="269" t="s">
        <v>474</v>
      </c>
      <c r="K295" s="269" t="s">
        <v>479</v>
      </c>
      <c r="L295" s="269" t="s">
        <v>483</v>
      </c>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5784</v>
      </c>
      <c r="B296" s="257" t="s">
        <v>5785</v>
      </c>
      <c r="C296" s="258" t="s">
        <v>5829</v>
      </c>
      <c r="D296" s="261" t="s">
        <v>5830</v>
      </c>
      <c r="E296" s="262" t="s">
        <v>5329</v>
      </c>
      <c r="F296" s="265" t="s">
        <v>5803</v>
      </c>
      <c r="G296" s="268">
        <f>IF(COUNTIF(H296:AU296,"&lt;&gt;")=0,"",SUMPRODUCT(((Recommendations[ImplStatus]="Implemented")+(Recommendations[ImplStatus]="Compensated"))*ISNUMBER(MATCH(Recommendations[Id],H296:AU296,0)))/COUNTIF(H296:AU296,"&lt;&gt;"))</f>
        <v>0</v>
      </c>
      <c r="H296" s="269" t="s">
        <v>379</v>
      </c>
      <c r="I296" s="269" t="s">
        <v>483</v>
      </c>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5784</v>
      </c>
      <c r="B297" s="257" t="s">
        <v>5785</v>
      </c>
      <c r="C297" s="258" t="s">
        <v>5831</v>
      </c>
      <c r="D297" s="261" t="s">
        <v>5832</v>
      </c>
      <c r="E297" s="262" t="s">
        <v>5233</v>
      </c>
      <c r="F297" s="265" t="s">
        <v>5803</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5784</v>
      </c>
      <c r="B298" s="257" t="s">
        <v>5785</v>
      </c>
      <c r="C298" s="258" t="s">
        <v>5833</v>
      </c>
      <c r="D298" s="261" t="s">
        <v>5834</v>
      </c>
      <c r="E298" s="262" t="s">
        <v>5329</v>
      </c>
      <c r="F298" s="265" t="s">
        <v>5803</v>
      </c>
      <c r="G298" s="268">
        <f>IF(COUNTIF(H298:AU298,"&lt;&gt;")=0,"",SUMPRODUCT(((Recommendations[ImplStatus]="Implemented")+(Recommendations[ImplStatus]="Compensated"))*ISNUMBER(MATCH(Recommendations[Id],H298:AU298,0)))/COUNTIF(H298:AU298,"&lt;&gt;"))</f>
        <v>0</v>
      </c>
      <c r="H298" s="269" t="s">
        <v>349</v>
      </c>
      <c r="I298" s="269" t="s">
        <v>354</v>
      </c>
      <c r="J298" s="269" t="s">
        <v>474</v>
      </c>
      <c r="K298" s="269" t="s">
        <v>479</v>
      </c>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5784</v>
      </c>
      <c r="B299" s="257" t="s">
        <v>5785</v>
      </c>
      <c r="C299" s="258" t="s">
        <v>5835</v>
      </c>
      <c r="D299" s="261" t="s">
        <v>5836</v>
      </c>
      <c r="E299" s="262" t="s">
        <v>5262</v>
      </c>
      <c r="F299" s="265" t="s">
        <v>5803</v>
      </c>
      <c r="G299" s="268">
        <f>IF(COUNTIF(H299:AU299,"&lt;&gt;")=0,"",SUMPRODUCT(((Recommendations[ImplStatus]="Implemented")+(Recommendations[ImplStatus]="Compensated"))*ISNUMBER(MATCH(Recommendations[Id],H299:AU299,0)))/COUNTIF(H299:AU299,"&lt;&gt;"))</f>
        <v>0</v>
      </c>
      <c r="H299" s="269" t="s">
        <v>269</v>
      </c>
      <c r="I299" s="269" t="s">
        <v>354</v>
      </c>
      <c r="J299" s="269" t="s">
        <v>359</v>
      </c>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5784</v>
      </c>
      <c r="B300" s="257" t="s">
        <v>5785</v>
      </c>
      <c r="C300" s="258" t="s">
        <v>5837</v>
      </c>
      <c r="D300" s="261" t="s">
        <v>5838</v>
      </c>
      <c r="E300" s="262" t="s">
        <v>5329</v>
      </c>
      <c r="F300" s="265" t="s">
        <v>5803</v>
      </c>
      <c r="G300" s="268">
        <f>IF(COUNTIF(H300:AU300,"&lt;&gt;")=0,"",SUMPRODUCT(((Recommendations[ImplStatus]="Implemented")+(Recommendations[ImplStatus]="Compensated"))*ISNUMBER(MATCH(Recommendations[Id],H300:AU300,0)))/COUNTIF(H300:AU300,"&lt;&gt;"))</f>
        <v>0</v>
      </c>
      <c r="H300" s="269" t="s">
        <v>289</v>
      </c>
      <c r="I300" s="269" t="s">
        <v>294</v>
      </c>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5784</v>
      </c>
      <c r="B301" s="257" t="s">
        <v>5785</v>
      </c>
      <c r="C301" s="258" t="s">
        <v>5839</v>
      </c>
      <c r="D301" s="261" t="s">
        <v>5840</v>
      </c>
      <c r="E301" s="262" t="s">
        <v>5377</v>
      </c>
      <c r="F301" s="265" t="s">
        <v>5803</v>
      </c>
      <c r="G301" s="268">
        <f>IF(COUNTIF(H301:AU301,"&lt;&gt;")=0,"",SUMPRODUCT(((Recommendations[ImplStatus]="Implemented")+(Recommendations[ImplStatus]="Compensated"))*ISNUMBER(MATCH(Recommendations[Id],H301:AU301,0)))/COUNTIF(H301:AU301,"&lt;&gt;"))</f>
        <v>0</v>
      </c>
      <c r="H301" s="269" t="s">
        <v>364</v>
      </c>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5784</v>
      </c>
      <c r="B302" s="257" t="s">
        <v>5785</v>
      </c>
      <c r="C302" s="258" t="s">
        <v>5841</v>
      </c>
      <c r="D302" s="261" t="s">
        <v>5842</v>
      </c>
      <c r="E302" s="262" t="s">
        <v>5377</v>
      </c>
      <c r="F302" s="265" t="s">
        <v>5803</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5784</v>
      </c>
      <c r="B303" s="256" t="s">
        <v>1599</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5784</v>
      </c>
      <c r="B304" s="257" t="s">
        <v>1599</v>
      </c>
      <c r="C304" s="258" t="s">
        <v>5843</v>
      </c>
      <c r="D304" s="261" t="s">
        <v>5844</v>
      </c>
      <c r="E304" s="262" t="s">
        <v>5233</v>
      </c>
      <c r="F304" s="265" t="s">
        <v>5845</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5784</v>
      </c>
      <c r="B305" s="257" t="s">
        <v>1599</v>
      </c>
      <c r="C305" s="258" t="s">
        <v>5846</v>
      </c>
      <c r="D305" s="261" t="s">
        <v>5847</v>
      </c>
      <c r="E305" s="262" t="s">
        <v>5233</v>
      </c>
      <c r="F305" s="265" t="s">
        <v>5845</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5784</v>
      </c>
      <c r="B306" s="257" t="s">
        <v>1599</v>
      </c>
      <c r="C306" s="258" t="s">
        <v>5848</v>
      </c>
      <c r="D306" s="261" t="s">
        <v>5849</v>
      </c>
      <c r="E306" s="262" t="s">
        <v>5233</v>
      </c>
      <c r="F306" s="265" t="s">
        <v>5845</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5784</v>
      </c>
      <c r="B307" s="257" t="s">
        <v>1599</v>
      </c>
      <c r="C307" s="258" t="s">
        <v>5850</v>
      </c>
      <c r="D307" s="261" t="s">
        <v>5851</v>
      </c>
      <c r="E307" s="262" t="s">
        <v>5233</v>
      </c>
      <c r="F307" s="265" t="s">
        <v>5845</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5784</v>
      </c>
      <c r="B308" s="257" t="s">
        <v>1599</v>
      </c>
      <c r="C308" s="258" t="s">
        <v>5852</v>
      </c>
      <c r="D308" s="261" t="s">
        <v>5853</v>
      </c>
      <c r="E308" s="262" t="s">
        <v>5329</v>
      </c>
      <c r="F308" s="265" t="s">
        <v>5845</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5784</v>
      </c>
      <c r="B309" s="257" t="s">
        <v>1599</v>
      </c>
      <c r="C309" s="258" t="s">
        <v>5854</v>
      </c>
      <c r="D309" s="261" t="s">
        <v>5855</v>
      </c>
      <c r="E309" s="262" t="s">
        <v>5329</v>
      </c>
      <c r="F309" s="265" t="s">
        <v>5845</v>
      </c>
      <c r="G309" s="268">
        <f>IF(COUNTIF(H309:AU309,"&lt;&gt;")=0,"",SUMPRODUCT(((Recommendations[ImplStatus]="Implemented")+(Recommendations[ImplStatus]="Compensated"))*ISNUMBER(MATCH(Recommendations[Id],H309:AU309,0)))/COUNTIF(H309:AU309,"&lt;&gt;"))</f>
        <v>0</v>
      </c>
      <c r="H309" s="269" t="s">
        <v>124</v>
      </c>
      <c r="I309" s="269" t="s">
        <v>264</v>
      </c>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5784</v>
      </c>
      <c r="B310" s="257" t="s">
        <v>1599</v>
      </c>
      <c r="C310" s="258" t="s">
        <v>5856</v>
      </c>
      <c r="D310" s="261" t="s">
        <v>5857</v>
      </c>
      <c r="E310" s="262" t="s">
        <v>5329</v>
      </c>
      <c r="F310" s="265" t="s">
        <v>5845</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5784</v>
      </c>
      <c r="B311" s="257" t="s">
        <v>1599</v>
      </c>
      <c r="C311" s="258" t="s">
        <v>5858</v>
      </c>
      <c r="D311" s="261" t="s">
        <v>5859</v>
      </c>
      <c r="E311" s="262" t="s">
        <v>5329</v>
      </c>
      <c r="F311" s="265" t="s">
        <v>5845</v>
      </c>
      <c r="G311" s="268">
        <f>IF(COUNTIF(H311:AU311,"&lt;&gt;")=0,"",SUMPRODUCT(((Recommendations[ImplStatus]="Implemented")+(Recommendations[ImplStatus]="Compensated"))*ISNUMBER(MATCH(Recommendations[Id],H311:AU311,0)))/COUNTIF(H311:AU311,"&lt;&gt;"))</f>
        <v>0</v>
      </c>
      <c r="H311" s="269" t="s">
        <v>159</v>
      </c>
      <c r="I311" s="269" t="s">
        <v>179</v>
      </c>
      <c r="J311" s="269" t="s">
        <v>189</v>
      </c>
      <c r="K311" s="269" t="s">
        <v>204</v>
      </c>
      <c r="L311" s="269" t="s">
        <v>209</v>
      </c>
      <c r="M311" s="269" t="s">
        <v>264</v>
      </c>
      <c r="N311" s="269" t="s">
        <v>284</v>
      </c>
      <c r="O311" s="269" t="s">
        <v>319</v>
      </c>
      <c r="P311" s="269" t="s">
        <v>324</v>
      </c>
      <c r="Q311" s="269" t="s">
        <v>329</v>
      </c>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5784</v>
      </c>
      <c r="B312" s="257" t="s">
        <v>1599</v>
      </c>
      <c r="C312" s="258" t="s">
        <v>5860</v>
      </c>
      <c r="D312" s="261" t="s">
        <v>5861</v>
      </c>
      <c r="E312" s="262" t="s">
        <v>5329</v>
      </c>
      <c r="F312" s="265" t="s">
        <v>5845</v>
      </c>
      <c r="G312" s="268">
        <f>IF(COUNTIF(H312:AU312,"&lt;&gt;")=0,"",SUMPRODUCT(((Recommendations[ImplStatus]="Implemented")+(Recommendations[ImplStatus]="Compensated"))*ISNUMBER(MATCH(Recommendations[Id],H312:AU312,0)))/COUNTIF(H312:AU312,"&lt;&gt;"))</f>
        <v>0</v>
      </c>
      <c r="H312" s="269" t="s">
        <v>269</v>
      </c>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5784</v>
      </c>
      <c r="B313" s="257" t="s">
        <v>1599</v>
      </c>
      <c r="C313" s="258" t="s">
        <v>5862</v>
      </c>
      <c r="D313" s="261" t="s">
        <v>5863</v>
      </c>
      <c r="E313" s="262" t="s">
        <v>5262</v>
      </c>
      <c r="F313" s="265" t="s">
        <v>5845</v>
      </c>
      <c r="G313" s="268">
        <f>IF(COUNTIF(H313:AU313,"&lt;&gt;")=0,"",SUMPRODUCT(((Recommendations[ImplStatus]="Implemented")+(Recommendations[ImplStatus]="Compensated"))*ISNUMBER(MATCH(Recommendations[Id],H313:AU313,0)))/COUNTIF(H313:AU313,"&lt;&gt;"))</f>
        <v>0</v>
      </c>
      <c r="H313" s="269" t="s">
        <v>339</v>
      </c>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5784</v>
      </c>
      <c r="B314" s="257" t="s">
        <v>1599</v>
      </c>
      <c r="C314" s="258" t="s">
        <v>5864</v>
      </c>
      <c r="D314" s="261" t="s">
        <v>5865</v>
      </c>
      <c r="E314" s="262" t="s">
        <v>5262</v>
      </c>
      <c r="F314" s="265" t="s">
        <v>5845</v>
      </c>
      <c r="G314" s="268">
        <f>IF(COUNTIF(H314:AU314,"&lt;&gt;")=0,"",SUMPRODUCT(((Recommendations[ImplStatus]="Implemented")+(Recommendations[ImplStatus]="Compensated"))*ISNUMBER(MATCH(Recommendations[Id],H314:AU314,0)))/COUNTIF(H314:AU314,"&lt;&gt;"))</f>
        <v>0</v>
      </c>
      <c r="H314" s="269" t="s">
        <v>384</v>
      </c>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5784</v>
      </c>
      <c r="B315" s="257" t="s">
        <v>1599</v>
      </c>
      <c r="C315" s="258" t="s">
        <v>5866</v>
      </c>
      <c r="D315" s="261" t="s">
        <v>5867</v>
      </c>
      <c r="E315" s="262" t="s">
        <v>5262</v>
      </c>
      <c r="F315" s="265" t="s">
        <v>5845</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5784</v>
      </c>
      <c r="B316" s="257" t="s">
        <v>1599</v>
      </c>
      <c r="C316" s="258" t="s">
        <v>5868</v>
      </c>
      <c r="D316" s="261" t="s">
        <v>5869</v>
      </c>
      <c r="E316" s="262" t="s">
        <v>5262</v>
      </c>
      <c r="F316" s="265" t="s">
        <v>5845</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5784</v>
      </c>
      <c r="B317" s="257" t="s">
        <v>1599</v>
      </c>
      <c r="C317" s="258" t="s">
        <v>5870</v>
      </c>
      <c r="D317" s="261" t="s">
        <v>5871</v>
      </c>
      <c r="E317" s="262" t="s">
        <v>5329</v>
      </c>
      <c r="F317" s="265" t="s">
        <v>5803</v>
      </c>
      <c r="G317" s="268">
        <f>IF(COUNTIF(H317:AU317,"&lt;&gt;")=0,"",SUMPRODUCT(((Recommendations[ImplStatus]="Implemented")+(Recommendations[ImplStatus]="Compensated"))*ISNUMBER(MATCH(Recommendations[Id],H317:AU317,0)))/COUNTIF(H317:AU317,"&lt;&gt;"))</f>
        <v>0</v>
      </c>
      <c r="H317" s="269" t="s">
        <v>339</v>
      </c>
      <c r="I317" s="269" t="s">
        <v>474</v>
      </c>
      <c r="J317" s="269" t="s">
        <v>479</v>
      </c>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5784</v>
      </c>
      <c r="B318" s="257" t="s">
        <v>1599</v>
      </c>
      <c r="C318" s="258" t="s">
        <v>5872</v>
      </c>
      <c r="D318" s="261" t="s">
        <v>5873</v>
      </c>
      <c r="E318" s="262" t="s">
        <v>5377</v>
      </c>
      <c r="F318" s="265" t="s">
        <v>5803</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5784</v>
      </c>
      <c r="B319" s="257" t="s">
        <v>1599</v>
      </c>
      <c r="C319" s="258" t="s">
        <v>5874</v>
      </c>
      <c r="D319" s="261" t="s">
        <v>5875</v>
      </c>
      <c r="E319" s="262" t="s">
        <v>5377</v>
      </c>
      <c r="F319" s="265" t="s">
        <v>5803</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5784</v>
      </c>
      <c r="B320" s="256" t="s">
        <v>5876</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5784</v>
      </c>
      <c r="B321" s="257" t="s">
        <v>5876</v>
      </c>
      <c r="C321" s="258" t="s">
        <v>5877</v>
      </c>
      <c r="D321" s="261" t="s">
        <v>5878</v>
      </c>
      <c r="E321" s="262" t="s">
        <v>5262</v>
      </c>
      <c r="F321" s="265" t="s">
        <v>5879</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5784</v>
      </c>
      <c r="B322" s="257" t="s">
        <v>5876</v>
      </c>
      <c r="C322" s="258" t="s">
        <v>5880</v>
      </c>
      <c r="D322" s="261" t="s">
        <v>5881</v>
      </c>
      <c r="E322" s="262" t="s">
        <v>5262</v>
      </c>
      <c r="F322" s="265" t="s">
        <v>5879</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5784</v>
      </c>
      <c r="B323" s="257" t="s">
        <v>5876</v>
      </c>
      <c r="C323" s="258" t="s">
        <v>5882</v>
      </c>
      <c r="D323" s="261" t="s">
        <v>5883</v>
      </c>
      <c r="E323" s="262" t="s">
        <v>5262</v>
      </c>
      <c r="F323" s="265" t="s">
        <v>5879</v>
      </c>
      <c r="G323" s="268">
        <f>IF(COUNTIF(H323:AU323,"&lt;&gt;")=0,"",SUMPRODUCT(((Recommendations[ImplStatus]="Implemented")+(Recommendations[ImplStatus]="Compensated"))*ISNUMBER(MATCH(Recommendations[Id],H323:AU323,0)))/COUNTIF(H323:AU323,"&lt;&gt;"))</f>
        <v>0</v>
      </c>
      <c r="H323" s="269" t="s">
        <v>33</v>
      </c>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5784</v>
      </c>
      <c r="B324" s="257" t="s">
        <v>5876</v>
      </c>
      <c r="C324" s="258" t="s">
        <v>5884</v>
      </c>
      <c r="D324" s="261" t="s">
        <v>5885</v>
      </c>
      <c r="E324" s="262" t="s">
        <v>5262</v>
      </c>
      <c r="F324" s="265" t="s">
        <v>5879</v>
      </c>
      <c r="G324" s="268">
        <f>IF(COUNTIF(H324:AU324,"&lt;&gt;")=0,"",SUMPRODUCT(((Recommendations[ImplStatus]="Implemented")+(Recommendations[ImplStatus]="Compensated"))*ISNUMBER(MATCH(Recommendations[Id],H324:AU324,0)))/COUNTIF(H324:AU324,"&lt;&gt;"))</f>
        <v>0</v>
      </c>
      <c r="H324" s="269" t="s">
        <v>33</v>
      </c>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5784</v>
      </c>
      <c r="B325" s="257" t="s">
        <v>5876</v>
      </c>
      <c r="C325" s="258" t="s">
        <v>5886</v>
      </c>
      <c r="D325" s="261" t="s">
        <v>5887</v>
      </c>
      <c r="E325" s="262" t="s">
        <v>5262</v>
      </c>
      <c r="F325" s="265" t="s">
        <v>5879</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5784</v>
      </c>
      <c r="B326" s="257" t="s">
        <v>5876</v>
      </c>
      <c r="C326" s="258" t="s">
        <v>5888</v>
      </c>
      <c r="D326" s="261" t="s">
        <v>5889</v>
      </c>
      <c r="E326" s="262" t="s">
        <v>5262</v>
      </c>
      <c r="F326" s="265" t="s">
        <v>5879</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5784</v>
      </c>
      <c r="B327" s="257" t="s">
        <v>5876</v>
      </c>
      <c r="C327" s="258" t="s">
        <v>5890</v>
      </c>
      <c r="D327" s="261" t="s">
        <v>5891</v>
      </c>
      <c r="E327" s="262" t="s">
        <v>5262</v>
      </c>
      <c r="F327" s="265" t="s">
        <v>5879</v>
      </c>
      <c r="G327" s="268">
        <f>IF(COUNTIF(H327:AU327,"&lt;&gt;")=0,"",SUMPRODUCT(((Recommendations[ImplStatus]="Implemented")+(Recommendations[ImplStatus]="Compensated"))*ISNUMBER(MATCH(Recommendations[Id],H327:AU327,0)))/COUNTIF(H327:AU327,"&lt;&gt;"))</f>
        <v>0</v>
      </c>
      <c r="H327" s="269" t="s">
        <v>214</v>
      </c>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5784</v>
      </c>
      <c r="B328" s="257" t="s">
        <v>5876</v>
      </c>
      <c r="C328" s="258" t="s">
        <v>5892</v>
      </c>
      <c r="D328" s="261" t="s">
        <v>5893</v>
      </c>
      <c r="E328" s="262" t="s">
        <v>5262</v>
      </c>
      <c r="F328" s="265" t="s">
        <v>5879</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5784</v>
      </c>
      <c r="B329" s="257" t="s">
        <v>5876</v>
      </c>
      <c r="C329" s="258" t="s">
        <v>5894</v>
      </c>
      <c r="D329" s="261" t="s">
        <v>5895</v>
      </c>
      <c r="E329" s="262" t="s">
        <v>5262</v>
      </c>
      <c r="F329" s="265" t="s">
        <v>5879</v>
      </c>
      <c r="G329" s="268">
        <f>IF(COUNTIF(H329:AU329,"&lt;&gt;")=0,"",SUMPRODUCT(((Recommendations[ImplStatus]="Implemented")+(Recommendations[ImplStatus]="Compensated"))*ISNUMBER(MATCH(Recommendations[Id],H329:AU329,0)))/COUNTIF(H329:AU329,"&lt;&gt;"))</f>
        <v>0</v>
      </c>
      <c r="H329" s="269" t="s">
        <v>414</v>
      </c>
      <c r="I329" s="269" t="s">
        <v>419</v>
      </c>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5784</v>
      </c>
      <c r="B330" s="257" t="s">
        <v>5876</v>
      </c>
      <c r="C330" s="258" t="s">
        <v>5896</v>
      </c>
      <c r="D330" s="261" t="s">
        <v>5897</v>
      </c>
      <c r="E330" s="262" t="s">
        <v>5262</v>
      </c>
      <c r="F330" s="265" t="s">
        <v>5879</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5784</v>
      </c>
      <c r="B331" s="257" t="s">
        <v>5876</v>
      </c>
      <c r="C331" s="258" t="s">
        <v>5898</v>
      </c>
      <c r="D331" s="261" t="s">
        <v>5899</v>
      </c>
      <c r="E331" s="262" t="s">
        <v>5262</v>
      </c>
      <c r="F331" s="265" t="s">
        <v>5879</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5784</v>
      </c>
      <c r="B332" s="257" t="s">
        <v>5876</v>
      </c>
      <c r="C332" s="258" t="s">
        <v>5900</v>
      </c>
      <c r="D332" s="261" t="s">
        <v>5901</v>
      </c>
      <c r="E332" s="262" t="s">
        <v>5262</v>
      </c>
      <c r="F332" s="265" t="s">
        <v>5879</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5784</v>
      </c>
      <c r="B333" s="257" t="s">
        <v>5876</v>
      </c>
      <c r="C333" s="258" t="s">
        <v>5902</v>
      </c>
      <c r="D333" s="261" t="s">
        <v>5903</v>
      </c>
      <c r="E333" s="262" t="s">
        <v>5262</v>
      </c>
      <c r="F333" s="265" t="s">
        <v>5879</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5784</v>
      </c>
      <c r="B334" s="257" t="s">
        <v>5876</v>
      </c>
      <c r="C334" s="258" t="s">
        <v>5904</v>
      </c>
      <c r="D334" s="261" t="s">
        <v>5905</v>
      </c>
      <c r="E334" s="262" t="s">
        <v>5262</v>
      </c>
      <c r="F334" s="265" t="s">
        <v>5879</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5784</v>
      </c>
      <c r="B335" s="257" t="s">
        <v>5876</v>
      </c>
      <c r="C335" s="258" t="s">
        <v>5906</v>
      </c>
      <c r="D335" s="261" t="s">
        <v>5907</v>
      </c>
      <c r="E335" s="262" t="s">
        <v>5262</v>
      </c>
      <c r="F335" s="265" t="s">
        <v>5879</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5784</v>
      </c>
      <c r="B336" s="257" t="s">
        <v>5876</v>
      </c>
      <c r="C336" s="258" t="s">
        <v>5908</v>
      </c>
      <c r="D336" s="261" t="s">
        <v>5909</v>
      </c>
      <c r="E336" s="262" t="s">
        <v>5377</v>
      </c>
      <c r="F336" s="265" t="s">
        <v>5879</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5784</v>
      </c>
      <c r="B337" s="257" t="s">
        <v>5876</v>
      </c>
      <c r="C337" s="258" t="s">
        <v>5910</v>
      </c>
      <c r="D337" s="261" t="s">
        <v>5911</v>
      </c>
      <c r="E337" s="262" t="s">
        <v>5377</v>
      </c>
      <c r="F337" s="265" t="s">
        <v>5879</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5784</v>
      </c>
      <c r="B338" s="257" t="s">
        <v>5876</v>
      </c>
      <c r="C338" s="258" t="s">
        <v>5912</v>
      </c>
      <c r="D338" s="261" t="s">
        <v>5913</v>
      </c>
      <c r="E338" s="262" t="s">
        <v>5262</v>
      </c>
      <c r="F338" s="265" t="s">
        <v>5879</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5784</v>
      </c>
      <c r="B339" s="257" t="s">
        <v>5876</v>
      </c>
      <c r="C339" s="258" t="s">
        <v>5914</v>
      </c>
      <c r="D339" s="261" t="s">
        <v>5915</v>
      </c>
      <c r="E339" s="262" t="s">
        <v>5262</v>
      </c>
      <c r="F339" s="265" t="s">
        <v>5879</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5784</v>
      </c>
      <c r="B340" s="256" t="s">
        <v>5916</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5784</v>
      </c>
      <c r="B341" s="257" t="s">
        <v>5916</v>
      </c>
      <c r="C341" s="258" t="s">
        <v>5917</v>
      </c>
      <c r="D341" s="261" t="s">
        <v>5918</v>
      </c>
      <c r="E341" s="262" t="s">
        <v>5233</v>
      </c>
      <c r="F341" s="265" t="s">
        <v>5803</v>
      </c>
      <c r="G341" s="268">
        <f>IF(COUNTIF(H341:AU341,"&lt;&gt;")=0,"",SUMPRODUCT(((Recommendations[ImplStatus]="Implemented")+(Recommendations[ImplStatus]="Compensated"))*ISNUMBER(MATCH(Recommendations[Id],H341:AU341,0)))/COUNTIF(H341:AU341,"&lt;&gt;"))</f>
        <v>0</v>
      </c>
      <c r="H341" s="269" t="s">
        <v>204</v>
      </c>
      <c r="I341" s="269" t="s">
        <v>209</v>
      </c>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5784</v>
      </c>
      <c r="B342" s="257" t="s">
        <v>5916</v>
      </c>
      <c r="C342" s="258" t="s">
        <v>5919</v>
      </c>
      <c r="D342" s="261" t="s">
        <v>5920</v>
      </c>
      <c r="E342" s="262" t="s">
        <v>5233</v>
      </c>
      <c r="F342" s="265" t="s">
        <v>5803</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5784</v>
      </c>
      <c r="B343" s="257" t="s">
        <v>5916</v>
      </c>
      <c r="C343" s="258" t="s">
        <v>5921</v>
      </c>
      <c r="D343" s="261" t="s">
        <v>5922</v>
      </c>
      <c r="E343" s="262" t="s">
        <v>5329</v>
      </c>
      <c r="F343" s="265" t="s">
        <v>5923</v>
      </c>
      <c r="G343" s="268">
        <f>IF(COUNTIF(H343:AU343,"&lt;&gt;")=0,"",SUMPRODUCT(((Recommendations[ImplStatus]="Implemented")+(Recommendations[ImplStatus]="Compensated"))*ISNUMBER(MATCH(Recommendations[Id],H343:AU343,0)))/COUNTIF(H343:AU343,"&lt;&gt;"))</f>
        <v>0</v>
      </c>
      <c r="H343" s="269" t="s">
        <v>105</v>
      </c>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5784</v>
      </c>
      <c r="B344" s="257" t="s">
        <v>5916</v>
      </c>
      <c r="C344" s="258" t="s">
        <v>5924</v>
      </c>
      <c r="D344" s="261" t="s">
        <v>5925</v>
      </c>
      <c r="E344" s="262" t="s">
        <v>5262</v>
      </c>
      <c r="F344" s="265" t="s">
        <v>5923</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5784</v>
      </c>
      <c r="B345" s="257" t="s">
        <v>5916</v>
      </c>
      <c r="C345" s="258" t="s">
        <v>5926</v>
      </c>
      <c r="D345" s="261" t="s">
        <v>5927</v>
      </c>
      <c r="E345" s="262" t="s">
        <v>5262</v>
      </c>
      <c r="F345" s="265" t="s">
        <v>5923</v>
      </c>
      <c r="G345" s="268">
        <f>IF(COUNTIF(H345:AU345,"&lt;&gt;")=0,"",SUMPRODUCT(((Recommendations[ImplStatus]="Implemented")+(Recommendations[ImplStatus]="Compensated"))*ISNUMBER(MATCH(Recommendations[Id],H345:AU345,0)))/COUNTIF(H345:AU345,"&lt;&gt;"))</f>
        <v>0</v>
      </c>
      <c r="H345" s="269" t="s">
        <v>105</v>
      </c>
      <c r="I345" s="269" t="s">
        <v>120</v>
      </c>
      <c r="J345" s="269" t="s">
        <v>129</v>
      </c>
      <c r="K345" s="269" t="s">
        <v>134</v>
      </c>
      <c r="L345" s="269" t="s">
        <v>214</v>
      </c>
      <c r="M345" s="269" t="s">
        <v>249</v>
      </c>
      <c r="N345" s="269" t="s">
        <v>264</v>
      </c>
      <c r="O345" s="269" t="s">
        <v>284</v>
      </c>
      <c r="P345" s="269" t="s">
        <v>319</v>
      </c>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5784</v>
      </c>
      <c r="B346" s="257" t="s">
        <v>5916</v>
      </c>
      <c r="C346" s="258" t="s">
        <v>5928</v>
      </c>
      <c r="D346" s="261" t="s">
        <v>5929</v>
      </c>
      <c r="E346" s="262" t="s">
        <v>5262</v>
      </c>
      <c r="F346" s="265" t="s">
        <v>5923</v>
      </c>
      <c r="G346" s="268">
        <f>IF(COUNTIF(H346:AU346,"&lt;&gt;")=0,"",SUMPRODUCT(((Recommendations[ImplStatus]="Implemented")+(Recommendations[ImplStatus]="Compensated"))*ISNUMBER(MATCH(Recommendations[Id],H346:AU346,0)))/COUNTIF(H346:AU346,"&lt;&gt;"))</f>
        <v>0</v>
      </c>
      <c r="H346" s="269" t="s">
        <v>13</v>
      </c>
      <c r="I346" s="269" t="s">
        <v>124</v>
      </c>
      <c r="J346" s="269" t="s">
        <v>154</v>
      </c>
      <c r="K346" s="269" t="s">
        <v>159</v>
      </c>
      <c r="L346" s="269" t="s">
        <v>179</v>
      </c>
      <c r="M346" s="269" t="s">
        <v>189</v>
      </c>
      <c r="N346" s="269" t="s">
        <v>204</v>
      </c>
      <c r="O346" s="269" t="s">
        <v>209</v>
      </c>
      <c r="P346" s="269" t="s">
        <v>264</v>
      </c>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5784</v>
      </c>
      <c r="B347" s="257" t="s">
        <v>5916</v>
      </c>
      <c r="C347" s="258" t="s">
        <v>5930</v>
      </c>
      <c r="D347" s="261" t="s">
        <v>5931</v>
      </c>
      <c r="E347" s="262" t="s">
        <v>5262</v>
      </c>
      <c r="F347" s="265" t="s">
        <v>5923</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5784</v>
      </c>
      <c r="B348" s="257" t="s">
        <v>5916</v>
      </c>
      <c r="C348" s="258" t="s">
        <v>5932</v>
      </c>
      <c r="D348" s="261" t="s">
        <v>5933</v>
      </c>
      <c r="E348" s="262" t="s">
        <v>5262</v>
      </c>
      <c r="F348" s="265" t="s">
        <v>5923</v>
      </c>
      <c r="G348" s="268">
        <f>IF(COUNTIF(H348:AU348,"&lt;&gt;")=0,"",SUMPRODUCT(((Recommendations[ImplStatus]="Implemented")+(Recommendations[ImplStatus]="Compensated"))*ISNUMBER(MATCH(Recommendations[Id],H348:AU348,0)))/COUNTIF(H348:AU348,"&lt;&gt;"))</f>
        <v>0</v>
      </c>
      <c r="H348" s="269" t="s">
        <v>44</v>
      </c>
      <c r="I348" s="269" t="s">
        <v>389</v>
      </c>
      <c r="J348" s="269" t="s">
        <v>399</v>
      </c>
      <c r="K348" s="269" t="s">
        <v>414</v>
      </c>
      <c r="L348" s="269" t="s">
        <v>419</v>
      </c>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5784</v>
      </c>
      <c r="B349" s="257" t="s">
        <v>5916</v>
      </c>
      <c r="C349" s="258" t="s">
        <v>5934</v>
      </c>
      <c r="D349" s="261" t="s">
        <v>5935</v>
      </c>
      <c r="E349" s="262" t="s">
        <v>5262</v>
      </c>
      <c r="F349" s="265" t="s">
        <v>5923</v>
      </c>
      <c r="G349" s="268">
        <f>IF(COUNTIF(H349:AU349,"&lt;&gt;")=0,"",SUMPRODUCT(((Recommendations[ImplStatus]="Implemented")+(Recommendations[ImplStatus]="Compensated"))*ISNUMBER(MATCH(Recommendations[Id],H349:AU349,0)))/COUNTIF(H349:AU349,"&lt;&gt;"))</f>
        <v>0</v>
      </c>
      <c r="H349" s="269" t="s">
        <v>369</v>
      </c>
      <c r="I349" s="269" t="s">
        <v>374</v>
      </c>
      <c r="J349" s="269" t="s">
        <v>389</v>
      </c>
      <c r="K349" s="269" t="s">
        <v>399</v>
      </c>
      <c r="L349" s="269" t="s">
        <v>439</v>
      </c>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5784</v>
      </c>
      <c r="B350" s="257" t="s">
        <v>5916</v>
      </c>
      <c r="C350" s="258" t="s">
        <v>5936</v>
      </c>
      <c r="D350" s="261" t="s">
        <v>5937</v>
      </c>
      <c r="E350" s="262" t="s">
        <v>5233</v>
      </c>
      <c r="F350" s="265" t="s">
        <v>5923</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5784</v>
      </c>
      <c r="B351" s="257" t="s">
        <v>5916</v>
      </c>
      <c r="C351" s="258" t="s">
        <v>5938</v>
      </c>
      <c r="D351" s="261" t="s">
        <v>5939</v>
      </c>
      <c r="E351" s="262" t="s">
        <v>5233</v>
      </c>
      <c r="F351" s="265" t="s">
        <v>5923</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5784</v>
      </c>
      <c r="B352" s="257" t="s">
        <v>5916</v>
      </c>
      <c r="C352" s="258" t="s">
        <v>5940</v>
      </c>
      <c r="D352" s="261" t="s">
        <v>5941</v>
      </c>
      <c r="E352" s="262" t="s">
        <v>5233</v>
      </c>
      <c r="F352" s="265" t="s">
        <v>5923</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5784</v>
      </c>
      <c r="B353" s="257" t="s">
        <v>5916</v>
      </c>
      <c r="C353" s="258" t="s">
        <v>5942</v>
      </c>
      <c r="D353" s="261" t="s">
        <v>5943</v>
      </c>
      <c r="E353" s="262" t="s">
        <v>5329</v>
      </c>
      <c r="F353" s="265" t="s">
        <v>5803</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5784</v>
      </c>
      <c r="B354" s="256" t="s">
        <v>5944</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5784</v>
      </c>
      <c r="B355" s="257" t="s">
        <v>5944</v>
      </c>
      <c r="C355" s="258" t="s">
        <v>5945</v>
      </c>
      <c r="D355" s="261" t="s">
        <v>5946</v>
      </c>
      <c r="E355" s="262" t="s">
        <v>5329</v>
      </c>
      <c r="F355" s="265" t="s">
        <v>5947</v>
      </c>
      <c r="G355" s="268" t="str">
        <f>IF(COUNTIF(H355:AU355,"&lt;&gt;")=0,"",SUMPRODUCT(((Recommendations[ImplStatus]="Implemented")+(Recommendations[ImplStatus]="Compensated"))*ISNUMBER(MATCH(Recommendations[Id],H355:AU355,0)))/COUNTIF(H355:AU355,"&lt;&gt;"))</f>
        <v/>
      </c>
      <c r="H355" s="269"/>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5784</v>
      </c>
      <c r="B356" s="257" t="s">
        <v>5944</v>
      </c>
      <c r="C356" s="258" t="s">
        <v>5948</v>
      </c>
      <c r="D356" s="261" t="s">
        <v>5949</v>
      </c>
      <c r="E356" s="262" t="s">
        <v>5329</v>
      </c>
      <c r="F356" s="265" t="s">
        <v>5947</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5784</v>
      </c>
      <c r="B357" s="257" t="s">
        <v>5944</v>
      </c>
      <c r="C357" s="258" t="s">
        <v>5950</v>
      </c>
      <c r="D357" s="261" t="s">
        <v>5951</v>
      </c>
      <c r="E357" s="262" t="s">
        <v>5377</v>
      </c>
      <c r="F357" s="265" t="s">
        <v>5947</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5784</v>
      </c>
      <c r="B358" s="257" t="s">
        <v>5944</v>
      </c>
      <c r="C358" s="258" t="s">
        <v>5952</v>
      </c>
      <c r="D358" s="261" t="s">
        <v>5953</v>
      </c>
      <c r="E358" s="262" t="s">
        <v>5377</v>
      </c>
      <c r="F358" s="265" t="s">
        <v>5947</v>
      </c>
      <c r="G358" s="268">
        <f>IF(COUNTIF(H358:AU358,"&lt;&gt;")=0,"",SUMPRODUCT(((Recommendations[ImplStatus]="Implemented")+(Recommendations[ImplStatus]="Compensated"))*ISNUMBER(MATCH(Recommendations[Id],H358:AU358,0)))/COUNTIF(H358:AU358,"&lt;&gt;"))</f>
        <v>0</v>
      </c>
      <c r="H358" s="269" t="s">
        <v>49</v>
      </c>
      <c r="I358" s="269" t="s">
        <v>55</v>
      </c>
      <c r="J358" s="269" t="s">
        <v>60</v>
      </c>
      <c r="K358" s="269" t="s">
        <v>65</v>
      </c>
      <c r="L358" s="269" t="s">
        <v>70</v>
      </c>
      <c r="M358" s="269" t="s">
        <v>115</v>
      </c>
      <c r="N358" s="269" t="s">
        <v>199</v>
      </c>
      <c r="O358" s="269" t="s">
        <v>229</v>
      </c>
      <c r="P358" s="269" t="s">
        <v>234</v>
      </c>
      <c r="Q358" s="269" t="s">
        <v>244</v>
      </c>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5784</v>
      </c>
      <c r="B359" s="257" t="s">
        <v>5944</v>
      </c>
      <c r="C359" s="258" t="s">
        <v>5954</v>
      </c>
      <c r="D359" s="261" t="s">
        <v>5955</v>
      </c>
      <c r="E359" s="262" t="s">
        <v>5377</v>
      </c>
      <c r="F359" s="265" t="s">
        <v>5947</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5784</v>
      </c>
      <c r="B360" s="257" t="s">
        <v>5944</v>
      </c>
      <c r="C360" s="258" t="s">
        <v>5956</v>
      </c>
      <c r="D360" s="261" t="s">
        <v>5957</v>
      </c>
      <c r="E360" s="262" t="s">
        <v>5329</v>
      </c>
      <c r="F360" s="265" t="s">
        <v>5947</v>
      </c>
      <c r="G360" s="268">
        <f>IF(COUNTIF(H360:AU360,"&lt;&gt;")=0,"",SUMPRODUCT(((Recommendations[ImplStatus]="Implemented")+(Recommendations[ImplStatus]="Compensated"))*ISNUMBER(MATCH(Recommendations[Id],H360:AU360,0)))/COUNTIF(H360:AU360,"&lt;&gt;"))</f>
        <v>0</v>
      </c>
      <c r="H360" s="269" t="s">
        <v>75</v>
      </c>
      <c r="I360" s="269" t="s">
        <v>80</v>
      </c>
      <c r="J360" s="269" t="s">
        <v>85</v>
      </c>
      <c r="K360" s="269" t="s">
        <v>299</v>
      </c>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5784</v>
      </c>
      <c r="B361" s="257" t="s">
        <v>5944</v>
      </c>
      <c r="C361" s="258" t="s">
        <v>5958</v>
      </c>
      <c r="D361" s="261" t="s">
        <v>5959</v>
      </c>
      <c r="E361" s="262" t="s">
        <v>5262</v>
      </c>
      <c r="F361" s="265" t="s">
        <v>5947</v>
      </c>
      <c r="G361" s="268">
        <f>IF(COUNTIF(H361:AU361,"&lt;&gt;")=0,"",SUMPRODUCT(((Recommendations[ImplStatus]="Implemented")+(Recommendations[ImplStatus]="Compensated"))*ISNUMBER(MATCH(Recommendations[Id],H361:AU361,0)))/COUNTIF(H361:AU361,"&lt;&gt;"))</f>
        <v>0</v>
      </c>
      <c r="H361" s="269" t="s">
        <v>95</v>
      </c>
      <c r="I361" s="269" t="s">
        <v>100</v>
      </c>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5784</v>
      </c>
      <c r="B362" s="257" t="s">
        <v>5944</v>
      </c>
      <c r="C362" s="258" t="s">
        <v>5960</v>
      </c>
      <c r="D362" s="261" t="s">
        <v>5961</v>
      </c>
      <c r="E362" s="262" t="s">
        <v>5377</v>
      </c>
      <c r="F362" s="265" t="s">
        <v>5947</v>
      </c>
      <c r="G362" s="268">
        <f>IF(COUNTIF(H362:AU362,"&lt;&gt;")=0,"",SUMPRODUCT(((Recommendations[ImplStatus]="Implemented")+(Recommendations[ImplStatus]="Compensated"))*ISNUMBER(MATCH(Recommendations[Id],H362:AU362,0)))/COUNTIF(H362:AU362,"&lt;&gt;"))</f>
        <v>0</v>
      </c>
      <c r="H362" s="269" t="s">
        <v>75</v>
      </c>
      <c r="I362" s="269" t="s">
        <v>80</v>
      </c>
      <c r="J362" s="269" t="s">
        <v>90</v>
      </c>
      <c r="K362" s="269" t="s">
        <v>299</v>
      </c>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5784</v>
      </c>
      <c r="B363" s="257" t="s">
        <v>5944</v>
      </c>
      <c r="C363" s="258" t="s">
        <v>5962</v>
      </c>
      <c r="D363" s="261" t="s">
        <v>5963</v>
      </c>
      <c r="E363" s="262" t="s">
        <v>5377</v>
      </c>
      <c r="F363" s="265" t="s">
        <v>5947</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5784</v>
      </c>
      <c r="B364" s="257" t="s">
        <v>5944</v>
      </c>
      <c r="C364" s="258" t="s">
        <v>5964</v>
      </c>
      <c r="D364" s="261" t="s">
        <v>5965</v>
      </c>
      <c r="E364" s="262" t="s">
        <v>5377</v>
      </c>
      <c r="F364" s="265" t="s">
        <v>5947</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5784</v>
      </c>
      <c r="B365" s="257" t="s">
        <v>5944</v>
      </c>
      <c r="C365" s="258" t="s">
        <v>5966</v>
      </c>
      <c r="D365" s="261" t="s">
        <v>5967</v>
      </c>
      <c r="E365" s="262" t="s">
        <v>5377</v>
      </c>
      <c r="F365" s="265" t="s">
        <v>5947</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5784</v>
      </c>
      <c r="B366" s="257" t="s">
        <v>5944</v>
      </c>
      <c r="C366" s="258" t="s">
        <v>5968</v>
      </c>
      <c r="D366" s="261" t="s">
        <v>5969</v>
      </c>
      <c r="E366" s="262" t="s">
        <v>5377</v>
      </c>
      <c r="F366" s="265" t="s">
        <v>5947</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5784</v>
      </c>
      <c r="B367" s="257" t="s">
        <v>5944</v>
      </c>
      <c r="C367" s="258" t="s">
        <v>5970</v>
      </c>
      <c r="D367" s="261" t="s">
        <v>5971</v>
      </c>
      <c r="E367" s="262" t="s">
        <v>5377</v>
      </c>
      <c r="F367" s="265" t="s">
        <v>5947</v>
      </c>
      <c r="G367" s="268">
        <f>IF(COUNTIF(H367:AU367,"&lt;&gt;")=0,"",SUMPRODUCT(((Recommendations[ImplStatus]="Implemented")+(Recommendations[ImplStatus]="Compensated"))*ISNUMBER(MATCH(Recommendations[Id],H367:AU367,0)))/COUNTIF(H367:AU367,"&lt;&gt;"))</f>
        <v>0</v>
      </c>
      <c r="H367" s="269" t="s">
        <v>90</v>
      </c>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5784</v>
      </c>
      <c r="B368" s="257" t="s">
        <v>5944</v>
      </c>
      <c r="C368" s="258" t="s">
        <v>5972</v>
      </c>
      <c r="D368" s="261" t="s">
        <v>5973</v>
      </c>
      <c r="E368" s="262" t="s">
        <v>5377</v>
      </c>
      <c r="F368" s="265" t="s">
        <v>5947</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5784</v>
      </c>
      <c r="B369" s="257" t="s">
        <v>5944</v>
      </c>
      <c r="C369" s="258" t="s">
        <v>5974</v>
      </c>
      <c r="D369" s="261" t="s">
        <v>5975</v>
      </c>
      <c r="E369" s="262" t="s">
        <v>5377</v>
      </c>
      <c r="F369" s="265" t="s">
        <v>5947</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5976</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5976</v>
      </c>
      <c r="B371" s="256" t="s">
        <v>5977</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5976</v>
      </c>
      <c r="B372" s="257" t="s">
        <v>5977</v>
      </c>
      <c r="C372" s="258" t="s">
        <v>5978</v>
      </c>
      <c r="D372" s="261" t="s">
        <v>5979</v>
      </c>
      <c r="E372" s="262" t="s">
        <v>5233</v>
      </c>
      <c r="F372" s="265" t="s">
        <v>5980</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5976</v>
      </c>
      <c r="B373" s="257" t="s">
        <v>5977</v>
      </c>
      <c r="C373" s="258" t="s">
        <v>5981</v>
      </c>
      <c r="D373" s="261" t="s">
        <v>5982</v>
      </c>
      <c r="E373" s="262" t="s">
        <v>5233</v>
      </c>
      <c r="F373" s="265" t="s">
        <v>5983</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5976</v>
      </c>
      <c r="B374" s="257" t="s">
        <v>5977</v>
      </c>
      <c r="C374" s="258" t="s">
        <v>5984</v>
      </c>
      <c r="D374" s="261" t="s">
        <v>5985</v>
      </c>
      <c r="E374" s="262" t="s">
        <v>5262</v>
      </c>
      <c r="F374" s="265" t="s">
        <v>5983</v>
      </c>
      <c r="G374" s="268">
        <f>IF(COUNTIF(H374:AU374,"&lt;&gt;")=0,"",SUMPRODUCT(((Recommendations[ImplStatus]="Implemented")+(Recommendations[ImplStatus]="Compensated"))*ISNUMBER(MATCH(Recommendations[Id],H374:AU374,0)))/COUNTIF(H374:AU374,"&lt;&gt;"))</f>
        <v>0</v>
      </c>
      <c r="H374" s="269" t="s">
        <v>199</v>
      </c>
      <c r="I374" s="269" t="s">
        <v>254</v>
      </c>
      <c r="J374" s="269" t="s">
        <v>329</v>
      </c>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5976</v>
      </c>
      <c r="B375" s="257" t="s">
        <v>5977</v>
      </c>
      <c r="C375" s="258" t="s">
        <v>5986</v>
      </c>
      <c r="D375" s="261" t="s">
        <v>5987</v>
      </c>
      <c r="E375" s="262" t="s">
        <v>5262</v>
      </c>
      <c r="F375" s="265" t="s">
        <v>5983</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5976</v>
      </c>
      <c r="B376" s="257" t="s">
        <v>5977</v>
      </c>
      <c r="C376" s="258" t="s">
        <v>5988</v>
      </c>
      <c r="D376" s="261" t="s">
        <v>5989</v>
      </c>
      <c r="E376" s="262" t="s">
        <v>5262</v>
      </c>
      <c r="F376" s="265" t="s">
        <v>5845</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5976</v>
      </c>
      <c r="B377" s="257" t="s">
        <v>5977</v>
      </c>
      <c r="C377" s="258" t="s">
        <v>5990</v>
      </c>
      <c r="D377" s="261" t="s">
        <v>5991</v>
      </c>
      <c r="E377" s="262" t="s">
        <v>5329</v>
      </c>
      <c r="F377" s="265" t="s">
        <v>5803</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5976</v>
      </c>
      <c r="B378" s="257" t="s">
        <v>5977</v>
      </c>
      <c r="C378" s="258" t="s">
        <v>5992</v>
      </c>
      <c r="D378" s="261" t="s">
        <v>5993</v>
      </c>
      <c r="E378" s="262" t="s">
        <v>5329</v>
      </c>
      <c r="F378" s="265" t="s">
        <v>5983</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5976</v>
      </c>
      <c r="B379" s="257" t="s">
        <v>5977</v>
      </c>
      <c r="C379" s="258" t="s">
        <v>5994</v>
      </c>
      <c r="D379" s="261" t="s">
        <v>5995</v>
      </c>
      <c r="E379" s="262" t="s">
        <v>5329</v>
      </c>
      <c r="F379" s="265" t="s">
        <v>5980</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5976</v>
      </c>
      <c r="B380" s="257" t="s">
        <v>5977</v>
      </c>
      <c r="C380" s="258" t="s">
        <v>5996</v>
      </c>
      <c r="D380" s="261" t="s">
        <v>5997</v>
      </c>
      <c r="E380" s="262" t="s">
        <v>5329</v>
      </c>
      <c r="F380" s="265" t="s">
        <v>5980</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5976</v>
      </c>
      <c r="B381" s="257" t="s">
        <v>5977</v>
      </c>
      <c r="C381" s="258" t="s">
        <v>5998</v>
      </c>
      <c r="D381" s="261" t="s">
        <v>5999</v>
      </c>
      <c r="E381" s="262" t="s">
        <v>5329</v>
      </c>
      <c r="F381" s="265" t="s">
        <v>5980</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5976</v>
      </c>
      <c r="B382" s="257" t="s">
        <v>5977</v>
      </c>
      <c r="C382" s="258" t="s">
        <v>6000</v>
      </c>
      <c r="D382" s="261" t="s">
        <v>6001</v>
      </c>
      <c r="E382" s="262" t="s">
        <v>5377</v>
      </c>
      <c r="F382" s="265" t="s">
        <v>5980</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5976</v>
      </c>
      <c r="B383" s="257" t="s">
        <v>5977</v>
      </c>
      <c r="C383" s="258" t="s">
        <v>6002</v>
      </c>
      <c r="D383" s="261" t="s">
        <v>6003</v>
      </c>
      <c r="E383" s="262" t="s">
        <v>5377</v>
      </c>
      <c r="F383" s="265" t="s">
        <v>5980</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5976</v>
      </c>
      <c r="B384" s="257" t="s">
        <v>5977</v>
      </c>
      <c r="C384" s="258" t="s">
        <v>6004</v>
      </c>
      <c r="D384" s="261" t="s">
        <v>6005</v>
      </c>
      <c r="E384" s="262" t="s">
        <v>5377</v>
      </c>
      <c r="F384" s="265" t="s">
        <v>5980</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5976</v>
      </c>
      <c r="B385" s="257" t="s">
        <v>5977</v>
      </c>
      <c r="C385" s="258" t="s">
        <v>6006</v>
      </c>
      <c r="D385" s="261" t="s">
        <v>6007</v>
      </c>
      <c r="E385" s="262" t="s">
        <v>5329</v>
      </c>
      <c r="F385" s="265" t="s">
        <v>5980</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5976</v>
      </c>
      <c r="B386" s="256" t="s">
        <v>6008</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5976</v>
      </c>
      <c r="B387" s="257" t="s">
        <v>6008</v>
      </c>
      <c r="C387" s="258" t="s">
        <v>6009</v>
      </c>
      <c r="D387" s="261" t="s">
        <v>6010</v>
      </c>
      <c r="E387" s="262" t="s">
        <v>5233</v>
      </c>
      <c r="F387" s="265" t="s">
        <v>6011</v>
      </c>
      <c r="G387" s="268">
        <f>IF(COUNTIF(H387:AU387,"&lt;&gt;")=0,"",SUMPRODUCT(((Recommendations[ImplStatus]="Implemented")+(Recommendations[ImplStatus]="Compensated"))*ISNUMBER(MATCH(Recommendations[Id],H387:AU387,0)))/COUNTIF(H387:AU387,"&lt;&gt;"))</f>
        <v>0</v>
      </c>
      <c r="H387" s="269" t="s">
        <v>239</v>
      </c>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5976</v>
      </c>
      <c r="B388" s="257" t="s">
        <v>6008</v>
      </c>
      <c r="C388" s="258" t="s">
        <v>6012</v>
      </c>
      <c r="D388" s="261" t="s">
        <v>6013</v>
      </c>
      <c r="E388" s="262" t="s">
        <v>5233</v>
      </c>
      <c r="F388" s="265" t="s">
        <v>6011</v>
      </c>
      <c r="G388" s="268">
        <f>IF(COUNTIF(H388:AU388,"&lt;&gt;")=0,"",SUMPRODUCT(((Recommendations[ImplStatus]="Implemented")+(Recommendations[ImplStatus]="Compensated"))*ISNUMBER(MATCH(Recommendations[Id],H388:AU388,0)))/COUNTIF(H388:AU388,"&lt;&gt;"))</f>
        <v>0</v>
      </c>
      <c r="H388" s="269" t="s">
        <v>154</v>
      </c>
      <c r="I388" s="269" t="s">
        <v>239</v>
      </c>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5976</v>
      </c>
      <c r="B389" s="257" t="s">
        <v>6008</v>
      </c>
      <c r="C389" s="258" t="s">
        <v>6014</v>
      </c>
      <c r="D389" s="261" t="s">
        <v>6015</v>
      </c>
      <c r="E389" s="262" t="s">
        <v>5512</v>
      </c>
      <c r="F389" s="265" t="s">
        <v>6011</v>
      </c>
      <c r="G389" s="268">
        <f>IF(COUNTIF(H389:AU389,"&lt;&gt;")=0,"",SUMPRODUCT(((Recommendations[ImplStatus]="Implemented")+(Recommendations[ImplStatus]="Compensated"))*ISNUMBER(MATCH(Recommendations[Id],H389:AU389,0)))/COUNTIF(H389:AU389,"&lt;&gt;"))</f>
        <v>0</v>
      </c>
      <c r="H389" s="269" t="s">
        <v>199</v>
      </c>
      <c r="I389" s="269" t="s">
        <v>329</v>
      </c>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5976</v>
      </c>
      <c r="B390" s="257" t="s">
        <v>6008</v>
      </c>
      <c r="C390" s="258" t="s">
        <v>6016</v>
      </c>
      <c r="D390" s="261" t="s">
        <v>6017</v>
      </c>
      <c r="E390" s="262" t="s">
        <v>5329</v>
      </c>
      <c r="F390" s="265" t="s">
        <v>6011</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5976</v>
      </c>
      <c r="B391" s="257" t="s">
        <v>6008</v>
      </c>
      <c r="C391" s="258" t="s">
        <v>6018</v>
      </c>
      <c r="D391" s="261" t="s">
        <v>6019</v>
      </c>
      <c r="E391" s="262" t="s">
        <v>5512</v>
      </c>
      <c r="F391" s="265" t="s">
        <v>6011</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5976</v>
      </c>
      <c r="B392" s="257" t="s">
        <v>6008</v>
      </c>
      <c r="C392" s="258" t="s">
        <v>6020</v>
      </c>
      <c r="D392" s="261" t="s">
        <v>6021</v>
      </c>
      <c r="E392" s="262" t="s">
        <v>5262</v>
      </c>
      <c r="F392" s="265" t="s">
        <v>6011</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5976</v>
      </c>
      <c r="B393" s="257" t="s">
        <v>6008</v>
      </c>
      <c r="C393" s="258" t="s">
        <v>6022</v>
      </c>
      <c r="D393" s="261" t="s">
        <v>6023</v>
      </c>
      <c r="E393" s="262" t="s">
        <v>5262</v>
      </c>
      <c r="F393" s="265" t="s">
        <v>6011</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5976</v>
      </c>
      <c r="B394" s="257" t="s">
        <v>6008</v>
      </c>
      <c r="C394" s="258" t="s">
        <v>6024</v>
      </c>
      <c r="D394" s="261" t="s">
        <v>6025</v>
      </c>
      <c r="E394" s="262" t="s">
        <v>5512</v>
      </c>
      <c r="F394" s="265" t="s">
        <v>6011</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5976</v>
      </c>
      <c r="B395" s="257" t="s">
        <v>6008</v>
      </c>
      <c r="C395" s="258" t="s">
        <v>6026</v>
      </c>
      <c r="D395" s="261" t="s">
        <v>6027</v>
      </c>
      <c r="E395" s="262" t="s">
        <v>5329</v>
      </c>
      <c r="F395" s="265" t="s">
        <v>6011</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5976</v>
      </c>
      <c r="B396" s="257" t="s">
        <v>6008</v>
      </c>
      <c r="C396" s="258" t="s">
        <v>6028</v>
      </c>
      <c r="D396" s="261" t="s">
        <v>6029</v>
      </c>
      <c r="E396" s="262" t="s">
        <v>5512</v>
      </c>
      <c r="F396" s="265" t="s">
        <v>6011</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5976</v>
      </c>
      <c r="B397" s="257" t="s">
        <v>6008</v>
      </c>
      <c r="C397" s="258" t="s">
        <v>6030</v>
      </c>
      <c r="D397" s="261" t="s">
        <v>6031</v>
      </c>
      <c r="E397" s="262" t="s">
        <v>5262</v>
      </c>
      <c r="F397" s="265" t="s">
        <v>6011</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5976</v>
      </c>
      <c r="B398" s="257" t="s">
        <v>6008</v>
      </c>
      <c r="C398" s="258" t="s">
        <v>6032</v>
      </c>
      <c r="D398" s="261" t="s">
        <v>6033</v>
      </c>
      <c r="E398" s="262" t="s">
        <v>5377</v>
      </c>
      <c r="F398" s="265" t="s">
        <v>6011</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5976</v>
      </c>
      <c r="B399" s="257" t="s">
        <v>6008</v>
      </c>
      <c r="C399" s="258" t="s">
        <v>6034</v>
      </c>
      <c r="D399" s="261" t="s">
        <v>6035</v>
      </c>
      <c r="E399" s="262" t="s">
        <v>5512</v>
      </c>
      <c r="F399" s="265" t="s">
        <v>6011</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5976</v>
      </c>
      <c r="B400" s="257" t="s">
        <v>6008</v>
      </c>
      <c r="C400" s="258" t="s">
        <v>6036</v>
      </c>
      <c r="D400" s="261" t="s">
        <v>6037</v>
      </c>
      <c r="E400" s="262" t="s">
        <v>5512</v>
      </c>
      <c r="F400" s="265" t="s">
        <v>6011</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5976</v>
      </c>
      <c r="B401" s="257" t="s">
        <v>6008</v>
      </c>
      <c r="C401" s="258" t="s">
        <v>6038</v>
      </c>
      <c r="D401" s="261" t="s">
        <v>6039</v>
      </c>
      <c r="E401" s="262" t="s">
        <v>5262</v>
      </c>
      <c r="F401" s="265" t="s">
        <v>6011</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5976</v>
      </c>
      <c r="B402" s="257" t="s">
        <v>6008</v>
      </c>
      <c r="C402" s="258" t="s">
        <v>6040</v>
      </c>
      <c r="D402" s="261" t="s">
        <v>6041</v>
      </c>
      <c r="E402" s="262" t="s">
        <v>5262</v>
      </c>
      <c r="F402" s="265" t="s">
        <v>6011</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5976</v>
      </c>
      <c r="B403" s="257" t="s">
        <v>6008</v>
      </c>
      <c r="C403" s="258" t="s">
        <v>6042</v>
      </c>
      <c r="D403" s="261" t="s">
        <v>6043</v>
      </c>
      <c r="E403" s="262" t="s">
        <v>5262</v>
      </c>
      <c r="F403" s="265" t="s">
        <v>6011</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5976</v>
      </c>
      <c r="B404" s="257" t="s">
        <v>6008</v>
      </c>
      <c r="C404" s="258" t="s">
        <v>6044</v>
      </c>
      <c r="D404" s="261" t="s">
        <v>6045</v>
      </c>
      <c r="E404" s="262" t="s">
        <v>5377</v>
      </c>
      <c r="F404" s="265" t="s">
        <v>6011</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5976</v>
      </c>
      <c r="B405" s="257" t="s">
        <v>6008</v>
      </c>
      <c r="C405" s="258" t="s">
        <v>6046</v>
      </c>
      <c r="D405" s="261" t="s">
        <v>6047</v>
      </c>
      <c r="E405" s="262" t="s">
        <v>5377</v>
      </c>
      <c r="F405" s="265" t="s">
        <v>6011</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5976</v>
      </c>
      <c r="B406" s="257" t="s">
        <v>6008</v>
      </c>
      <c r="C406" s="258" t="s">
        <v>6048</v>
      </c>
      <c r="D406" s="261" t="s">
        <v>6049</v>
      </c>
      <c r="E406" s="262" t="s">
        <v>5377</v>
      </c>
      <c r="F406" s="265" t="s">
        <v>6050</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5976</v>
      </c>
      <c r="B407" s="257" t="s">
        <v>6008</v>
      </c>
      <c r="C407" s="258" t="s">
        <v>6051</v>
      </c>
      <c r="D407" s="261" t="s">
        <v>6052</v>
      </c>
      <c r="E407" s="262" t="s">
        <v>5377</v>
      </c>
      <c r="F407" s="265" t="s">
        <v>6011</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5976</v>
      </c>
      <c r="B408" s="257" t="s">
        <v>6008</v>
      </c>
      <c r="C408" s="258" t="s">
        <v>6053</v>
      </c>
      <c r="D408" s="261" t="s">
        <v>6054</v>
      </c>
      <c r="E408" s="262" t="s">
        <v>5377</v>
      </c>
      <c r="F408" s="265" t="s">
        <v>6011</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5976</v>
      </c>
      <c r="B409" s="257" t="s">
        <v>6008</v>
      </c>
      <c r="C409" s="258" t="s">
        <v>6055</v>
      </c>
      <c r="D409" s="261" t="s">
        <v>6056</v>
      </c>
      <c r="E409" s="262" t="s">
        <v>5377</v>
      </c>
      <c r="F409" s="265" t="s">
        <v>6057</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5976</v>
      </c>
      <c r="B410" s="256" t="s">
        <v>6058</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5976</v>
      </c>
      <c r="B411" s="257" t="s">
        <v>6058</v>
      </c>
      <c r="C411" s="258" t="s">
        <v>6059</v>
      </c>
      <c r="D411" s="261" t="s">
        <v>6060</v>
      </c>
      <c r="E411" s="262" t="s">
        <v>5233</v>
      </c>
      <c r="F411" s="265" t="s">
        <v>5983</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5976</v>
      </c>
      <c r="B412" s="257" t="s">
        <v>6058</v>
      </c>
      <c r="C412" s="258" t="s">
        <v>6061</v>
      </c>
      <c r="D412" s="261" t="s">
        <v>6062</v>
      </c>
      <c r="E412" s="262" t="s">
        <v>5233</v>
      </c>
      <c r="F412" s="265" t="s">
        <v>5983</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5976</v>
      </c>
      <c r="B413" s="257" t="s">
        <v>6058</v>
      </c>
      <c r="C413" s="258" t="s">
        <v>6063</v>
      </c>
      <c r="D413" s="261" t="s">
        <v>6064</v>
      </c>
      <c r="E413" s="262" t="s">
        <v>5233</v>
      </c>
      <c r="F413" s="265" t="s">
        <v>5983</v>
      </c>
      <c r="G413" s="268">
        <f>IF(COUNTIF(H413:AU413,"&lt;&gt;")=0,"",SUMPRODUCT(((Recommendations[ImplStatus]="Implemented")+(Recommendations[ImplStatus]="Compensated"))*ISNUMBER(MATCH(Recommendations[Id],H413:AU413,0)))/COUNTIF(H413:AU413,"&lt;&gt;"))</f>
        <v>0</v>
      </c>
      <c r="H413" s="269" t="s">
        <v>404</v>
      </c>
      <c r="I413" s="269" t="s">
        <v>424</v>
      </c>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5976</v>
      </c>
      <c r="B414" s="257" t="s">
        <v>6058</v>
      </c>
      <c r="C414" s="258" t="s">
        <v>6065</v>
      </c>
      <c r="D414" s="261" t="s">
        <v>6066</v>
      </c>
      <c r="E414" s="262" t="s">
        <v>5233</v>
      </c>
      <c r="F414" s="265" t="s">
        <v>5983</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5976</v>
      </c>
      <c r="B415" s="257" t="s">
        <v>6058</v>
      </c>
      <c r="C415" s="258" t="s">
        <v>6067</v>
      </c>
      <c r="D415" s="261" t="s">
        <v>6068</v>
      </c>
      <c r="E415" s="262" t="s">
        <v>5262</v>
      </c>
      <c r="F415" s="265" t="s">
        <v>5983</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5976</v>
      </c>
      <c r="B416" s="257" t="s">
        <v>6058</v>
      </c>
      <c r="C416" s="258" t="s">
        <v>6069</v>
      </c>
      <c r="D416" s="261" t="s">
        <v>6070</v>
      </c>
      <c r="E416" s="262" t="s">
        <v>5262</v>
      </c>
      <c r="F416" s="265" t="s">
        <v>6071</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5976</v>
      </c>
      <c r="B417" s="257" t="s">
        <v>6058</v>
      </c>
      <c r="C417" s="258" t="s">
        <v>6072</v>
      </c>
      <c r="D417" s="261" t="s">
        <v>6073</v>
      </c>
      <c r="E417" s="262" t="s">
        <v>5262</v>
      </c>
      <c r="F417" s="265" t="s">
        <v>6071</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5976</v>
      </c>
      <c r="B418" s="257" t="s">
        <v>6058</v>
      </c>
      <c r="C418" s="258" t="s">
        <v>6074</v>
      </c>
      <c r="D418" s="261" t="s">
        <v>6075</v>
      </c>
      <c r="E418" s="262" t="s">
        <v>5512</v>
      </c>
      <c r="F418" s="265" t="s">
        <v>6071</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5976</v>
      </c>
      <c r="B419" s="257" t="s">
        <v>6058</v>
      </c>
      <c r="C419" s="258" t="s">
        <v>6076</v>
      </c>
      <c r="D419" s="261" t="s">
        <v>6077</v>
      </c>
      <c r="E419" s="262" t="s">
        <v>5262</v>
      </c>
      <c r="F419" s="265" t="s">
        <v>6071</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5976</v>
      </c>
      <c r="B420" s="257" t="s">
        <v>6058</v>
      </c>
      <c r="C420" s="258" t="s">
        <v>6078</v>
      </c>
      <c r="D420" s="261" t="s">
        <v>6079</v>
      </c>
      <c r="E420" s="262" t="s">
        <v>5512</v>
      </c>
      <c r="F420" s="265" t="s">
        <v>6071</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5976</v>
      </c>
      <c r="B421" s="257" t="s">
        <v>6058</v>
      </c>
      <c r="C421" s="258" t="s">
        <v>6080</v>
      </c>
      <c r="D421" s="261" t="s">
        <v>6081</v>
      </c>
      <c r="E421" s="262" t="s">
        <v>5512</v>
      </c>
      <c r="F421" s="265" t="s">
        <v>6071</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5976</v>
      </c>
      <c r="B422" s="257" t="s">
        <v>6058</v>
      </c>
      <c r="C422" s="258" t="s">
        <v>6082</v>
      </c>
      <c r="D422" s="261" t="s">
        <v>6083</v>
      </c>
      <c r="E422" s="262" t="s">
        <v>5262</v>
      </c>
      <c r="F422" s="265" t="s">
        <v>6071</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5976</v>
      </c>
      <c r="B423" s="257" t="s">
        <v>6058</v>
      </c>
      <c r="C423" s="258" t="s">
        <v>6084</v>
      </c>
      <c r="D423" s="261" t="s">
        <v>6085</v>
      </c>
      <c r="E423" s="262" t="s">
        <v>5262</v>
      </c>
      <c r="F423" s="265" t="s">
        <v>6071</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6086</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6086</v>
      </c>
      <c r="B425" s="256" t="s">
        <v>6087</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6086</v>
      </c>
      <c r="B426" s="257" t="s">
        <v>6087</v>
      </c>
      <c r="C426" s="258" t="s">
        <v>6088</v>
      </c>
      <c r="D426" s="261" t="s">
        <v>6089</v>
      </c>
      <c r="E426" s="262" t="s">
        <v>5233</v>
      </c>
      <c r="F426" s="265" t="s">
        <v>6050</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6086</v>
      </c>
      <c r="B427" s="257" t="s">
        <v>6087</v>
      </c>
      <c r="C427" s="258" t="s">
        <v>6090</v>
      </c>
      <c r="D427" s="261" t="s">
        <v>6091</v>
      </c>
      <c r="E427" s="262" t="s">
        <v>5233</v>
      </c>
      <c r="F427" s="265" t="s">
        <v>6050</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6086</v>
      </c>
      <c r="B428" s="257" t="s">
        <v>6087</v>
      </c>
      <c r="C428" s="258" t="s">
        <v>6092</v>
      </c>
      <c r="D428" s="261" t="s">
        <v>6093</v>
      </c>
      <c r="E428" s="262" t="s">
        <v>5512</v>
      </c>
      <c r="F428" s="265" t="s">
        <v>6050</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6086</v>
      </c>
      <c r="B429" s="257" t="s">
        <v>6087</v>
      </c>
      <c r="C429" s="258" t="s">
        <v>6094</v>
      </c>
      <c r="D429" s="261" t="s">
        <v>6095</v>
      </c>
      <c r="E429" s="262" t="s">
        <v>5262</v>
      </c>
      <c r="F429" s="265" t="s">
        <v>6050</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6086</v>
      </c>
      <c r="B430" s="257" t="s">
        <v>6087</v>
      </c>
      <c r="C430" s="258" t="s">
        <v>6096</v>
      </c>
      <c r="D430" s="261" t="s">
        <v>6097</v>
      </c>
      <c r="E430" s="262" t="s">
        <v>5262</v>
      </c>
      <c r="F430" s="265" t="s">
        <v>6050</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6086</v>
      </c>
      <c r="B431" s="257" t="s">
        <v>6087</v>
      </c>
      <c r="C431" s="258" t="s">
        <v>6098</v>
      </c>
      <c r="D431" s="261" t="s">
        <v>6099</v>
      </c>
      <c r="E431" s="262" t="s">
        <v>5512</v>
      </c>
      <c r="F431" s="265" t="s">
        <v>6050</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6086</v>
      </c>
      <c r="B432" s="257" t="s">
        <v>6087</v>
      </c>
      <c r="C432" s="258" t="s">
        <v>6100</v>
      </c>
      <c r="D432" s="261" t="s">
        <v>6101</v>
      </c>
      <c r="E432" s="262" t="s">
        <v>5512</v>
      </c>
      <c r="F432" s="265" t="s">
        <v>6050</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6086</v>
      </c>
      <c r="B433" s="257" t="s">
        <v>6087</v>
      </c>
      <c r="C433" s="258" t="s">
        <v>6102</v>
      </c>
      <c r="D433" s="261" t="s">
        <v>6103</v>
      </c>
      <c r="E433" s="262" t="s">
        <v>5329</v>
      </c>
      <c r="F433" s="265" t="s">
        <v>6050</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6086</v>
      </c>
      <c r="B434" s="257" t="s">
        <v>6087</v>
      </c>
      <c r="C434" s="258" t="s">
        <v>6104</v>
      </c>
      <c r="D434" s="261" t="s">
        <v>6105</v>
      </c>
      <c r="E434" s="262" t="s">
        <v>5329</v>
      </c>
      <c r="F434" s="265" t="s">
        <v>6050</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6086</v>
      </c>
      <c r="B435" s="257" t="s">
        <v>6087</v>
      </c>
      <c r="C435" s="258" t="s">
        <v>6106</v>
      </c>
      <c r="D435" s="261" t="s">
        <v>6107</v>
      </c>
      <c r="E435" s="262" t="s">
        <v>5262</v>
      </c>
      <c r="F435" s="265" t="s">
        <v>6050</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6086</v>
      </c>
      <c r="B436" s="257" t="s">
        <v>6087</v>
      </c>
      <c r="C436" s="258" t="s">
        <v>6108</v>
      </c>
      <c r="D436" s="261" t="s">
        <v>6109</v>
      </c>
      <c r="E436" s="262" t="s">
        <v>5329</v>
      </c>
      <c r="F436" s="265" t="s">
        <v>6050</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6086</v>
      </c>
      <c r="B437" s="257" t="s">
        <v>6087</v>
      </c>
      <c r="C437" s="258" t="s">
        <v>6110</v>
      </c>
      <c r="D437" s="261" t="s">
        <v>6111</v>
      </c>
      <c r="E437" s="262" t="s">
        <v>5262</v>
      </c>
      <c r="F437" s="265" t="s">
        <v>6050</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6086</v>
      </c>
      <c r="B438" s="256" t="s">
        <v>6112</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6086</v>
      </c>
      <c r="B439" s="257" t="s">
        <v>6112</v>
      </c>
      <c r="C439" s="258" t="s">
        <v>6113</v>
      </c>
      <c r="D439" s="261" t="s">
        <v>6114</v>
      </c>
      <c r="E439" s="262" t="s">
        <v>5233</v>
      </c>
      <c r="F439" s="265" t="s">
        <v>6115</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6086</v>
      </c>
      <c r="B440" s="257" t="s">
        <v>6112</v>
      </c>
      <c r="C440" s="258" t="s">
        <v>6116</v>
      </c>
      <c r="D440" s="261" t="s">
        <v>6117</v>
      </c>
      <c r="E440" s="262" t="s">
        <v>5233</v>
      </c>
      <c r="F440" s="265" t="s">
        <v>6115</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6086</v>
      </c>
      <c r="B441" s="257" t="s">
        <v>6112</v>
      </c>
      <c r="C441" s="258" t="s">
        <v>6118</v>
      </c>
      <c r="D441" s="261" t="s">
        <v>6119</v>
      </c>
      <c r="E441" s="262" t="s">
        <v>5233</v>
      </c>
      <c r="F441" s="265" t="s">
        <v>6115</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6086</v>
      </c>
      <c r="B442" s="257" t="s">
        <v>6112</v>
      </c>
      <c r="C442" s="258" t="s">
        <v>6120</v>
      </c>
      <c r="D442" s="261" t="s">
        <v>6121</v>
      </c>
      <c r="E442" s="262" t="s">
        <v>5233</v>
      </c>
      <c r="F442" s="265" t="s">
        <v>6115</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6086</v>
      </c>
      <c r="B443" s="257" t="s">
        <v>6112</v>
      </c>
      <c r="C443" s="258" t="s">
        <v>6122</v>
      </c>
      <c r="D443" s="261" t="s">
        <v>6123</v>
      </c>
      <c r="E443" s="262" t="s">
        <v>5262</v>
      </c>
      <c r="F443" s="265" t="s">
        <v>6115</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6086</v>
      </c>
      <c r="B444" s="257" t="s">
        <v>6112</v>
      </c>
      <c r="C444" s="258" t="s">
        <v>6124</v>
      </c>
      <c r="D444" s="261" t="s">
        <v>6125</v>
      </c>
      <c r="E444" s="262" t="s">
        <v>5262</v>
      </c>
      <c r="F444" s="265" t="s">
        <v>6115</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6086</v>
      </c>
      <c r="B445" s="257" t="s">
        <v>6112</v>
      </c>
      <c r="C445" s="258" t="s">
        <v>6126</v>
      </c>
      <c r="D445" s="261" t="s">
        <v>6127</v>
      </c>
      <c r="E445" s="262" t="s">
        <v>5262</v>
      </c>
      <c r="F445" s="265" t="s">
        <v>6115</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6086</v>
      </c>
      <c r="B446" s="257" t="s">
        <v>6112</v>
      </c>
      <c r="C446" s="258" t="s">
        <v>6128</v>
      </c>
      <c r="D446" s="261" t="s">
        <v>6129</v>
      </c>
      <c r="E446" s="262" t="s">
        <v>5377</v>
      </c>
      <c r="F446" s="265" t="s">
        <v>6115</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6086</v>
      </c>
      <c r="B447" s="257" t="s">
        <v>6112</v>
      </c>
      <c r="C447" s="258" t="s">
        <v>6130</v>
      </c>
      <c r="D447" s="261" t="s">
        <v>6131</v>
      </c>
      <c r="E447" s="262" t="s">
        <v>5262</v>
      </c>
      <c r="F447" s="265" t="s">
        <v>6115</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6086</v>
      </c>
      <c r="B448" s="257" t="s">
        <v>6112</v>
      </c>
      <c r="C448" s="258" t="s">
        <v>6132</v>
      </c>
      <c r="D448" s="261" t="s">
        <v>6133</v>
      </c>
      <c r="E448" s="262" t="s">
        <v>5377</v>
      </c>
      <c r="F448" s="265" t="s">
        <v>6115</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6086</v>
      </c>
      <c r="B449" s="257" t="s">
        <v>6112</v>
      </c>
      <c r="C449" s="258" t="s">
        <v>6134</v>
      </c>
      <c r="D449" s="261" t="s">
        <v>6135</v>
      </c>
      <c r="E449" s="262" t="s">
        <v>5377</v>
      </c>
      <c r="F449" s="265" t="s">
        <v>6115</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6136</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6136</v>
      </c>
      <c r="B451" s="256" t="s">
        <v>6137</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6136</v>
      </c>
      <c r="B452" s="257" t="s">
        <v>6137</v>
      </c>
      <c r="C452" s="258" t="s">
        <v>6138</v>
      </c>
      <c r="D452" s="261" t="s">
        <v>6139</v>
      </c>
      <c r="E452" s="262" t="s">
        <v>5233</v>
      </c>
      <c r="F452" s="265" t="s">
        <v>6140</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6136</v>
      </c>
      <c r="B453" s="257" t="s">
        <v>6137</v>
      </c>
      <c r="C453" s="258" t="s">
        <v>6141</v>
      </c>
      <c r="D453" s="261" t="s">
        <v>6142</v>
      </c>
      <c r="E453" s="262" t="s">
        <v>5233</v>
      </c>
      <c r="F453" s="265" t="s">
        <v>6140</v>
      </c>
      <c r="G453" s="268">
        <f>IF(COUNTIF(H453:AU453,"&lt;&gt;")=0,"",SUMPRODUCT(((Recommendations[ImplStatus]="Implemented")+(Recommendations[ImplStatus]="Compensated"))*ISNUMBER(MATCH(Recommendations[Id],H453:AU453,0)))/COUNTIF(H453:AU453,"&lt;&gt;"))</f>
        <v>0</v>
      </c>
      <c r="H453" s="269" t="s">
        <v>444</v>
      </c>
      <c r="I453" s="269" t="s">
        <v>449</v>
      </c>
      <c r="J453" s="269" t="s">
        <v>454</v>
      </c>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6136</v>
      </c>
      <c r="B454" s="257" t="s">
        <v>6137</v>
      </c>
      <c r="C454" s="258" t="s">
        <v>6143</v>
      </c>
      <c r="D454" s="261" t="s">
        <v>6144</v>
      </c>
      <c r="E454" s="262" t="s">
        <v>5233</v>
      </c>
      <c r="F454" s="265" t="s">
        <v>6140</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6136</v>
      </c>
      <c r="B455" s="257" t="s">
        <v>6137</v>
      </c>
      <c r="C455" s="258" t="s">
        <v>6145</v>
      </c>
      <c r="D455" s="261" t="s">
        <v>6146</v>
      </c>
      <c r="E455" s="262" t="s">
        <v>5233</v>
      </c>
      <c r="F455" s="265" t="s">
        <v>6140</v>
      </c>
      <c r="G455" s="268">
        <f>IF(COUNTIF(H455:AU455,"&lt;&gt;")=0,"",SUMPRODUCT(((Recommendations[ImplStatus]="Implemented")+(Recommendations[ImplStatus]="Compensated"))*ISNUMBER(MATCH(Recommendations[Id],H455:AU455,0)))/COUNTIF(H455:AU455,"&lt;&gt;"))</f>
        <v>0</v>
      </c>
      <c r="H455" s="269" t="s">
        <v>444</v>
      </c>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6136</v>
      </c>
      <c r="B456" s="257" t="s">
        <v>6137</v>
      </c>
      <c r="C456" s="258" t="s">
        <v>6147</v>
      </c>
      <c r="D456" s="261" t="s">
        <v>6148</v>
      </c>
      <c r="E456" s="262" t="s">
        <v>5233</v>
      </c>
      <c r="F456" s="265" t="s">
        <v>6140</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6136</v>
      </c>
      <c r="B457" s="257" t="s">
        <v>6137</v>
      </c>
      <c r="C457" s="258" t="s">
        <v>6149</v>
      </c>
      <c r="D457" s="261" t="s">
        <v>6150</v>
      </c>
      <c r="E457" s="262" t="s">
        <v>5262</v>
      </c>
      <c r="F457" s="265" t="s">
        <v>6140</v>
      </c>
      <c r="G457" s="268">
        <f>IF(COUNTIF(H457:AU457,"&lt;&gt;")=0,"",SUMPRODUCT(((Recommendations[ImplStatus]="Implemented")+(Recommendations[ImplStatus]="Compensated"))*ISNUMBER(MATCH(Recommendations[Id],H457:AU457,0)))/COUNTIF(H457:AU457,"&lt;&gt;"))</f>
        <v>0</v>
      </c>
      <c r="H457" s="269" t="s">
        <v>459</v>
      </c>
      <c r="I457" s="269" t="s">
        <v>464</v>
      </c>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6136</v>
      </c>
      <c r="B458" s="257" t="s">
        <v>6137</v>
      </c>
      <c r="C458" s="258" t="s">
        <v>6151</v>
      </c>
      <c r="D458" s="261" t="s">
        <v>6152</v>
      </c>
      <c r="E458" s="262" t="s">
        <v>5262</v>
      </c>
      <c r="F458" s="265" t="s">
        <v>6140</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6136</v>
      </c>
      <c r="B459" s="257" t="s">
        <v>6137</v>
      </c>
      <c r="C459" s="258" t="s">
        <v>6153</v>
      </c>
      <c r="D459" s="261" t="s">
        <v>6154</v>
      </c>
      <c r="E459" s="262" t="s">
        <v>5262</v>
      </c>
      <c r="F459" s="265" t="s">
        <v>6140</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6136</v>
      </c>
      <c r="B460" s="257" t="s">
        <v>6137</v>
      </c>
      <c r="C460" s="258" t="s">
        <v>6155</v>
      </c>
      <c r="D460" s="261" t="s">
        <v>6156</v>
      </c>
      <c r="E460" s="262" t="s">
        <v>5262</v>
      </c>
      <c r="F460" s="265" t="s">
        <v>6140</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6136</v>
      </c>
      <c r="B461" s="257" t="s">
        <v>6137</v>
      </c>
      <c r="C461" s="258" t="s">
        <v>6157</v>
      </c>
      <c r="D461" s="261" t="s">
        <v>6158</v>
      </c>
      <c r="E461" s="262" t="s">
        <v>5262</v>
      </c>
      <c r="F461" s="265" t="s">
        <v>6140</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6136</v>
      </c>
      <c r="B462" s="257" t="s">
        <v>6137</v>
      </c>
      <c r="C462" s="258" t="s">
        <v>6159</v>
      </c>
      <c r="D462" s="261" t="s">
        <v>6160</v>
      </c>
      <c r="E462" s="262" t="s">
        <v>5262</v>
      </c>
      <c r="F462" s="265" t="s">
        <v>6140</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6136</v>
      </c>
      <c r="B463" s="257" t="s">
        <v>6137</v>
      </c>
      <c r="C463" s="258" t="s">
        <v>6161</v>
      </c>
      <c r="D463" s="261" t="s">
        <v>6162</v>
      </c>
      <c r="E463" s="262" t="s">
        <v>5262</v>
      </c>
      <c r="F463" s="265" t="s">
        <v>6140</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6136</v>
      </c>
      <c r="B464" s="257" t="s">
        <v>6137</v>
      </c>
      <c r="C464" s="258" t="s">
        <v>6163</v>
      </c>
      <c r="D464" s="261" t="s">
        <v>6164</v>
      </c>
      <c r="E464" s="262" t="s">
        <v>5262</v>
      </c>
      <c r="F464" s="265" t="s">
        <v>6140</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6136</v>
      </c>
      <c r="B465" s="257" t="s">
        <v>6137</v>
      </c>
      <c r="C465" s="258" t="s">
        <v>6165</v>
      </c>
      <c r="D465" s="261" t="s">
        <v>6166</v>
      </c>
      <c r="E465" s="262" t="s">
        <v>5262</v>
      </c>
      <c r="F465" s="265" t="s">
        <v>6140</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6136</v>
      </c>
      <c r="B466" s="256" t="s">
        <v>6167</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6136</v>
      </c>
      <c r="B467" s="257" t="s">
        <v>6167</v>
      </c>
      <c r="C467" s="258" t="s">
        <v>6168</v>
      </c>
      <c r="D467" s="261" t="s">
        <v>6169</v>
      </c>
      <c r="E467" s="262" t="s">
        <v>5233</v>
      </c>
      <c r="F467" s="265" t="s">
        <v>5372</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6136</v>
      </c>
      <c r="B468" s="257" t="s">
        <v>6167</v>
      </c>
      <c r="C468" s="258" t="s">
        <v>6170</v>
      </c>
      <c r="D468" s="261" t="s">
        <v>6171</v>
      </c>
      <c r="E468" s="262" t="s">
        <v>5233</v>
      </c>
      <c r="F468" s="265" t="s">
        <v>5372</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6136</v>
      </c>
      <c r="B469" s="257" t="s">
        <v>6167</v>
      </c>
      <c r="C469" s="258" t="s">
        <v>6172</v>
      </c>
      <c r="D469" s="261" t="s">
        <v>6173</v>
      </c>
      <c r="E469" s="262" t="s">
        <v>5233</v>
      </c>
      <c r="F469" s="265" t="s">
        <v>5372</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6136</v>
      </c>
      <c r="B470" s="257" t="s">
        <v>6167</v>
      </c>
      <c r="C470" s="258" t="s">
        <v>6174</v>
      </c>
      <c r="D470" s="261" t="s">
        <v>6175</v>
      </c>
      <c r="E470" s="262" t="s">
        <v>5329</v>
      </c>
      <c r="F470" s="265" t="s">
        <v>5741</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6136</v>
      </c>
      <c r="B471" s="257" t="s">
        <v>6167</v>
      </c>
      <c r="C471" s="258" t="s">
        <v>6176</v>
      </c>
      <c r="D471" s="261" t="s">
        <v>6177</v>
      </c>
      <c r="E471" s="262" t="s">
        <v>5329</v>
      </c>
      <c r="F471" s="265" t="s">
        <v>5741</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6136</v>
      </c>
      <c r="B472" s="257" t="s">
        <v>6167</v>
      </c>
      <c r="C472" s="258" t="s">
        <v>6178</v>
      </c>
      <c r="D472" s="261" t="s">
        <v>6179</v>
      </c>
      <c r="E472" s="262" t="s">
        <v>5233</v>
      </c>
      <c r="F472" s="265" t="s">
        <v>5741</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6136</v>
      </c>
      <c r="B473" s="257" t="s">
        <v>6167</v>
      </c>
      <c r="C473" s="258" t="s">
        <v>6180</v>
      </c>
      <c r="D473" s="261" t="s">
        <v>6181</v>
      </c>
      <c r="E473" s="262" t="s">
        <v>5233</v>
      </c>
      <c r="F473" s="265" t="s">
        <v>5680</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6136</v>
      </c>
      <c r="B474" s="257" t="s">
        <v>6167</v>
      </c>
      <c r="C474" s="258" t="s">
        <v>6182</v>
      </c>
      <c r="D474" s="261" t="s">
        <v>6183</v>
      </c>
      <c r="E474" s="262" t="s">
        <v>5262</v>
      </c>
      <c r="F474" s="265" t="s">
        <v>5680</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6136</v>
      </c>
      <c r="B475" s="257" t="s">
        <v>6167</v>
      </c>
      <c r="C475" s="258" t="s">
        <v>6184</v>
      </c>
      <c r="D475" s="261" t="s">
        <v>6185</v>
      </c>
      <c r="E475" s="262" t="s">
        <v>5262</v>
      </c>
      <c r="F475" s="265" t="s">
        <v>5680</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6136</v>
      </c>
      <c r="B476" s="257" t="s">
        <v>6167</v>
      </c>
      <c r="C476" s="258" t="s">
        <v>6186</v>
      </c>
      <c r="D476" s="261" t="s">
        <v>6187</v>
      </c>
      <c r="E476" s="262" t="s">
        <v>5262</v>
      </c>
      <c r="F476" s="265" t="s">
        <v>5680</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6136</v>
      </c>
      <c r="B477" s="257" t="s">
        <v>6167</v>
      </c>
      <c r="C477" s="258" t="s">
        <v>6188</v>
      </c>
      <c r="D477" s="261" t="s">
        <v>6189</v>
      </c>
      <c r="E477" s="262" t="s">
        <v>5262</v>
      </c>
      <c r="F477" s="265" t="s">
        <v>5680</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6136</v>
      </c>
      <c r="B478" s="257" t="s">
        <v>6167</v>
      </c>
      <c r="C478" s="258" t="s">
        <v>6190</v>
      </c>
      <c r="D478" s="261" t="s">
        <v>6191</v>
      </c>
      <c r="E478" s="262" t="s">
        <v>5262</v>
      </c>
      <c r="F478" s="265" t="s">
        <v>5741</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6136</v>
      </c>
      <c r="B479" s="257" t="s">
        <v>6167</v>
      </c>
      <c r="C479" s="258" t="s">
        <v>6192</v>
      </c>
      <c r="D479" s="261" t="s">
        <v>6193</v>
      </c>
      <c r="E479" s="262" t="s">
        <v>5377</v>
      </c>
      <c r="F479" s="265" t="s">
        <v>5741</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6136</v>
      </c>
      <c r="B480" s="257" t="s">
        <v>6167</v>
      </c>
      <c r="C480" s="258" t="s">
        <v>6194</v>
      </c>
      <c r="D480" s="261" t="s">
        <v>6195</v>
      </c>
      <c r="E480" s="262" t="s">
        <v>5377</v>
      </c>
      <c r="F480" s="265" t="s">
        <v>5741</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6136</v>
      </c>
      <c r="B481" s="270" t="s">
        <v>6167</v>
      </c>
      <c r="C481" s="271" t="s">
        <v>6196</v>
      </c>
      <c r="D481" s="272" t="s">
        <v>6197</v>
      </c>
      <c r="E481" s="273" t="s">
        <v>5377</v>
      </c>
      <c r="F481" s="274" t="s">
        <v>5372</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498</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IFERROR(INDEX('Recommendations'!$G$2:$G$97, MATCH(H2,'Recommendations'!$A$2:$A$97,0))="Implemented", FALSE))</xm:f>
            <x14:dxf>
              <font>
                <color rgb="FF000000"/>
              </font>
              <fill>
                <patternFill>
                  <bgColor rgb="FF3C7D22"/>
                </patternFill>
              </fill>
            </x14:dxf>
          </x14:cfRule>
          <x14:cfRule type="expression" priority="2" id="{00000000-000E-0000-0B00-000002000000}">
            <xm:f>AND(H2&lt;&gt;"", IFERROR(INDEX('Recommendations'!$G$2:$G$97, MATCH(H2,'Recommendations'!$A$2:$A$97,0))="Compensated", FALSE))</xm:f>
            <x14:dxf>
              <font>
                <color rgb="FF000000"/>
              </font>
              <fill>
                <patternFill>
                  <bgColor rgb="FFC6E0B4"/>
                </patternFill>
              </fill>
            </x14:dxf>
          </x14:cfRule>
          <x14:cfRule type="expression" priority="3" id="{00000000-000E-0000-0B00-000003000000}">
            <xm:f>AND(H2&lt;&gt;"", IFERROR(INDEX('Recommendations'!$G$2:$G$97, MATCH(H2,'Recommendations'!$A$2:$A$97,0))="Testing", FALSE))</xm:f>
            <x14:dxf>
              <font>
                <color rgb="FF000000"/>
              </font>
              <fill>
                <patternFill>
                  <bgColor rgb="FFFFC000"/>
                </patternFill>
              </fill>
            </x14:dxf>
          </x14:cfRule>
          <x14:cfRule type="expression" priority="4" id="{00000000-000E-0000-0B00-000004000000}">
            <xm:f>AND(H2&lt;&gt;"", IFERROR(INDEX('Recommendations'!$G$2:$G$97, MATCH(H2,'Recommendations'!$A$2:$A$97,0))="Failed", FALSE))</xm:f>
            <x14:dxf>
              <font>
                <color rgb="FF000000"/>
              </font>
              <fill>
                <patternFill>
                  <bgColor rgb="FFD82891"/>
                </patternFill>
              </fill>
            </x14:dxf>
          </x14:cfRule>
          <x14:cfRule type="expression" priority="5" id="{00000000-000E-0000-0B00-000005000000}">
            <xm:f>AND(H2&lt;&gt;"", IFERROR(INDEX('Recommendations'!$G$2:$G$97, MATCH(H2,'Recommendations'!$A$2:$A$97,0))="Risk Accepted", FALSE))</xm:f>
            <x14:dxf>
              <font>
                <color rgb="FF000000"/>
              </font>
              <fill>
                <patternFill>
                  <bgColor rgb="FFD9D9D9"/>
                </patternFill>
              </fill>
            </x14:dxf>
          </x14:cfRule>
          <x14:cfRule type="expression" priority="6" id="{00000000-000E-0000-0B00-000006000000}">
            <xm:f>AND(H2&lt;&gt;"", IFERROR(INDEX('Recommendations'!$G$2:$G$97, MATCH(H2,'Recommendations'!$A$2:$A$97,0))="N/A",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578</v>
      </c>
      <c r="C2" s="290"/>
      <c r="D2" s="290"/>
      <c r="E2" s="290"/>
      <c r="F2" s="290"/>
      <c r="G2" s="290"/>
      <c r="H2" s="290"/>
      <c r="I2" s="290"/>
    </row>
    <row r="4" spans="2:15" ht="18.5" x14ac:dyDescent="0.45">
      <c r="B4" s="39" t="s">
        <v>579</v>
      </c>
    </row>
    <row r="5" spans="2:15" x14ac:dyDescent="0.35">
      <c r="B5" s="41" t="s">
        <v>19</v>
      </c>
      <c r="C5" s="41" t="s">
        <v>580</v>
      </c>
      <c r="D5" s="41" t="s">
        <v>581</v>
      </c>
      <c r="F5" s="291" t="s">
        <v>582</v>
      </c>
      <c r="G5" s="291"/>
      <c r="H5" s="291"/>
      <c r="I5" s="292" t="s">
        <v>583</v>
      </c>
      <c r="J5" s="292"/>
      <c r="K5" s="292"/>
      <c r="L5" s="292"/>
      <c r="M5" s="292"/>
      <c r="N5" s="292"/>
      <c r="O5" s="292"/>
    </row>
    <row r="6" spans="2:15" x14ac:dyDescent="0.35">
      <c r="B6" s="47" t="s">
        <v>584</v>
      </c>
      <c r="C6" s="48">
        <v>96</v>
      </c>
      <c r="D6" s="49" t="s">
        <v>19</v>
      </c>
      <c r="F6" s="291" t="s">
        <v>585</v>
      </c>
      <c r="G6" s="291"/>
      <c r="H6" s="291"/>
      <c r="I6" s="293" t="s">
        <v>586</v>
      </c>
      <c r="J6" s="293"/>
      <c r="K6" s="293"/>
      <c r="L6" s="293"/>
      <c r="M6" s="293"/>
      <c r="N6" s="293"/>
      <c r="O6" s="293"/>
    </row>
    <row r="7" spans="2:15" x14ac:dyDescent="0.35">
      <c r="B7" s="50" t="s">
        <v>587</v>
      </c>
      <c r="C7" s="51">
        <f>C6-C8-C9</f>
        <v>96</v>
      </c>
      <c r="D7" s="52">
        <f>IF(C6&gt;0,C7/C6,0)</f>
        <v>1</v>
      </c>
      <c r="F7" s="291" t="s">
        <v>588</v>
      </c>
      <c r="G7" s="291"/>
      <c r="H7" s="291"/>
      <c r="I7" s="293" t="s">
        <v>586</v>
      </c>
      <c r="J7" s="293"/>
      <c r="K7" s="293"/>
      <c r="L7" s="293"/>
      <c r="M7" s="293"/>
      <c r="N7" s="293"/>
      <c r="O7" s="293"/>
    </row>
    <row r="8" spans="2:15" x14ac:dyDescent="0.35">
      <c r="B8" s="43" t="s">
        <v>589</v>
      </c>
      <c r="C8" s="44">
        <f>COUNTIF('Recommendations'!G:G,"Risk Accepted")</f>
        <v>0</v>
      </c>
      <c r="D8" s="45">
        <f>IF(C6&gt;0,C8/C6,0)</f>
        <v>0</v>
      </c>
      <c r="F8" s="291" t="s">
        <v>590</v>
      </c>
      <c r="G8" s="291"/>
      <c r="H8" s="291"/>
      <c r="I8" s="293" t="s">
        <v>586</v>
      </c>
      <c r="J8" s="293"/>
      <c r="K8" s="293"/>
      <c r="L8" s="293"/>
      <c r="M8" s="293"/>
      <c r="N8" s="293"/>
      <c r="O8" s="293"/>
    </row>
    <row r="9" spans="2:15" x14ac:dyDescent="0.35">
      <c r="B9" s="43" t="s">
        <v>591</v>
      </c>
      <c r="C9" s="44">
        <f>COUNTIF('Recommendations'!G:G,"N/A")</f>
        <v>0</v>
      </c>
      <c r="D9" s="45">
        <f>IF(C6&gt;0,C9/C6,0)</f>
        <v>0</v>
      </c>
      <c r="F9" s="291" t="s">
        <v>592</v>
      </c>
      <c r="G9" s="291"/>
      <c r="H9" s="291"/>
      <c r="I9" s="293" t="s">
        <v>586</v>
      </c>
      <c r="J9" s="293"/>
      <c r="K9" s="293"/>
      <c r="L9" s="293"/>
      <c r="M9" s="293"/>
      <c r="N9" s="293"/>
      <c r="O9" s="293"/>
    </row>
    <row r="12" spans="2:15" ht="18.5" x14ac:dyDescent="0.45">
      <c r="B12" s="39" t="s">
        <v>593</v>
      </c>
    </row>
    <row r="14" spans="2:15" x14ac:dyDescent="0.35">
      <c r="B14" s="53" t="s">
        <v>594</v>
      </c>
    </row>
    <row r="15" spans="2:15" x14ac:dyDescent="0.35">
      <c r="B15" s="41" t="s">
        <v>19</v>
      </c>
      <c r="C15" s="41" t="s">
        <v>595</v>
      </c>
      <c r="D15" s="41" t="s">
        <v>596</v>
      </c>
      <c r="E15" s="41" t="s">
        <v>597</v>
      </c>
      <c r="F15" s="41" t="s">
        <v>598</v>
      </c>
    </row>
    <row r="16" spans="2:15" x14ac:dyDescent="0.35">
      <c r="B16" s="43" t="s">
        <v>599</v>
      </c>
      <c r="C16" s="44">
        <f>COUNTIF('Recommendations'!L:L,"Resolved")</f>
        <v>0</v>
      </c>
      <c r="D16" s="44">
        <f>COUNTIF('Recommendations'!L:L,"Testing")</f>
        <v>0</v>
      </c>
      <c r="E16" s="44">
        <f>COUNTIF('Recommendations'!L:L,"Outstanding")</f>
        <v>96</v>
      </c>
      <c r="F16" s="44">
        <f>SUM(C16:E16)</f>
        <v>96</v>
      </c>
    </row>
    <row r="18" spans="2:6" x14ac:dyDescent="0.35">
      <c r="B18" s="53" t="s">
        <v>600</v>
      </c>
    </row>
    <row r="19" spans="2:6" x14ac:dyDescent="0.35">
      <c r="B19" s="54" t="s">
        <v>19</v>
      </c>
      <c r="C19" s="54" t="s">
        <v>595</v>
      </c>
      <c r="D19" s="54" t="s">
        <v>596</v>
      </c>
      <c r="E19" s="54" t="s">
        <v>597</v>
      </c>
      <c r="F19" s="54" t="s">
        <v>19</v>
      </c>
    </row>
    <row r="20" spans="2:6" x14ac:dyDescent="0.35">
      <c r="B20" s="43" t="s">
        <v>599</v>
      </c>
      <c r="C20" s="45">
        <f>IF(F16&gt;0, C16/F16, 0)</f>
        <v>0</v>
      </c>
      <c r="D20" s="45">
        <f>IF(F16&gt;0, D16/F16, 0)</f>
        <v>0</v>
      </c>
      <c r="E20" s="45">
        <f>IF(F16&gt;0, E16/F16, 0)</f>
        <v>1</v>
      </c>
      <c r="F20" s="46" t="s">
        <v>19</v>
      </c>
    </row>
    <row r="25" spans="2:6" ht="18.5" x14ac:dyDescent="0.45">
      <c r="B25" s="39" t="s">
        <v>601</v>
      </c>
    </row>
    <row r="27" spans="2:6" x14ac:dyDescent="0.35">
      <c r="B27" s="53" t="s">
        <v>594</v>
      </c>
    </row>
    <row r="28" spans="2:6" x14ac:dyDescent="0.35">
      <c r="B28" s="41" t="s">
        <v>5</v>
      </c>
      <c r="C28" s="41" t="s">
        <v>595</v>
      </c>
      <c r="D28" s="41" t="s">
        <v>596</v>
      </c>
      <c r="E28" s="41" t="s">
        <v>597</v>
      </c>
      <c r="F28" s="41" t="s">
        <v>598</v>
      </c>
    </row>
    <row r="29" spans="2:6" x14ac:dyDescent="0.35">
      <c r="B29" s="43" t="s">
        <v>602</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603</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604</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605</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606</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96</v>
      </c>
      <c r="F34" s="44">
        <f t="shared" si="0"/>
        <v>96</v>
      </c>
    </row>
    <row r="36" spans="2:6" x14ac:dyDescent="0.35">
      <c r="B36" s="53" t="s">
        <v>600</v>
      </c>
    </row>
    <row r="37" spans="2:6" x14ac:dyDescent="0.35">
      <c r="B37" s="54" t="s">
        <v>5</v>
      </c>
      <c r="C37" s="54" t="s">
        <v>595</v>
      </c>
      <c r="D37" s="54" t="s">
        <v>596</v>
      </c>
      <c r="E37" s="54" t="s">
        <v>597</v>
      </c>
      <c r="F37" s="54" t="s">
        <v>19</v>
      </c>
    </row>
    <row r="38" spans="2:6" x14ac:dyDescent="0.35">
      <c r="B38" s="43" t="s">
        <v>602</v>
      </c>
      <c r="C38" s="45">
        <f t="shared" ref="C38:C43" si="1">IF(F29&gt;0, C29/F29, 0)</f>
        <v>0</v>
      </c>
      <c r="D38" s="45">
        <f t="shared" ref="D38:D43" si="2">IF(F29&gt;0, D29/F29, 0)</f>
        <v>0</v>
      </c>
      <c r="E38" s="45">
        <f t="shared" ref="E38:E43" si="3">IF(F29&gt;0, E29/F29, 0)</f>
        <v>0</v>
      </c>
      <c r="F38" s="46" t="s">
        <v>19</v>
      </c>
    </row>
    <row r="39" spans="2:6" x14ac:dyDescent="0.35">
      <c r="B39" s="43" t="s">
        <v>603</v>
      </c>
      <c r="C39" s="45">
        <f t="shared" si="1"/>
        <v>0</v>
      </c>
      <c r="D39" s="45">
        <f t="shared" si="2"/>
        <v>0</v>
      </c>
      <c r="E39" s="45">
        <f t="shared" si="3"/>
        <v>0</v>
      </c>
      <c r="F39" s="46" t="s">
        <v>19</v>
      </c>
    </row>
    <row r="40" spans="2:6" x14ac:dyDescent="0.35">
      <c r="B40" s="43" t="s">
        <v>604</v>
      </c>
      <c r="C40" s="45">
        <f t="shared" si="1"/>
        <v>0</v>
      </c>
      <c r="D40" s="45">
        <f t="shared" si="2"/>
        <v>0</v>
      </c>
      <c r="E40" s="45">
        <f t="shared" si="3"/>
        <v>0</v>
      </c>
      <c r="F40" s="46" t="s">
        <v>19</v>
      </c>
    </row>
    <row r="41" spans="2:6" x14ac:dyDescent="0.35">
      <c r="B41" s="43" t="s">
        <v>605</v>
      </c>
      <c r="C41" s="45">
        <f t="shared" si="1"/>
        <v>0</v>
      </c>
      <c r="D41" s="45">
        <f t="shared" si="2"/>
        <v>0</v>
      </c>
      <c r="E41" s="45">
        <f t="shared" si="3"/>
        <v>0</v>
      </c>
      <c r="F41" s="46" t="s">
        <v>19</v>
      </c>
    </row>
    <row r="42" spans="2:6" x14ac:dyDescent="0.35">
      <c r="B42" s="43" t="s">
        <v>606</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607</v>
      </c>
    </row>
    <row r="50" spans="2:6" x14ac:dyDescent="0.35">
      <c r="B50" s="53" t="s">
        <v>594</v>
      </c>
    </row>
    <row r="51" spans="2:6" x14ac:dyDescent="0.35">
      <c r="B51" s="41" t="s">
        <v>2</v>
      </c>
      <c r="C51" s="41" t="s">
        <v>595</v>
      </c>
      <c r="D51" s="41" t="s">
        <v>596</v>
      </c>
      <c r="E51" s="41" t="s">
        <v>597</v>
      </c>
      <c r="F51" s="41" t="s">
        <v>598</v>
      </c>
    </row>
    <row r="52" spans="2:6" x14ac:dyDescent="0.35">
      <c r="B52" s="43" t="s">
        <v>40</v>
      </c>
      <c r="C52" s="44">
        <f>COUNTIFS('Recommendations'!C:C,"CAT I (High)",'Recommendations'!L:L,"=Resolved")</f>
        <v>0</v>
      </c>
      <c r="D52" s="44">
        <f>COUNTIFS('Recommendations'!C:C,"=CAT I (High)",'Recommendations'!L:L,"=Testing")</f>
        <v>0</v>
      </c>
      <c r="E52" s="44">
        <f>COUNTIFS('Recommendations'!C:C,"=CAT I (High)",'Recommendations'!L:L,"=Outstanding")</f>
        <v>15</v>
      </c>
      <c r="F52" s="44">
        <f>SUM(C52:E52)</f>
        <v>15</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80</v>
      </c>
      <c r="F53" s="44">
        <f>SUM(C53:E53)</f>
        <v>80</v>
      </c>
    </row>
    <row r="54" spans="2:6" x14ac:dyDescent="0.35">
      <c r="B54" s="43" t="s">
        <v>51</v>
      </c>
      <c r="C54" s="44">
        <f>COUNTIFS('Recommendations'!C:C,"CAT III (Low)",'Recommendations'!L:L,"=Resolved")</f>
        <v>0</v>
      </c>
      <c r="D54" s="44">
        <f>COUNTIFS('Recommendations'!C:C,"=CAT III (Low)",'Recommendations'!L:L,"=Testing")</f>
        <v>0</v>
      </c>
      <c r="E54" s="44">
        <f>COUNTIFS('Recommendations'!C:C,"=CAT III (Low)",'Recommendations'!L:L,"=Outstanding")</f>
        <v>1</v>
      </c>
      <c r="F54" s="44">
        <f>SUM(C54:E54)</f>
        <v>1</v>
      </c>
    </row>
    <row r="56" spans="2:6" x14ac:dyDescent="0.35">
      <c r="B56" s="53" t="s">
        <v>600</v>
      </c>
    </row>
    <row r="57" spans="2:6" x14ac:dyDescent="0.35">
      <c r="B57" s="54" t="s">
        <v>2</v>
      </c>
      <c r="C57" s="54" t="s">
        <v>595</v>
      </c>
      <c r="D57" s="54" t="s">
        <v>596</v>
      </c>
      <c r="E57" s="54" t="s">
        <v>597</v>
      </c>
      <c r="F57" s="54" t="s">
        <v>19</v>
      </c>
    </row>
    <row r="58" spans="2:6" x14ac:dyDescent="0.35">
      <c r="B58" s="43" t="s">
        <v>40</v>
      </c>
      <c r="C58" s="45">
        <f>IF(F52&gt;0, C52/F52, 0)</f>
        <v>0</v>
      </c>
      <c r="D58" s="45">
        <f>IF(F52&gt;0, D52/F52, 0)</f>
        <v>0</v>
      </c>
      <c r="E58" s="45">
        <f>IF(F52&gt;0, E52/F52, 0)</f>
        <v>1</v>
      </c>
      <c r="F58" s="46" t="s">
        <v>19</v>
      </c>
    </row>
    <row r="59" spans="2:6" x14ac:dyDescent="0.35">
      <c r="B59" s="43" t="s">
        <v>15</v>
      </c>
      <c r="C59" s="45">
        <f>IF(F53&gt;0, C53/F53, 0)</f>
        <v>0</v>
      </c>
      <c r="D59" s="45">
        <f>IF(F53&gt;0, D53/F53, 0)</f>
        <v>0</v>
      </c>
      <c r="E59" s="45">
        <f>IF(F53&gt;0, E53/F53, 0)</f>
        <v>1</v>
      </c>
      <c r="F59" s="46" t="s">
        <v>19</v>
      </c>
    </row>
    <row r="60" spans="2:6" x14ac:dyDescent="0.35">
      <c r="B60" s="43" t="s">
        <v>51</v>
      </c>
      <c r="C60" s="45">
        <f>IF(F54&gt;0, C54/F54, 0)</f>
        <v>0</v>
      </c>
      <c r="D60" s="45">
        <f>IF(F54&gt;0, D54/F54, 0)</f>
        <v>0</v>
      </c>
      <c r="E60" s="45">
        <f>IF(F54&gt;0, E54/F54, 0)</f>
        <v>1</v>
      </c>
      <c r="F60" s="46" t="s">
        <v>19</v>
      </c>
    </row>
    <row r="65" spans="2:6" ht="18.5" x14ac:dyDescent="0.45">
      <c r="B65" s="39" t="s">
        <v>608</v>
      </c>
    </row>
    <row r="67" spans="2:6" x14ac:dyDescent="0.35">
      <c r="B67" s="53" t="s">
        <v>594</v>
      </c>
    </row>
    <row r="68" spans="2:6" x14ac:dyDescent="0.35">
      <c r="B68" s="41" t="s">
        <v>3</v>
      </c>
      <c r="C68" s="41" t="s">
        <v>595</v>
      </c>
      <c r="D68" s="41" t="s">
        <v>596</v>
      </c>
      <c r="E68" s="41" t="s">
        <v>597</v>
      </c>
      <c r="F68" s="41" t="s">
        <v>598</v>
      </c>
    </row>
    <row r="69" spans="2:6" x14ac:dyDescent="0.35">
      <c r="B69" s="43" t="s">
        <v>609</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610</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611</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612</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96</v>
      </c>
      <c r="F73" s="44">
        <f>SUM(C73:E73)</f>
        <v>96</v>
      </c>
    </row>
    <row r="75" spans="2:6" x14ac:dyDescent="0.35">
      <c r="B75" s="53" t="s">
        <v>600</v>
      </c>
    </row>
    <row r="76" spans="2:6" x14ac:dyDescent="0.35">
      <c r="B76" s="54" t="s">
        <v>3</v>
      </c>
      <c r="C76" s="54" t="s">
        <v>595</v>
      </c>
      <c r="D76" s="54" t="s">
        <v>596</v>
      </c>
      <c r="E76" s="54" t="s">
        <v>597</v>
      </c>
      <c r="F76" s="54" t="s">
        <v>19</v>
      </c>
    </row>
    <row r="77" spans="2:6" x14ac:dyDescent="0.35">
      <c r="B77" s="43" t="s">
        <v>609</v>
      </c>
      <c r="C77" s="45">
        <f>IF(F69&gt;0, C69/F69, 0)</f>
        <v>0</v>
      </c>
      <c r="D77" s="45">
        <f>IF(F69&gt;0, D69/F69, 0)</f>
        <v>0</v>
      </c>
      <c r="E77" s="45">
        <f>IF(F69&gt;0, E69/F69, 0)</f>
        <v>0</v>
      </c>
      <c r="F77" s="46" t="s">
        <v>19</v>
      </c>
    </row>
    <row r="78" spans="2:6" x14ac:dyDescent="0.35">
      <c r="B78" s="43" t="s">
        <v>610</v>
      </c>
      <c r="C78" s="45">
        <f>IF(F70&gt;0, C70/F70, 0)</f>
        <v>0</v>
      </c>
      <c r="D78" s="45">
        <f>IF(F70&gt;0, D70/F70, 0)</f>
        <v>0</v>
      </c>
      <c r="E78" s="45">
        <f>IF(F70&gt;0, E70/F70, 0)</f>
        <v>0</v>
      </c>
      <c r="F78" s="46" t="s">
        <v>19</v>
      </c>
    </row>
    <row r="79" spans="2:6" x14ac:dyDescent="0.35">
      <c r="B79" s="43" t="s">
        <v>611</v>
      </c>
      <c r="C79" s="45">
        <f>IF(F71&gt;0, C71/F71, 0)</f>
        <v>0</v>
      </c>
      <c r="D79" s="45">
        <f>IF(F71&gt;0, D71/F71, 0)</f>
        <v>0</v>
      </c>
      <c r="E79" s="45">
        <f>IF(F71&gt;0, E71/F71, 0)</f>
        <v>0</v>
      </c>
      <c r="F79" s="46" t="s">
        <v>19</v>
      </c>
    </row>
    <row r="80" spans="2:6" x14ac:dyDescent="0.35">
      <c r="B80" s="43" t="s">
        <v>612</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613</v>
      </c>
    </row>
    <row r="88" spans="2:6" x14ac:dyDescent="0.35">
      <c r="B88" s="53" t="s">
        <v>594</v>
      </c>
    </row>
    <row r="89" spans="2:6" x14ac:dyDescent="0.35">
      <c r="B89" s="41" t="s">
        <v>614</v>
      </c>
      <c r="C89" s="41" t="s">
        <v>595</v>
      </c>
      <c r="D89" s="41" t="s">
        <v>596</v>
      </c>
      <c r="E89" s="41" t="s">
        <v>597</v>
      </c>
      <c r="F89" s="41" t="s">
        <v>598</v>
      </c>
    </row>
    <row r="90" spans="2:6" x14ac:dyDescent="0.35">
      <c r="B90" s="43" t="s">
        <v>615</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616</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617</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96</v>
      </c>
      <c r="F93" s="44">
        <f>SUM(C93:E93)</f>
        <v>96</v>
      </c>
    </row>
    <row r="95" spans="2:6" x14ac:dyDescent="0.35">
      <c r="B95" s="53" t="s">
        <v>600</v>
      </c>
    </row>
    <row r="96" spans="2:6" x14ac:dyDescent="0.35">
      <c r="B96" s="54" t="s">
        <v>614</v>
      </c>
      <c r="C96" s="54" t="s">
        <v>595</v>
      </c>
      <c r="D96" s="54" t="s">
        <v>596</v>
      </c>
      <c r="E96" s="54" t="s">
        <v>597</v>
      </c>
      <c r="F96" s="54" t="s">
        <v>19</v>
      </c>
    </row>
    <row r="97" spans="2:15" x14ac:dyDescent="0.35">
      <c r="B97" s="43" t="s">
        <v>615</v>
      </c>
      <c r="C97" s="45">
        <f>IF(F90&gt;0, C90/F90, 0)</f>
        <v>0</v>
      </c>
      <c r="D97" s="45">
        <f>IF(F90&gt;0, D90/F90, 0)</f>
        <v>0</v>
      </c>
      <c r="E97" s="45">
        <f>IF(F90&gt;0, E90/F90, 0)</f>
        <v>0</v>
      </c>
      <c r="F97" s="46" t="s">
        <v>19</v>
      </c>
    </row>
    <row r="98" spans="2:15" x14ac:dyDescent="0.35">
      <c r="B98" s="43" t="s">
        <v>616</v>
      </c>
      <c r="C98" s="45">
        <f>IF(F91&gt;0, C91/F91, 0)</f>
        <v>0</v>
      </c>
      <c r="D98" s="45">
        <f>IF(F91&gt;0, D91/F91, 0)</f>
        <v>0</v>
      </c>
      <c r="E98" s="45">
        <f>IF(F91&gt;0, E91/F91, 0)</f>
        <v>0</v>
      </c>
      <c r="F98" s="46" t="s">
        <v>19</v>
      </c>
    </row>
    <row r="99" spans="2:15" x14ac:dyDescent="0.35">
      <c r="B99" s="43" t="s">
        <v>617</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618</v>
      </c>
      <c r="J105" s="39" t="s">
        <v>619</v>
      </c>
    </row>
    <row r="106" spans="2:15" x14ac:dyDescent="0.35">
      <c r="B106" s="41" t="s">
        <v>5</v>
      </c>
      <c r="C106" s="294" t="s">
        <v>620</v>
      </c>
      <c r="D106" s="294"/>
      <c r="E106" s="41" t="s">
        <v>587</v>
      </c>
      <c r="F106" s="41" t="s">
        <v>595</v>
      </c>
      <c r="G106" s="294" t="s">
        <v>621</v>
      </c>
      <c r="H106" s="294"/>
      <c r="J106" s="41" t="s">
        <v>5</v>
      </c>
      <c r="K106" s="41" t="s">
        <v>609</v>
      </c>
      <c r="L106" s="41" t="s">
        <v>610</v>
      </c>
      <c r="M106" s="41" t="s">
        <v>611</v>
      </c>
      <c r="N106" s="41" t="s">
        <v>612</v>
      </c>
      <c r="O106" s="41" t="s">
        <v>16</v>
      </c>
    </row>
    <row r="107" spans="2:15" x14ac:dyDescent="0.35">
      <c r="B107" s="47" t="s">
        <v>602</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602</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603</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603</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604</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604</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605</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605</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606</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606</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96</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96</v>
      </c>
    </row>
    <row r="119" spans="2:24" ht="21" x14ac:dyDescent="0.5">
      <c r="B119" s="39" t="s">
        <v>622</v>
      </c>
      <c r="P119" s="56" t="s">
        <v>623</v>
      </c>
    </row>
    <row r="121" spans="2:24" ht="60" customHeight="1" x14ac:dyDescent="0.35">
      <c r="B121" s="297" t="s">
        <v>624</v>
      </c>
      <c r="C121" s="290"/>
      <c r="D121" s="290"/>
      <c r="E121" s="290"/>
      <c r="F121" s="290"/>
      <c r="P121" s="297" t="s">
        <v>625</v>
      </c>
      <c r="Q121" s="290"/>
      <c r="R121" s="290"/>
      <c r="S121" s="290"/>
      <c r="T121" s="290"/>
      <c r="U121" s="290"/>
      <c r="V121" s="290"/>
      <c r="W121" s="290"/>
    </row>
    <row r="123" spans="2:24" ht="30" customHeight="1" x14ac:dyDescent="0.35">
      <c r="P123" s="57" t="s">
        <v>626</v>
      </c>
      <c r="Q123" s="58">
        <f>C16</f>
        <v>0</v>
      </c>
      <c r="R123" s="59"/>
      <c r="S123" s="58">
        <f>C69</f>
        <v>0</v>
      </c>
      <c r="T123" s="59"/>
      <c r="U123" s="58">
        <f>C70</f>
        <v>0</v>
      </c>
      <c r="V123" s="59"/>
      <c r="W123" s="58">
        <f>C71</f>
        <v>0</v>
      </c>
      <c r="X123" s="59"/>
    </row>
    <row r="124" spans="2:24" ht="35" customHeight="1" x14ac:dyDescent="0.35">
      <c r="P124" s="60" t="s">
        <v>627</v>
      </c>
      <c r="Q124" s="60" t="s">
        <v>628</v>
      </c>
      <c r="R124" s="60" t="s">
        <v>629</v>
      </c>
      <c r="S124" s="60" t="s">
        <v>630</v>
      </c>
      <c r="T124" s="60" t="s">
        <v>631</v>
      </c>
      <c r="U124" s="60" t="s">
        <v>632</v>
      </c>
      <c r="V124" s="60" t="s">
        <v>633</v>
      </c>
      <c r="W124" s="60" t="s">
        <v>634</v>
      </c>
      <c r="X124" s="60" t="s">
        <v>635</v>
      </c>
    </row>
    <row r="125" spans="2:24" x14ac:dyDescent="0.35">
      <c r="O125" s="61" t="s">
        <v>636</v>
      </c>
      <c r="P125" s="62" t="s">
        <v>637</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638</v>
      </c>
      <c r="P160" s="56" t="s">
        <v>639</v>
      </c>
    </row>
    <row r="162" spans="2:22" ht="45" customHeight="1" x14ac:dyDescent="0.35">
      <c r="B162" s="297" t="s">
        <v>640</v>
      </c>
      <c r="C162" s="290"/>
      <c r="D162" s="290"/>
      <c r="E162" s="290"/>
      <c r="F162" s="290"/>
      <c r="P162" s="297" t="s">
        <v>641</v>
      </c>
      <c r="Q162" s="290"/>
      <c r="R162" s="290"/>
      <c r="S162" s="290"/>
      <c r="T162" s="290"/>
      <c r="U162" s="290"/>
    </row>
    <row r="163" spans="2:22" ht="35" customHeight="1" x14ac:dyDescent="0.35">
      <c r="P163" s="294" t="s">
        <v>642</v>
      </c>
      <c r="Q163" s="294"/>
      <c r="R163" s="294" t="s">
        <v>643</v>
      </c>
      <c r="S163" s="294"/>
      <c r="T163" s="294"/>
    </row>
    <row r="164" spans="2:22" ht="30" customHeight="1" x14ac:dyDescent="0.35">
      <c r="P164" s="298">
        <v>0</v>
      </c>
      <c r="Q164" s="299"/>
      <c r="R164" s="300" t="s">
        <v>644</v>
      </c>
      <c r="S164" s="301"/>
      <c r="T164" s="301"/>
    </row>
    <row r="167" spans="2:22" ht="25" customHeight="1" x14ac:dyDescent="0.35">
      <c r="P167" s="65" t="s">
        <v>627</v>
      </c>
      <c r="Q167" s="65" t="s">
        <v>645</v>
      </c>
      <c r="R167" s="65" t="s">
        <v>646</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498</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01"/>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97"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40</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40</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51</v>
      </c>
      <c r="D8" s="3" t="s">
        <v>16</v>
      </c>
      <c r="E8" s="3" t="s">
        <v>17</v>
      </c>
      <c r="F8" s="3" t="s">
        <v>18</v>
      </c>
      <c r="G8" s="3" t="s">
        <v>19</v>
      </c>
      <c r="H8" s="4" t="s">
        <v>19</v>
      </c>
      <c r="I8" s="1" t="s">
        <v>52</v>
      </c>
      <c r="J8" s="1" t="s">
        <v>53</v>
      </c>
      <c r="K8" s="1" t="s">
        <v>54</v>
      </c>
      <c r="L8" s="3" t="str">
        <f t="shared" si="0"/>
        <v>Outstanding</v>
      </c>
      <c r="M8" s="11" t="s">
        <v>19</v>
      </c>
    </row>
    <row r="9" spans="1:13" ht="60" customHeight="1" x14ac:dyDescent="0.35">
      <c r="A9" s="9" t="s">
        <v>55</v>
      </c>
      <c r="B9" s="1" t="s">
        <v>56</v>
      </c>
      <c r="C9" s="2" t="s">
        <v>15</v>
      </c>
      <c r="D9" s="3" t="s">
        <v>16</v>
      </c>
      <c r="E9" s="3" t="s">
        <v>17</v>
      </c>
      <c r="F9" s="3" t="s">
        <v>18</v>
      </c>
      <c r="G9" s="3" t="s">
        <v>19</v>
      </c>
      <c r="H9" s="4" t="s">
        <v>19</v>
      </c>
      <c r="I9" s="1" t="s">
        <v>57</v>
      </c>
      <c r="J9" s="1" t="s">
        <v>58</v>
      </c>
      <c r="K9" s="1" t="s">
        <v>59</v>
      </c>
      <c r="L9" s="3" t="str">
        <f t="shared" si="0"/>
        <v>Outstanding</v>
      </c>
      <c r="M9" s="11" t="s">
        <v>19</v>
      </c>
    </row>
    <row r="10" spans="1:13" ht="60" customHeight="1" x14ac:dyDescent="0.35">
      <c r="A10" s="9" t="s">
        <v>60</v>
      </c>
      <c r="B10" s="1" t="s">
        <v>61</v>
      </c>
      <c r="C10" s="2" t="s">
        <v>15</v>
      </c>
      <c r="D10" s="3" t="s">
        <v>16</v>
      </c>
      <c r="E10" s="3" t="s">
        <v>17</v>
      </c>
      <c r="F10" s="3" t="s">
        <v>18</v>
      </c>
      <c r="G10" s="3" t="s">
        <v>19</v>
      </c>
      <c r="H10" s="4" t="s">
        <v>19</v>
      </c>
      <c r="I10" s="1" t="s">
        <v>62</v>
      </c>
      <c r="J10" s="1" t="s">
        <v>63</v>
      </c>
      <c r="K10" s="1" t="s">
        <v>64</v>
      </c>
      <c r="L10" s="3" t="str">
        <f t="shared" si="0"/>
        <v>Outstanding</v>
      </c>
      <c r="M10" s="11" t="s">
        <v>19</v>
      </c>
    </row>
    <row r="11" spans="1:13" ht="60" customHeight="1" x14ac:dyDescent="0.35">
      <c r="A11" s="9" t="s">
        <v>65</v>
      </c>
      <c r="B11" s="1" t="s">
        <v>66</v>
      </c>
      <c r="C11" s="2" t="s">
        <v>15</v>
      </c>
      <c r="D11" s="3" t="s">
        <v>16</v>
      </c>
      <c r="E11" s="3" t="s">
        <v>17</v>
      </c>
      <c r="F11" s="3" t="s">
        <v>18</v>
      </c>
      <c r="G11" s="3" t="s">
        <v>19</v>
      </c>
      <c r="H11" s="4" t="s">
        <v>19</v>
      </c>
      <c r="I11" s="1" t="s">
        <v>67</v>
      </c>
      <c r="J11" s="1" t="s">
        <v>68</v>
      </c>
      <c r="K11" s="1" t="s">
        <v>69</v>
      </c>
      <c r="L11" s="3" t="str">
        <f t="shared" si="0"/>
        <v>Outstanding</v>
      </c>
      <c r="M11" s="11" t="s">
        <v>19</v>
      </c>
    </row>
    <row r="12" spans="1:13" ht="60" customHeight="1" x14ac:dyDescent="0.35">
      <c r="A12" s="9" t="s">
        <v>70</v>
      </c>
      <c r="B12" s="1" t="s">
        <v>71</v>
      </c>
      <c r="C12" s="2" t="s">
        <v>15</v>
      </c>
      <c r="D12" s="3" t="s">
        <v>16</v>
      </c>
      <c r="E12" s="3" t="s">
        <v>17</v>
      </c>
      <c r="F12" s="3" t="s">
        <v>18</v>
      </c>
      <c r="G12" s="3" t="s">
        <v>19</v>
      </c>
      <c r="H12" s="4" t="s">
        <v>19</v>
      </c>
      <c r="I12" s="1" t="s">
        <v>72</v>
      </c>
      <c r="J12" s="1" t="s">
        <v>73</v>
      </c>
      <c r="K12" s="1" t="s">
        <v>74</v>
      </c>
      <c r="L12" s="3" t="str">
        <f t="shared" si="0"/>
        <v>Outstanding</v>
      </c>
      <c r="M12" s="11" t="s">
        <v>19</v>
      </c>
    </row>
    <row r="13" spans="1:13" ht="60" customHeight="1" x14ac:dyDescent="0.35">
      <c r="A13" s="9" t="s">
        <v>75</v>
      </c>
      <c r="B13" s="1" t="s">
        <v>76</v>
      </c>
      <c r="C13" s="2" t="s">
        <v>15</v>
      </c>
      <c r="D13" s="3" t="s">
        <v>16</v>
      </c>
      <c r="E13" s="3" t="s">
        <v>17</v>
      </c>
      <c r="F13" s="3" t="s">
        <v>18</v>
      </c>
      <c r="G13" s="3" t="s">
        <v>19</v>
      </c>
      <c r="H13" s="4" t="s">
        <v>19</v>
      </c>
      <c r="I13" s="1" t="s">
        <v>77</v>
      </c>
      <c r="J13" s="1" t="s">
        <v>78</v>
      </c>
      <c r="K13" s="1" t="s">
        <v>79</v>
      </c>
      <c r="L13" s="3" t="str">
        <f t="shared" si="0"/>
        <v>Outstanding</v>
      </c>
      <c r="M13" s="11" t="s">
        <v>19</v>
      </c>
    </row>
    <row r="14" spans="1:13" ht="60" customHeight="1" x14ac:dyDescent="0.35">
      <c r="A14" s="9" t="s">
        <v>80</v>
      </c>
      <c r="B14" s="1" t="s">
        <v>81</v>
      </c>
      <c r="C14" s="2" t="s">
        <v>15</v>
      </c>
      <c r="D14" s="3" t="s">
        <v>16</v>
      </c>
      <c r="E14" s="3" t="s">
        <v>17</v>
      </c>
      <c r="F14" s="3" t="s">
        <v>18</v>
      </c>
      <c r="G14" s="3" t="s">
        <v>19</v>
      </c>
      <c r="H14" s="4" t="s">
        <v>19</v>
      </c>
      <c r="I14" s="1" t="s">
        <v>82</v>
      </c>
      <c r="J14" s="1" t="s">
        <v>83</v>
      </c>
      <c r="K14" s="1" t="s">
        <v>84</v>
      </c>
      <c r="L14" s="3" t="str">
        <f t="shared" si="0"/>
        <v>Outstanding</v>
      </c>
      <c r="M14" s="11" t="s">
        <v>19</v>
      </c>
    </row>
    <row r="15" spans="1:13" ht="60" customHeight="1" x14ac:dyDescent="0.35">
      <c r="A15" s="9" t="s">
        <v>85</v>
      </c>
      <c r="B15" s="1" t="s">
        <v>86</v>
      </c>
      <c r="C15" s="2" t="s">
        <v>15</v>
      </c>
      <c r="D15" s="3" t="s">
        <v>16</v>
      </c>
      <c r="E15" s="3" t="s">
        <v>17</v>
      </c>
      <c r="F15" s="3" t="s">
        <v>18</v>
      </c>
      <c r="G15" s="3" t="s">
        <v>19</v>
      </c>
      <c r="H15" s="4" t="s">
        <v>19</v>
      </c>
      <c r="I15" s="1" t="s">
        <v>87</v>
      </c>
      <c r="J15" s="1" t="s">
        <v>88</v>
      </c>
      <c r="K15" s="1" t="s">
        <v>89</v>
      </c>
      <c r="L15" s="3" t="str">
        <f t="shared" si="0"/>
        <v>Outstanding</v>
      </c>
      <c r="M15" s="11" t="s">
        <v>19</v>
      </c>
    </row>
    <row r="16" spans="1:13" ht="60" customHeight="1" x14ac:dyDescent="0.35">
      <c r="A16" s="9" t="s">
        <v>90</v>
      </c>
      <c r="B16" s="1" t="s">
        <v>91</v>
      </c>
      <c r="C16" s="2" t="s">
        <v>15</v>
      </c>
      <c r="D16" s="3" t="s">
        <v>16</v>
      </c>
      <c r="E16" s="3" t="s">
        <v>17</v>
      </c>
      <c r="F16" s="3" t="s">
        <v>18</v>
      </c>
      <c r="G16" s="3" t="s">
        <v>19</v>
      </c>
      <c r="H16" s="4" t="s">
        <v>19</v>
      </c>
      <c r="I16" s="1" t="s">
        <v>92</v>
      </c>
      <c r="J16" s="1" t="s">
        <v>93</v>
      </c>
      <c r="K16" s="1" t="s">
        <v>94</v>
      </c>
      <c r="L16" s="3" t="str">
        <f t="shared" si="0"/>
        <v>Outstanding</v>
      </c>
      <c r="M16" s="11" t="s">
        <v>19</v>
      </c>
    </row>
    <row r="17" spans="1:13" ht="60" customHeight="1" x14ac:dyDescent="0.35">
      <c r="A17" s="9" t="s">
        <v>95</v>
      </c>
      <c r="B17" s="1" t="s">
        <v>96</v>
      </c>
      <c r="C17" s="2" t="s">
        <v>15</v>
      </c>
      <c r="D17" s="3" t="s">
        <v>16</v>
      </c>
      <c r="E17" s="3" t="s">
        <v>17</v>
      </c>
      <c r="F17" s="3" t="s">
        <v>18</v>
      </c>
      <c r="G17" s="3" t="s">
        <v>19</v>
      </c>
      <c r="H17" s="4" t="s">
        <v>19</v>
      </c>
      <c r="I17" s="1" t="s">
        <v>97</v>
      </c>
      <c r="J17" s="1" t="s">
        <v>98</v>
      </c>
      <c r="K17" s="1" t="s">
        <v>99</v>
      </c>
      <c r="L17" s="3" t="str">
        <f t="shared" si="0"/>
        <v>Outstanding</v>
      </c>
      <c r="M17" s="11" t="s">
        <v>19</v>
      </c>
    </row>
    <row r="18" spans="1:13" ht="60" customHeight="1" x14ac:dyDescent="0.35">
      <c r="A18" s="9" t="s">
        <v>100</v>
      </c>
      <c r="B18" s="1" t="s">
        <v>101</v>
      </c>
      <c r="C18" s="2" t="s">
        <v>15</v>
      </c>
      <c r="D18" s="3" t="s">
        <v>16</v>
      </c>
      <c r="E18" s="3" t="s">
        <v>17</v>
      </c>
      <c r="F18" s="3" t="s">
        <v>18</v>
      </c>
      <c r="G18" s="3" t="s">
        <v>19</v>
      </c>
      <c r="H18" s="4" t="s">
        <v>19</v>
      </c>
      <c r="I18" s="1" t="s">
        <v>102</v>
      </c>
      <c r="J18" s="1" t="s">
        <v>103</v>
      </c>
      <c r="K18" s="1" t="s">
        <v>104</v>
      </c>
      <c r="L18" s="3" t="str">
        <f t="shared" si="0"/>
        <v>Outstanding</v>
      </c>
      <c r="M18" s="11" t="s">
        <v>19</v>
      </c>
    </row>
    <row r="19" spans="1:13" ht="60" customHeight="1" x14ac:dyDescent="0.35">
      <c r="A19" s="9" t="s">
        <v>105</v>
      </c>
      <c r="B19" s="1" t="s">
        <v>106</v>
      </c>
      <c r="C19" s="2" t="s">
        <v>15</v>
      </c>
      <c r="D19" s="3" t="s">
        <v>16</v>
      </c>
      <c r="E19" s="3" t="s">
        <v>17</v>
      </c>
      <c r="F19" s="3" t="s">
        <v>18</v>
      </c>
      <c r="G19" s="3" t="s">
        <v>19</v>
      </c>
      <c r="H19" s="4" t="s">
        <v>19</v>
      </c>
      <c r="I19" s="1" t="s">
        <v>107</v>
      </c>
      <c r="J19" s="1" t="s">
        <v>108</v>
      </c>
      <c r="K19" s="1" t="s">
        <v>109</v>
      </c>
      <c r="L19" s="3" t="str">
        <f t="shared" si="0"/>
        <v>Outstanding</v>
      </c>
      <c r="M19" s="11" t="s">
        <v>19</v>
      </c>
    </row>
    <row r="20" spans="1:13" ht="60" customHeight="1" x14ac:dyDescent="0.35">
      <c r="A20" s="9" t="s">
        <v>110</v>
      </c>
      <c r="B20" s="1" t="s">
        <v>111</v>
      </c>
      <c r="C20" s="2" t="s">
        <v>40</v>
      </c>
      <c r="D20" s="3" t="s">
        <v>16</v>
      </c>
      <c r="E20" s="3" t="s">
        <v>17</v>
      </c>
      <c r="F20" s="3" t="s">
        <v>18</v>
      </c>
      <c r="G20" s="3" t="s">
        <v>19</v>
      </c>
      <c r="H20" s="4" t="s">
        <v>19</v>
      </c>
      <c r="I20" s="1" t="s">
        <v>112</v>
      </c>
      <c r="J20" s="1" t="s">
        <v>113</v>
      </c>
      <c r="K20" s="1" t="s">
        <v>114</v>
      </c>
      <c r="L20" s="3" t="str">
        <f t="shared" si="0"/>
        <v>Outstanding</v>
      </c>
      <c r="M20" s="11" t="s">
        <v>19</v>
      </c>
    </row>
    <row r="21" spans="1:13" ht="60" customHeight="1" x14ac:dyDescent="0.35">
      <c r="A21" s="9" t="s">
        <v>115</v>
      </c>
      <c r="B21" s="1" t="s">
        <v>116</v>
      </c>
      <c r="C21" s="2" t="s">
        <v>15</v>
      </c>
      <c r="D21" s="3" t="s">
        <v>16</v>
      </c>
      <c r="E21" s="3" t="s">
        <v>17</v>
      </c>
      <c r="F21" s="3" t="s">
        <v>18</v>
      </c>
      <c r="G21" s="3" t="s">
        <v>19</v>
      </c>
      <c r="H21" s="4" t="s">
        <v>19</v>
      </c>
      <c r="I21" s="1" t="s">
        <v>117</v>
      </c>
      <c r="J21" s="1" t="s">
        <v>118</v>
      </c>
      <c r="K21" s="1" t="s">
        <v>119</v>
      </c>
      <c r="L21" s="3" t="str">
        <f t="shared" si="0"/>
        <v>Outstanding</v>
      </c>
      <c r="M21" s="11" t="s">
        <v>19</v>
      </c>
    </row>
    <row r="22" spans="1:13" ht="60" customHeight="1" x14ac:dyDescent="0.35">
      <c r="A22" s="9" t="s">
        <v>120</v>
      </c>
      <c r="B22" s="1" t="s">
        <v>121</v>
      </c>
      <c r="C22" s="2" t="s">
        <v>15</v>
      </c>
      <c r="D22" s="3" t="s">
        <v>16</v>
      </c>
      <c r="E22" s="3" t="s">
        <v>17</v>
      </c>
      <c r="F22" s="3" t="s">
        <v>18</v>
      </c>
      <c r="G22" s="3" t="s">
        <v>19</v>
      </c>
      <c r="H22" s="4" t="s">
        <v>19</v>
      </c>
      <c r="I22" s="1" t="s">
        <v>122</v>
      </c>
      <c r="J22" s="1" t="s">
        <v>118</v>
      </c>
      <c r="K22" s="1" t="s">
        <v>123</v>
      </c>
      <c r="L22" s="3" t="str">
        <f t="shared" si="0"/>
        <v>Outstanding</v>
      </c>
      <c r="M22" s="11" t="s">
        <v>19</v>
      </c>
    </row>
    <row r="23" spans="1:13" ht="60" customHeight="1" x14ac:dyDescent="0.35">
      <c r="A23" s="9" t="s">
        <v>124</v>
      </c>
      <c r="B23" s="1" t="s">
        <v>125</v>
      </c>
      <c r="C23" s="2" t="s">
        <v>40</v>
      </c>
      <c r="D23" s="3" t="s">
        <v>16</v>
      </c>
      <c r="E23" s="3" t="s">
        <v>17</v>
      </c>
      <c r="F23" s="3" t="s">
        <v>18</v>
      </c>
      <c r="G23" s="3" t="s">
        <v>19</v>
      </c>
      <c r="H23" s="4" t="s">
        <v>19</v>
      </c>
      <c r="I23" s="1" t="s">
        <v>126</v>
      </c>
      <c r="J23" s="1" t="s">
        <v>127</v>
      </c>
      <c r="K23" s="1" t="s">
        <v>128</v>
      </c>
      <c r="L23" s="3" t="str">
        <f t="shared" si="0"/>
        <v>Outstanding</v>
      </c>
      <c r="M23" s="11" t="s">
        <v>19</v>
      </c>
    </row>
    <row r="24" spans="1:13" ht="60" customHeight="1" x14ac:dyDescent="0.35">
      <c r="A24" s="9" t="s">
        <v>129</v>
      </c>
      <c r="B24" s="1" t="s">
        <v>130</v>
      </c>
      <c r="C24" s="2" t="s">
        <v>15</v>
      </c>
      <c r="D24" s="3" t="s">
        <v>16</v>
      </c>
      <c r="E24" s="3" t="s">
        <v>17</v>
      </c>
      <c r="F24" s="3" t="s">
        <v>18</v>
      </c>
      <c r="G24" s="3" t="s">
        <v>19</v>
      </c>
      <c r="H24" s="4" t="s">
        <v>19</v>
      </c>
      <c r="I24" s="1" t="s">
        <v>131</v>
      </c>
      <c r="J24" s="1" t="s">
        <v>132</v>
      </c>
      <c r="K24" s="1" t="s">
        <v>133</v>
      </c>
      <c r="L24" s="3" t="str">
        <f t="shared" si="0"/>
        <v>Outstanding</v>
      </c>
      <c r="M24" s="11" t="s">
        <v>19</v>
      </c>
    </row>
    <row r="25" spans="1:13" ht="60" customHeight="1" x14ac:dyDescent="0.35">
      <c r="A25" s="9" t="s">
        <v>134</v>
      </c>
      <c r="B25" s="1" t="s">
        <v>135</v>
      </c>
      <c r="C25" s="2" t="s">
        <v>15</v>
      </c>
      <c r="D25" s="3" t="s">
        <v>16</v>
      </c>
      <c r="E25" s="3" t="s">
        <v>17</v>
      </c>
      <c r="F25" s="3" t="s">
        <v>18</v>
      </c>
      <c r="G25" s="3" t="s">
        <v>19</v>
      </c>
      <c r="H25" s="4" t="s">
        <v>19</v>
      </c>
      <c r="I25" s="1" t="s">
        <v>136</v>
      </c>
      <c r="J25" s="1" t="s">
        <v>137</v>
      </c>
      <c r="K25" s="1" t="s">
        <v>138</v>
      </c>
      <c r="L25" s="3" t="str">
        <f t="shared" si="0"/>
        <v>Outstanding</v>
      </c>
      <c r="M25" s="11" t="s">
        <v>19</v>
      </c>
    </row>
    <row r="26" spans="1:13" ht="60" customHeight="1" x14ac:dyDescent="0.35">
      <c r="A26" s="9" t="s">
        <v>139</v>
      </c>
      <c r="B26" s="1" t="s">
        <v>140</v>
      </c>
      <c r="C26" s="2" t="s">
        <v>15</v>
      </c>
      <c r="D26" s="3" t="s">
        <v>16</v>
      </c>
      <c r="E26" s="3" t="s">
        <v>17</v>
      </c>
      <c r="F26" s="3" t="s">
        <v>18</v>
      </c>
      <c r="G26" s="3" t="s">
        <v>19</v>
      </c>
      <c r="H26" s="4" t="s">
        <v>19</v>
      </c>
      <c r="I26" s="1" t="s">
        <v>141</v>
      </c>
      <c r="J26" s="1" t="s">
        <v>142</v>
      </c>
      <c r="K26" s="1" t="s">
        <v>143</v>
      </c>
      <c r="L26" s="3" t="str">
        <f t="shared" si="0"/>
        <v>Outstanding</v>
      </c>
      <c r="M26" s="11" t="s">
        <v>19</v>
      </c>
    </row>
    <row r="27" spans="1:13" ht="60" customHeight="1" x14ac:dyDescent="0.35">
      <c r="A27" s="9" t="s">
        <v>144</v>
      </c>
      <c r="B27" s="1" t="s">
        <v>145</v>
      </c>
      <c r="C27" s="2" t="s">
        <v>15</v>
      </c>
      <c r="D27" s="3" t="s">
        <v>16</v>
      </c>
      <c r="E27" s="3" t="s">
        <v>17</v>
      </c>
      <c r="F27" s="3" t="s">
        <v>18</v>
      </c>
      <c r="G27" s="3" t="s">
        <v>19</v>
      </c>
      <c r="H27" s="4" t="s">
        <v>19</v>
      </c>
      <c r="I27" s="1" t="s">
        <v>146</v>
      </c>
      <c r="J27" s="1" t="s">
        <v>147</v>
      </c>
      <c r="K27" s="1" t="s">
        <v>148</v>
      </c>
      <c r="L27" s="3" t="str">
        <f t="shared" si="0"/>
        <v>Outstanding</v>
      </c>
      <c r="M27" s="11" t="s">
        <v>19</v>
      </c>
    </row>
    <row r="28" spans="1:13" ht="60" customHeight="1" x14ac:dyDescent="0.35">
      <c r="A28" s="9" t="s">
        <v>149</v>
      </c>
      <c r="B28" s="1" t="s">
        <v>150</v>
      </c>
      <c r="C28" s="2" t="s">
        <v>15</v>
      </c>
      <c r="D28" s="3" t="s">
        <v>16</v>
      </c>
      <c r="E28" s="3" t="s">
        <v>17</v>
      </c>
      <c r="F28" s="3" t="s">
        <v>18</v>
      </c>
      <c r="G28" s="3" t="s">
        <v>19</v>
      </c>
      <c r="H28" s="4" t="s">
        <v>19</v>
      </c>
      <c r="I28" s="1" t="s">
        <v>151</v>
      </c>
      <c r="J28" s="1" t="s">
        <v>152</v>
      </c>
      <c r="K28" s="1" t="s">
        <v>153</v>
      </c>
      <c r="L28" s="3" t="str">
        <f t="shared" si="0"/>
        <v>Outstanding</v>
      </c>
      <c r="M28" s="11" t="s">
        <v>19</v>
      </c>
    </row>
    <row r="29" spans="1:13" ht="60" customHeight="1" x14ac:dyDescent="0.35">
      <c r="A29" s="9" t="s">
        <v>154</v>
      </c>
      <c r="B29" s="1" t="s">
        <v>155</v>
      </c>
      <c r="C29" s="2" t="s">
        <v>15</v>
      </c>
      <c r="D29" s="3" t="s">
        <v>16</v>
      </c>
      <c r="E29" s="3" t="s">
        <v>17</v>
      </c>
      <c r="F29" s="3" t="s">
        <v>18</v>
      </c>
      <c r="G29" s="3" t="s">
        <v>19</v>
      </c>
      <c r="H29" s="4" t="s">
        <v>19</v>
      </c>
      <c r="I29" s="1" t="s">
        <v>156</v>
      </c>
      <c r="J29" s="1" t="s">
        <v>157</v>
      </c>
      <c r="K29" s="1" t="s">
        <v>158</v>
      </c>
      <c r="L29" s="3" t="str">
        <f t="shared" si="0"/>
        <v>Outstanding</v>
      </c>
      <c r="M29" s="11" t="s">
        <v>19</v>
      </c>
    </row>
    <row r="30" spans="1:13" ht="60" customHeight="1" x14ac:dyDescent="0.35">
      <c r="A30" s="9" t="s">
        <v>159</v>
      </c>
      <c r="B30" s="1" t="s">
        <v>160</v>
      </c>
      <c r="C30" s="2" t="s">
        <v>15</v>
      </c>
      <c r="D30" s="3" t="s">
        <v>16</v>
      </c>
      <c r="E30" s="3" t="s">
        <v>17</v>
      </c>
      <c r="F30" s="3" t="s">
        <v>18</v>
      </c>
      <c r="G30" s="3" t="s">
        <v>19</v>
      </c>
      <c r="H30" s="4" t="s">
        <v>19</v>
      </c>
      <c r="I30" s="1" t="s">
        <v>161</v>
      </c>
      <c r="J30" s="1" t="s">
        <v>162</v>
      </c>
      <c r="K30" s="1" t="s">
        <v>163</v>
      </c>
      <c r="L30" s="3" t="str">
        <f t="shared" si="0"/>
        <v>Outstanding</v>
      </c>
      <c r="M30" s="11" t="s">
        <v>19</v>
      </c>
    </row>
    <row r="31" spans="1:13" ht="60" customHeight="1" x14ac:dyDescent="0.35">
      <c r="A31" s="9" t="s">
        <v>164</v>
      </c>
      <c r="B31" s="1" t="s">
        <v>165</v>
      </c>
      <c r="C31" s="2" t="s">
        <v>15</v>
      </c>
      <c r="D31" s="3" t="s">
        <v>16</v>
      </c>
      <c r="E31" s="3" t="s">
        <v>17</v>
      </c>
      <c r="F31" s="3" t="s">
        <v>18</v>
      </c>
      <c r="G31" s="3" t="s">
        <v>19</v>
      </c>
      <c r="H31" s="4" t="s">
        <v>19</v>
      </c>
      <c r="I31" s="1" t="s">
        <v>166</v>
      </c>
      <c r="J31" s="1" t="s">
        <v>167</v>
      </c>
      <c r="K31" s="1" t="s">
        <v>168</v>
      </c>
      <c r="L31" s="3" t="str">
        <f t="shared" si="0"/>
        <v>Outstanding</v>
      </c>
      <c r="M31" s="11" t="s">
        <v>19</v>
      </c>
    </row>
    <row r="32" spans="1:13" ht="60" customHeight="1" x14ac:dyDescent="0.35">
      <c r="A32" s="9" t="s">
        <v>169</v>
      </c>
      <c r="B32" s="1" t="s">
        <v>170</v>
      </c>
      <c r="C32" s="2" t="s">
        <v>15</v>
      </c>
      <c r="D32" s="3" t="s">
        <v>16</v>
      </c>
      <c r="E32" s="3" t="s">
        <v>17</v>
      </c>
      <c r="F32" s="3" t="s">
        <v>18</v>
      </c>
      <c r="G32" s="3" t="s">
        <v>19</v>
      </c>
      <c r="H32" s="4" t="s">
        <v>19</v>
      </c>
      <c r="I32" s="1" t="s">
        <v>171</v>
      </c>
      <c r="J32" s="1" t="s">
        <v>172</v>
      </c>
      <c r="K32" s="1" t="s">
        <v>173</v>
      </c>
      <c r="L32" s="3" t="str">
        <f t="shared" si="0"/>
        <v>Outstanding</v>
      </c>
      <c r="M32" s="11" t="s">
        <v>19</v>
      </c>
    </row>
    <row r="33" spans="1:13" ht="60" customHeight="1" x14ac:dyDescent="0.35">
      <c r="A33" s="9" t="s">
        <v>174</v>
      </c>
      <c r="B33" s="1" t="s">
        <v>175</v>
      </c>
      <c r="C33" s="2" t="s">
        <v>15</v>
      </c>
      <c r="D33" s="3" t="s">
        <v>16</v>
      </c>
      <c r="E33" s="3" t="s">
        <v>17</v>
      </c>
      <c r="F33" s="3" t="s">
        <v>18</v>
      </c>
      <c r="G33" s="3" t="s">
        <v>19</v>
      </c>
      <c r="H33" s="4" t="s">
        <v>19</v>
      </c>
      <c r="I33" s="1" t="s">
        <v>176</v>
      </c>
      <c r="J33" s="1" t="s">
        <v>177</v>
      </c>
      <c r="K33" s="1" t="s">
        <v>178</v>
      </c>
      <c r="L33" s="3" t="str">
        <f t="shared" si="0"/>
        <v>Outstanding</v>
      </c>
      <c r="M33" s="11" t="s">
        <v>19</v>
      </c>
    </row>
    <row r="34" spans="1:13" ht="60" customHeight="1" x14ac:dyDescent="0.35">
      <c r="A34" s="9" t="s">
        <v>179</v>
      </c>
      <c r="B34" s="1" t="s">
        <v>180</v>
      </c>
      <c r="C34" s="2" t="s">
        <v>15</v>
      </c>
      <c r="D34" s="3" t="s">
        <v>16</v>
      </c>
      <c r="E34" s="3" t="s">
        <v>17</v>
      </c>
      <c r="F34" s="3" t="s">
        <v>18</v>
      </c>
      <c r="G34" s="3" t="s">
        <v>19</v>
      </c>
      <c r="H34" s="4" t="s">
        <v>19</v>
      </c>
      <c r="I34" s="1" t="s">
        <v>181</v>
      </c>
      <c r="J34" s="1" t="s">
        <v>182</v>
      </c>
      <c r="K34" s="1" t="s">
        <v>183</v>
      </c>
      <c r="L34" s="3" t="str">
        <f t="shared" si="0"/>
        <v>Outstanding</v>
      </c>
      <c r="M34" s="11" t="s">
        <v>19</v>
      </c>
    </row>
    <row r="35" spans="1:13" ht="60" customHeight="1" x14ac:dyDescent="0.35">
      <c r="A35" s="9" t="s">
        <v>184</v>
      </c>
      <c r="B35" s="1" t="s">
        <v>185</v>
      </c>
      <c r="C35" s="2" t="s">
        <v>15</v>
      </c>
      <c r="D35" s="3" t="s">
        <v>16</v>
      </c>
      <c r="E35" s="3" t="s">
        <v>17</v>
      </c>
      <c r="F35" s="3" t="s">
        <v>18</v>
      </c>
      <c r="G35" s="3" t="s">
        <v>19</v>
      </c>
      <c r="H35" s="4" t="s">
        <v>19</v>
      </c>
      <c r="I35" s="1" t="s">
        <v>186</v>
      </c>
      <c r="J35" s="1" t="s">
        <v>187</v>
      </c>
      <c r="K35" s="1" t="s">
        <v>188</v>
      </c>
      <c r="L35" s="3" t="str">
        <f t="shared" si="0"/>
        <v>Outstanding</v>
      </c>
      <c r="M35" s="11" t="s">
        <v>19</v>
      </c>
    </row>
    <row r="36" spans="1:13" ht="60" customHeight="1" x14ac:dyDescent="0.35">
      <c r="A36" s="9" t="s">
        <v>189</v>
      </c>
      <c r="B36" s="1" t="s">
        <v>190</v>
      </c>
      <c r="C36" s="2" t="s">
        <v>15</v>
      </c>
      <c r="D36" s="3" t="s">
        <v>16</v>
      </c>
      <c r="E36" s="3" t="s">
        <v>17</v>
      </c>
      <c r="F36" s="3" t="s">
        <v>18</v>
      </c>
      <c r="G36" s="3" t="s">
        <v>19</v>
      </c>
      <c r="H36" s="4" t="s">
        <v>19</v>
      </c>
      <c r="I36" s="1" t="s">
        <v>191</v>
      </c>
      <c r="J36" s="1" t="s">
        <v>192</v>
      </c>
      <c r="K36" s="1" t="s">
        <v>193</v>
      </c>
      <c r="L36" s="3" t="str">
        <f t="shared" si="0"/>
        <v>Outstanding</v>
      </c>
      <c r="M36" s="11" t="s">
        <v>19</v>
      </c>
    </row>
    <row r="37" spans="1:13" ht="60" customHeight="1" x14ac:dyDescent="0.35">
      <c r="A37" s="9" t="s">
        <v>194</v>
      </c>
      <c r="B37" s="1" t="s">
        <v>195</v>
      </c>
      <c r="C37" s="2" t="s">
        <v>15</v>
      </c>
      <c r="D37" s="3" t="s">
        <v>16</v>
      </c>
      <c r="E37" s="3" t="s">
        <v>17</v>
      </c>
      <c r="F37" s="3" t="s">
        <v>18</v>
      </c>
      <c r="G37" s="3" t="s">
        <v>19</v>
      </c>
      <c r="H37" s="4" t="s">
        <v>19</v>
      </c>
      <c r="I37" s="1" t="s">
        <v>196</v>
      </c>
      <c r="J37" s="1" t="s">
        <v>197</v>
      </c>
      <c r="K37" s="1" t="s">
        <v>198</v>
      </c>
      <c r="L37" s="3" t="str">
        <f t="shared" si="0"/>
        <v>Outstanding</v>
      </c>
      <c r="M37" s="11" t="s">
        <v>19</v>
      </c>
    </row>
    <row r="38" spans="1:13" ht="60" customHeight="1" x14ac:dyDescent="0.35">
      <c r="A38" s="9" t="s">
        <v>199</v>
      </c>
      <c r="B38" s="1" t="s">
        <v>200</v>
      </c>
      <c r="C38" s="2" t="s">
        <v>40</v>
      </c>
      <c r="D38" s="3" t="s">
        <v>16</v>
      </c>
      <c r="E38" s="3" t="s">
        <v>17</v>
      </c>
      <c r="F38" s="3" t="s">
        <v>18</v>
      </c>
      <c r="G38" s="3" t="s">
        <v>19</v>
      </c>
      <c r="H38" s="4" t="s">
        <v>19</v>
      </c>
      <c r="I38" s="1" t="s">
        <v>201</v>
      </c>
      <c r="J38" s="1" t="s">
        <v>202</v>
      </c>
      <c r="K38" s="1" t="s">
        <v>203</v>
      </c>
      <c r="L38" s="3" t="str">
        <f t="shared" si="0"/>
        <v>Outstanding</v>
      </c>
      <c r="M38" s="11" t="s">
        <v>19</v>
      </c>
    </row>
    <row r="39" spans="1:13" ht="60" customHeight="1" x14ac:dyDescent="0.35">
      <c r="A39" s="9" t="s">
        <v>204</v>
      </c>
      <c r="B39" s="1" t="s">
        <v>205</v>
      </c>
      <c r="C39" s="2" t="s">
        <v>15</v>
      </c>
      <c r="D39" s="3" t="s">
        <v>16</v>
      </c>
      <c r="E39" s="3" t="s">
        <v>17</v>
      </c>
      <c r="F39" s="3" t="s">
        <v>18</v>
      </c>
      <c r="G39" s="3" t="s">
        <v>19</v>
      </c>
      <c r="H39" s="4" t="s">
        <v>19</v>
      </c>
      <c r="I39" s="1" t="s">
        <v>206</v>
      </c>
      <c r="J39" s="1" t="s">
        <v>207</v>
      </c>
      <c r="K39" s="1" t="s">
        <v>208</v>
      </c>
      <c r="L39" s="3" t="str">
        <f t="shared" si="0"/>
        <v>Outstanding</v>
      </c>
      <c r="M39" s="11" t="s">
        <v>19</v>
      </c>
    </row>
    <row r="40" spans="1:13" ht="60" customHeight="1" x14ac:dyDescent="0.35">
      <c r="A40" s="9" t="s">
        <v>209</v>
      </c>
      <c r="B40" s="1" t="s">
        <v>210</v>
      </c>
      <c r="C40" s="2" t="s">
        <v>15</v>
      </c>
      <c r="D40" s="3" t="s">
        <v>16</v>
      </c>
      <c r="E40" s="3" t="s">
        <v>17</v>
      </c>
      <c r="F40" s="3" t="s">
        <v>18</v>
      </c>
      <c r="G40" s="3" t="s">
        <v>19</v>
      </c>
      <c r="H40" s="4" t="s">
        <v>19</v>
      </c>
      <c r="I40" s="1" t="s">
        <v>211</v>
      </c>
      <c r="J40" s="1" t="s">
        <v>212</v>
      </c>
      <c r="K40" s="1" t="s">
        <v>213</v>
      </c>
      <c r="L40" s="3" t="str">
        <f t="shared" si="0"/>
        <v>Outstanding</v>
      </c>
      <c r="M40" s="11" t="s">
        <v>19</v>
      </c>
    </row>
    <row r="41" spans="1:13" ht="60" customHeight="1" x14ac:dyDescent="0.35">
      <c r="A41" s="9" t="s">
        <v>214</v>
      </c>
      <c r="B41" s="1" t="s">
        <v>215</v>
      </c>
      <c r="C41" s="2" t="s">
        <v>15</v>
      </c>
      <c r="D41" s="3" t="s">
        <v>16</v>
      </c>
      <c r="E41" s="3" t="s">
        <v>17</v>
      </c>
      <c r="F41" s="3" t="s">
        <v>18</v>
      </c>
      <c r="G41" s="3" t="s">
        <v>19</v>
      </c>
      <c r="H41" s="4" t="s">
        <v>19</v>
      </c>
      <c r="I41" s="1" t="s">
        <v>216</v>
      </c>
      <c r="J41" s="1" t="s">
        <v>217</v>
      </c>
      <c r="K41" s="1" t="s">
        <v>218</v>
      </c>
      <c r="L41" s="3" t="str">
        <f t="shared" si="0"/>
        <v>Outstanding</v>
      </c>
      <c r="M41" s="11" t="s">
        <v>19</v>
      </c>
    </row>
    <row r="42" spans="1:13" ht="60" customHeight="1" x14ac:dyDescent="0.35">
      <c r="A42" s="9" t="s">
        <v>219</v>
      </c>
      <c r="B42" s="1" t="s">
        <v>220</v>
      </c>
      <c r="C42" s="2" t="s">
        <v>15</v>
      </c>
      <c r="D42" s="3" t="s">
        <v>16</v>
      </c>
      <c r="E42" s="3" t="s">
        <v>17</v>
      </c>
      <c r="F42" s="3" t="s">
        <v>18</v>
      </c>
      <c r="G42" s="3" t="s">
        <v>19</v>
      </c>
      <c r="H42" s="4" t="s">
        <v>19</v>
      </c>
      <c r="I42" s="1" t="s">
        <v>221</v>
      </c>
      <c r="J42" s="1" t="s">
        <v>222</v>
      </c>
      <c r="K42" s="1" t="s">
        <v>223</v>
      </c>
      <c r="L42" s="3" t="str">
        <f t="shared" si="0"/>
        <v>Outstanding</v>
      </c>
      <c r="M42" s="11" t="s">
        <v>19</v>
      </c>
    </row>
    <row r="43" spans="1:13" ht="60" customHeight="1" x14ac:dyDescent="0.35">
      <c r="A43" s="9" t="s">
        <v>224</v>
      </c>
      <c r="B43" s="1" t="s">
        <v>225</v>
      </c>
      <c r="C43" s="2" t="s">
        <v>15</v>
      </c>
      <c r="D43" s="3" t="s">
        <v>16</v>
      </c>
      <c r="E43" s="3" t="s">
        <v>17</v>
      </c>
      <c r="F43" s="3" t="s">
        <v>18</v>
      </c>
      <c r="G43" s="3" t="s">
        <v>19</v>
      </c>
      <c r="H43" s="4" t="s">
        <v>19</v>
      </c>
      <c r="I43" s="1" t="s">
        <v>226</v>
      </c>
      <c r="J43" s="1" t="s">
        <v>227</v>
      </c>
      <c r="K43" s="1" t="s">
        <v>228</v>
      </c>
      <c r="L43" s="3" t="str">
        <f t="shared" si="0"/>
        <v>Outstanding</v>
      </c>
      <c r="M43" s="11" t="s">
        <v>19</v>
      </c>
    </row>
    <row r="44" spans="1:13" ht="60" customHeight="1" x14ac:dyDescent="0.35">
      <c r="A44" s="9" t="s">
        <v>229</v>
      </c>
      <c r="B44" s="1" t="s">
        <v>230</v>
      </c>
      <c r="C44" s="2" t="s">
        <v>15</v>
      </c>
      <c r="D44" s="3" t="s">
        <v>16</v>
      </c>
      <c r="E44" s="3" t="s">
        <v>17</v>
      </c>
      <c r="F44" s="3" t="s">
        <v>18</v>
      </c>
      <c r="G44" s="3" t="s">
        <v>19</v>
      </c>
      <c r="H44" s="4" t="s">
        <v>19</v>
      </c>
      <c r="I44" s="1" t="s">
        <v>231</v>
      </c>
      <c r="J44" s="1" t="s">
        <v>232</v>
      </c>
      <c r="K44" s="1" t="s">
        <v>233</v>
      </c>
      <c r="L44" s="3" t="str">
        <f t="shared" si="0"/>
        <v>Outstanding</v>
      </c>
      <c r="M44" s="11" t="s">
        <v>19</v>
      </c>
    </row>
    <row r="45" spans="1:13" ht="60" customHeight="1" x14ac:dyDescent="0.35">
      <c r="A45" s="9" t="s">
        <v>234</v>
      </c>
      <c r="B45" s="1" t="s">
        <v>235</v>
      </c>
      <c r="C45" s="2" t="s">
        <v>15</v>
      </c>
      <c r="D45" s="3" t="s">
        <v>16</v>
      </c>
      <c r="E45" s="3" t="s">
        <v>17</v>
      </c>
      <c r="F45" s="3" t="s">
        <v>18</v>
      </c>
      <c r="G45" s="3" t="s">
        <v>19</v>
      </c>
      <c r="H45" s="4" t="s">
        <v>19</v>
      </c>
      <c r="I45" s="1" t="s">
        <v>236</v>
      </c>
      <c r="J45" s="1" t="s">
        <v>237</v>
      </c>
      <c r="K45" s="1" t="s">
        <v>238</v>
      </c>
      <c r="L45" s="3" t="str">
        <f t="shared" si="0"/>
        <v>Outstanding</v>
      </c>
      <c r="M45" s="11" t="s">
        <v>19</v>
      </c>
    </row>
    <row r="46" spans="1:13" ht="60" customHeight="1" x14ac:dyDescent="0.35">
      <c r="A46" s="9" t="s">
        <v>239</v>
      </c>
      <c r="B46" s="1" t="s">
        <v>240</v>
      </c>
      <c r="C46" s="2" t="s">
        <v>15</v>
      </c>
      <c r="D46" s="3" t="s">
        <v>16</v>
      </c>
      <c r="E46" s="3" t="s">
        <v>17</v>
      </c>
      <c r="F46" s="3" t="s">
        <v>18</v>
      </c>
      <c r="G46" s="3" t="s">
        <v>19</v>
      </c>
      <c r="H46" s="4" t="s">
        <v>19</v>
      </c>
      <c r="I46" s="1" t="s">
        <v>241</v>
      </c>
      <c r="J46" s="1" t="s">
        <v>242</v>
      </c>
      <c r="K46" s="1" t="s">
        <v>243</v>
      </c>
      <c r="L46" s="3" t="str">
        <f t="shared" si="0"/>
        <v>Outstanding</v>
      </c>
      <c r="M46" s="11" t="s">
        <v>19</v>
      </c>
    </row>
    <row r="47" spans="1:13" ht="60" customHeight="1" x14ac:dyDescent="0.35">
      <c r="A47" s="9" t="s">
        <v>244</v>
      </c>
      <c r="B47" s="1" t="s">
        <v>245</v>
      </c>
      <c r="C47" s="2" t="s">
        <v>15</v>
      </c>
      <c r="D47" s="3" t="s">
        <v>16</v>
      </c>
      <c r="E47" s="3" t="s">
        <v>17</v>
      </c>
      <c r="F47" s="3" t="s">
        <v>18</v>
      </c>
      <c r="G47" s="3" t="s">
        <v>19</v>
      </c>
      <c r="H47" s="4" t="s">
        <v>19</v>
      </c>
      <c r="I47" s="1" t="s">
        <v>246</v>
      </c>
      <c r="J47" s="1" t="s">
        <v>247</v>
      </c>
      <c r="K47" s="1" t="s">
        <v>248</v>
      </c>
      <c r="L47" s="3" t="str">
        <f t="shared" si="0"/>
        <v>Outstanding</v>
      </c>
      <c r="M47" s="11" t="s">
        <v>19</v>
      </c>
    </row>
    <row r="48" spans="1:13" ht="60" customHeight="1" x14ac:dyDescent="0.35">
      <c r="A48" s="9" t="s">
        <v>249</v>
      </c>
      <c r="B48" s="1" t="s">
        <v>250</v>
      </c>
      <c r="C48" s="2" t="s">
        <v>15</v>
      </c>
      <c r="D48" s="3" t="s">
        <v>16</v>
      </c>
      <c r="E48" s="3" t="s">
        <v>17</v>
      </c>
      <c r="F48" s="3" t="s">
        <v>18</v>
      </c>
      <c r="G48" s="3" t="s">
        <v>19</v>
      </c>
      <c r="H48" s="4" t="s">
        <v>19</v>
      </c>
      <c r="I48" s="1" t="s">
        <v>251</v>
      </c>
      <c r="J48" s="1" t="s">
        <v>252</v>
      </c>
      <c r="K48" s="1" t="s">
        <v>253</v>
      </c>
      <c r="L48" s="3" t="str">
        <f t="shared" si="0"/>
        <v>Outstanding</v>
      </c>
      <c r="M48" s="11" t="s">
        <v>19</v>
      </c>
    </row>
    <row r="49" spans="1:13" ht="60" customHeight="1" x14ac:dyDescent="0.35">
      <c r="A49" s="9" t="s">
        <v>254</v>
      </c>
      <c r="B49" s="1" t="s">
        <v>255</v>
      </c>
      <c r="C49" s="2" t="s">
        <v>15</v>
      </c>
      <c r="D49" s="3" t="s">
        <v>16</v>
      </c>
      <c r="E49" s="3" t="s">
        <v>17</v>
      </c>
      <c r="F49" s="3" t="s">
        <v>18</v>
      </c>
      <c r="G49" s="3" t="s">
        <v>19</v>
      </c>
      <c r="H49" s="4" t="s">
        <v>19</v>
      </c>
      <c r="I49" s="1" t="s">
        <v>256</v>
      </c>
      <c r="J49" s="1" t="s">
        <v>257</v>
      </c>
      <c r="K49" s="1" t="s">
        <v>258</v>
      </c>
      <c r="L49" s="3" t="str">
        <f t="shared" si="0"/>
        <v>Outstanding</v>
      </c>
      <c r="M49" s="11" t="s">
        <v>19</v>
      </c>
    </row>
    <row r="50" spans="1:13" ht="60" customHeight="1" x14ac:dyDescent="0.35">
      <c r="A50" s="9" t="s">
        <v>259</v>
      </c>
      <c r="B50" s="1" t="s">
        <v>260</v>
      </c>
      <c r="C50" s="2" t="s">
        <v>15</v>
      </c>
      <c r="D50" s="3" t="s">
        <v>16</v>
      </c>
      <c r="E50" s="3" t="s">
        <v>17</v>
      </c>
      <c r="F50" s="3" t="s">
        <v>18</v>
      </c>
      <c r="G50" s="3" t="s">
        <v>19</v>
      </c>
      <c r="H50" s="4" t="s">
        <v>19</v>
      </c>
      <c r="I50" s="1" t="s">
        <v>261</v>
      </c>
      <c r="J50" s="1" t="s">
        <v>262</v>
      </c>
      <c r="K50" s="1" t="s">
        <v>263</v>
      </c>
      <c r="L50" s="3" t="str">
        <f t="shared" si="0"/>
        <v>Outstanding</v>
      </c>
      <c r="M50" s="11" t="s">
        <v>19</v>
      </c>
    </row>
    <row r="51" spans="1:13" ht="60" customHeight="1" x14ac:dyDescent="0.35">
      <c r="A51" s="9" t="s">
        <v>264</v>
      </c>
      <c r="B51" s="1" t="s">
        <v>265</v>
      </c>
      <c r="C51" s="2" t="s">
        <v>40</v>
      </c>
      <c r="D51" s="3" t="s">
        <v>16</v>
      </c>
      <c r="E51" s="3" t="s">
        <v>17</v>
      </c>
      <c r="F51" s="3" t="s">
        <v>18</v>
      </c>
      <c r="G51" s="3" t="s">
        <v>19</v>
      </c>
      <c r="H51" s="4" t="s">
        <v>19</v>
      </c>
      <c r="I51" s="1" t="s">
        <v>266</v>
      </c>
      <c r="J51" s="1" t="s">
        <v>267</v>
      </c>
      <c r="K51" s="1" t="s">
        <v>268</v>
      </c>
      <c r="L51" s="3" t="str">
        <f t="shared" si="0"/>
        <v>Outstanding</v>
      </c>
      <c r="M51" s="11" t="s">
        <v>19</v>
      </c>
    </row>
    <row r="52" spans="1:13" ht="60" customHeight="1" x14ac:dyDescent="0.35">
      <c r="A52" s="9" t="s">
        <v>269</v>
      </c>
      <c r="B52" s="1" t="s">
        <v>270</v>
      </c>
      <c r="C52" s="2" t="s">
        <v>40</v>
      </c>
      <c r="D52" s="3" t="s">
        <v>16</v>
      </c>
      <c r="E52" s="3" t="s">
        <v>17</v>
      </c>
      <c r="F52" s="3" t="s">
        <v>18</v>
      </c>
      <c r="G52" s="3" t="s">
        <v>19</v>
      </c>
      <c r="H52" s="4" t="s">
        <v>19</v>
      </c>
      <c r="I52" s="1" t="s">
        <v>271</v>
      </c>
      <c r="J52" s="1" t="s">
        <v>272</v>
      </c>
      <c r="K52" s="1" t="s">
        <v>273</v>
      </c>
      <c r="L52" s="3" t="str">
        <f t="shared" si="0"/>
        <v>Outstanding</v>
      </c>
      <c r="M52" s="11" t="s">
        <v>19</v>
      </c>
    </row>
    <row r="53" spans="1:13" ht="60" customHeight="1" x14ac:dyDescent="0.35">
      <c r="A53" s="9" t="s">
        <v>274</v>
      </c>
      <c r="B53" s="1" t="s">
        <v>275</v>
      </c>
      <c r="C53" s="2" t="s">
        <v>15</v>
      </c>
      <c r="D53" s="3" t="s">
        <v>16</v>
      </c>
      <c r="E53" s="3" t="s">
        <v>17</v>
      </c>
      <c r="F53" s="3" t="s">
        <v>18</v>
      </c>
      <c r="G53" s="3" t="s">
        <v>19</v>
      </c>
      <c r="H53" s="4" t="s">
        <v>19</v>
      </c>
      <c r="I53" s="1" t="s">
        <v>276</v>
      </c>
      <c r="J53" s="1" t="s">
        <v>277</v>
      </c>
      <c r="K53" s="1" t="s">
        <v>278</v>
      </c>
      <c r="L53" s="3" t="str">
        <f t="shared" si="0"/>
        <v>Outstanding</v>
      </c>
      <c r="M53" s="11" t="s">
        <v>19</v>
      </c>
    </row>
    <row r="54" spans="1:13" ht="60" customHeight="1" x14ac:dyDescent="0.35">
      <c r="A54" s="9" t="s">
        <v>279</v>
      </c>
      <c r="B54" s="1" t="s">
        <v>280</v>
      </c>
      <c r="C54" s="2" t="s">
        <v>15</v>
      </c>
      <c r="D54" s="3" t="s">
        <v>16</v>
      </c>
      <c r="E54" s="3" t="s">
        <v>17</v>
      </c>
      <c r="F54" s="3" t="s">
        <v>18</v>
      </c>
      <c r="G54" s="3" t="s">
        <v>19</v>
      </c>
      <c r="H54" s="4" t="s">
        <v>19</v>
      </c>
      <c r="I54" s="1" t="s">
        <v>281</v>
      </c>
      <c r="J54" s="1" t="s">
        <v>282</v>
      </c>
      <c r="K54" s="1" t="s">
        <v>283</v>
      </c>
      <c r="L54" s="3" t="str">
        <f t="shared" si="0"/>
        <v>Outstanding</v>
      </c>
      <c r="M54" s="11" t="s">
        <v>19</v>
      </c>
    </row>
    <row r="55" spans="1:13" ht="60" customHeight="1" x14ac:dyDescent="0.35">
      <c r="A55" s="9" t="s">
        <v>284</v>
      </c>
      <c r="B55" s="1" t="s">
        <v>285</v>
      </c>
      <c r="C55" s="2" t="s">
        <v>15</v>
      </c>
      <c r="D55" s="3" t="s">
        <v>16</v>
      </c>
      <c r="E55" s="3" t="s">
        <v>17</v>
      </c>
      <c r="F55" s="3" t="s">
        <v>18</v>
      </c>
      <c r="G55" s="3" t="s">
        <v>19</v>
      </c>
      <c r="H55" s="4" t="s">
        <v>19</v>
      </c>
      <c r="I55" s="1" t="s">
        <v>286</v>
      </c>
      <c r="J55" s="1" t="s">
        <v>287</v>
      </c>
      <c r="K55" s="1" t="s">
        <v>288</v>
      </c>
      <c r="L55" s="3" t="str">
        <f t="shared" si="0"/>
        <v>Outstanding</v>
      </c>
      <c r="M55" s="11" t="s">
        <v>19</v>
      </c>
    </row>
    <row r="56" spans="1:13" ht="60" customHeight="1" x14ac:dyDescent="0.35">
      <c r="A56" s="9" t="s">
        <v>289</v>
      </c>
      <c r="B56" s="1" t="s">
        <v>290</v>
      </c>
      <c r="C56" s="2" t="s">
        <v>15</v>
      </c>
      <c r="D56" s="3" t="s">
        <v>16</v>
      </c>
      <c r="E56" s="3" t="s">
        <v>17</v>
      </c>
      <c r="F56" s="3" t="s">
        <v>18</v>
      </c>
      <c r="G56" s="3" t="s">
        <v>19</v>
      </c>
      <c r="H56" s="4" t="s">
        <v>19</v>
      </c>
      <c r="I56" s="1" t="s">
        <v>291</v>
      </c>
      <c r="J56" s="1" t="s">
        <v>292</v>
      </c>
      <c r="K56" s="1" t="s">
        <v>293</v>
      </c>
      <c r="L56" s="3" t="str">
        <f t="shared" si="0"/>
        <v>Outstanding</v>
      </c>
      <c r="M56" s="11" t="s">
        <v>19</v>
      </c>
    </row>
    <row r="57" spans="1:13" ht="60" customHeight="1" x14ac:dyDescent="0.35">
      <c r="A57" s="9" t="s">
        <v>294</v>
      </c>
      <c r="B57" s="1" t="s">
        <v>295</v>
      </c>
      <c r="C57" s="2" t="s">
        <v>15</v>
      </c>
      <c r="D57" s="3" t="s">
        <v>16</v>
      </c>
      <c r="E57" s="3" t="s">
        <v>17</v>
      </c>
      <c r="F57" s="3" t="s">
        <v>18</v>
      </c>
      <c r="G57" s="3" t="s">
        <v>19</v>
      </c>
      <c r="H57" s="4" t="s">
        <v>19</v>
      </c>
      <c r="I57" s="1" t="s">
        <v>296</v>
      </c>
      <c r="J57" s="1" t="s">
        <v>297</v>
      </c>
      <c r="K57" s="1" t="s">
        <v>298</v>
      </c>
      <c r="L57" s="3" t="str">
        <f t="shared" si="0"/>
        <v>Outstanding</v>
      </c>
      <c r="M57" s="11" t="s">
        <v>19</v>
      </c>
    </row>
    <row r="58" spans="1:13" ht="60" customHeight="1" x14ac:dyDescent="0.35">
      <c r="A58" s="9" t="s">
        <v>299</v>
      </c>
      <c r="B58" s="1" t="s">
        <v>300</v>
      </c>
      <c r="C58" s="2" t="s">
        <v>15</v>
      </c>
      <c r="D58" s="3" t="s">
        <v>16</v>
      </c>
      <c r="E58" s="3" t="s">
        <v>17</v>
      </c>
      <c r="F58" s="3" t="s">
        <v>18</v>
      </c>
      <c r="G58" s="3" t="s">
        <v>19</v>
      </c>
      <c r="H58" s="4" t="s">
        <v>19</v>
      </c>
      <c r="I58" s="1" t="s">
        <v>301</v>
      </c>
      <c r="J58" s="1" t="s">
        <v>302</v>
      </c>
      <c r="K58" s="1" t="s">
        <v>303</v>
      </c>
      <c r="L58" s="3" t="str">
        <f t="shared" si="0"/>
        <v>Outstanding</v>
      </c>
      <c r="M58" s="11" t="s">
        <v>19</v>
      </c>
    </row>
    <row r="59" spans="1:13" ht="60" customHeight="1" x14ac:dyDescent="0.35">
      <c r="A59" s="9" t="s">
        <v>304</v>
      </c>
      <c r="B59" s="1" t="s">
        <v>305</v>
      </c>
      <c r="C59" s="2" t="s">
        <v>15</v>
      </c>
      <c r="D59" s="3" t="s">
        <v>16</v>
      </c>
      <c r="E59" s="3" t="s">
        <v>17</v>
      </c>
      <c r="F59" s="3" t="s">
        <v>18</v>
      </c>
      <c r="G59" s="3" t="s">
        <v>19</v>
      </c>
      <c r="H59" s="4" t="s">
        <v>19</v>
      </c>
      <c r="I59" s="1" t="s">
        <v>306</v>
      </c>
      <c r="J59" s="1" t="s">
        <v>307</v>
      </c>
      <c r="K59" s="1" t="s">
        <v>308</v>
      </c>
      <c r="L59" s="3" t="str">
        <f t="shared" si="0"/>
        <v>Outstanding</v>
      </c>
      <c r="M59" s="11" t="s">
        <v>19</v>
      </c>
    </row>
    <row r="60" spans="1:13" ht="60" customHeight="1" x14ac:dyDescent="0.35">
      <c r="A60" s="9" t="s">
        <v>309</v>
      </c>
      <c r="B60" s="1" t="s">
        <v>310</v>
      </c>
      <c r="C60" s="2" t="s">
        <v>15</v>
      </c>
      <c r="D60" s="3" t="s">
        <v>16</v>
      </c>
      <c r="E60" s="3" t="s">
        <v>17</v>
      </c>
      <c r="F60" s="3" t="s">
        <v>18</v>
      </c>
      <c r="G60" s="3" t="s">
        <v>19</v>
      </c>
      <c r="H60" s="4" t="s">
        <v>19</v>
      </c>
      <c r="I60" s="1" t="s">
        <v>311</v>
      </c>
      <c r="J60" s="1" t="s">
        <v>312</v>
      </c>
      <c r="K60" s="1" t="s">
        <v>313</v>
      </c>
      <c r="L60" s="3" t="str">
        <f t="shared" si="0"/>
        <v>Outstanding</v>
      </c>
      <c r="M60" s="11" t="s">
        <v>19</v>
      </c>
    </row>
    <row r="61" spans="1:13" ht="60" customHeight="1" x14ac:dyDescent="0.35">
      <c r="A61" s="9" t="s">
        <v>314</v>
      </c>
      <c r="B61" s="1" t="s">
        <v>315</v>
      </c>
      <c r="C61" s="2" t="s">
        <v>15</v>
      </c>
      <c r="D61" s="3" t="s">
        <v>16</v>
      </c>
      <c r="E61" s="3" t="s">
        <v>17</v>
      </c>
      <c r="F61" s="3" t="s">
        <v>18</v>
      </c>
      <c r="G61" s="3" t="s">
        <v>19</v>
      </c>
      <c r="H61" s="4" t="s">
        <v>19</v>
      </c>
      <c r="I61" s="1" t="s">
        <v>316</v>
      </c>
      <c r="J61" s="1" t="s">
        <v>317</v>
      </c>
      <c r="K61" s="1" t="s">
        <v>318</v>
      </c>
      <c r="L61" s="3" t="str">
        <f t="shared" si="0"/>
        <v>Outstanding</v>
      </c>
      <c r="M61" s="11" t="s">
        <v>19</v>
      </c>
    </row>
    <row r="62" spans="1:13" ht="60" customHeight="1" x14ac:dyDescent="0.35">
      <c r="A62" s="9" t="s">
        <v>319</v>
      </c>
      <c r="B62" s="1" t="s">
        <v>320</v>
      </c>
      <c r="C62" s="2" t="s">
        <v>15</v>
      </c>
      <c r="D62" s="3" t="s">
        <v>16</v>
      </c>
      <c r="E62" s="3" t="s">
        <v>17</v>
      </c>
      <c r="F62" s="3" t="s">
        <v>18</v>
      </c>
      <c r="G62" s="3" t="s">
        <v>19</v>
      </c>
      <c r="H62" s="4" t="s">
        <v>19</v>
      </c>
      <c r="I62" s="1" t="s">
        <v>321</v>
      </c>
      <c r="J62" s="1" t="s">
        <v>322</v>
      </c>
      <c r="K62" s="1" t="s">
        <v>323</v>
      </c>
      <c r="L62" s="3" t="str">
        <f t="shared" si="0"/>
        <v>Outstanding</v>
      </c>
      <c r="M62" s="11" t="s">
        <v>19</v>
      </c>
    </row>
    <row r="63" spans="1:13" ht="60" customHeight="1" x14ac:dyDescent="0.35">
      <c r="A63" s="9" t="s">
        <v>324</v>
      </c>
      <c r="B63" s="1" t="s">
        <v>325</v>
      </c>
      <c r="C63" s="2" t="s">
        <v>15</v>
      </c>
      <c r="D63" s="3" t="s">
        <v>16</v>
      </c>
      <c r="E63" s="3" t="s">
        <v>17</v>
      </c>
      <c r="F63" s="3" t="s">
        <v>18</v>
      </c>
      <c r="G63" s="3" t="s">
        <v>19</v>
      </c>
      <c r="H63" s="4" t="s">
        <v>19</v>
      </c>
      <c r="I63" s="1" t="s">
        <v>326</v>
      </c>
      <c r="J63" s="1" t="s">
        <v>327</v>
      </c>
      <c r="K63" s="1" t="s">
        <v>328</v>
      </c>
      <c r="L63" s="3" t="str">
        <f t="shared" si="0"/>
        <v>Outstanding</v>
      </c>
      <c r="M63" s="11" t="s">
        <v>19</v>
      </c>
    </row>
    <row r="64" spans="1:13" ht="60" customHeight="1" x14ac:dyDescent="0.35">
      <c r="A64" s="9" t="s">
        <v>329</v>
      </c>
      <c r="B64" s="1" t="s">
        <v>330</v>
      </c>
      <c r="C64" s="2" t="s">
        <v>15</v>
      </c>
      <c r="D64" s="3" t="s">
        <v>16</v>
      </c>
      <c r="E64" s="3" t="s">
        <v>17</v>
      </c>
      <c r="F64" s="3" t="s">
        <v>18</v>
      </c>
      <c r="G64" s="3" t="s">
        <v>19</v>
      </c>
      <c r="H64" s="4" t="s">
        <v>19</v>
      </c>
      <c r="I64" s="1" t="s">
        <v>331</v>
      </c>
      <c r="J64" s="1" t="s">
        <v>332</v>
      </c>
      <c r="K64" s="1" t="s">
        <v>333</v>
      </c>
      <c r="L64" s="3" t="str">
        <f t="shared" si="0"/>
        <v>Outstanding</v>
      </c>
      <c r="M64" s="11" t="s">
        <v>19</v>
      </c>
    </row>
    <row r="65" spans="1:13" ht="60" customHeight="1" x14ac:dyDescent="0.35">
      <c r="A65" s="9" t="s">
        <v>334</v>
      </c>
      <c r="B65" s="1" t="s">
        <v>335</v>
      </c>
      <c r="C65" s="2" t="s">
        <v>15</v>
      </c>
      <c r="D65" s="3" t="s">
        <v>16</v>
      </c>
      <c r="E65" s="3" t="s">
        <v>17</v>
      </c>
      <c r="F65" s="3" t="s">
        <v>18</v>
      </c>
      <c r="G65" s="3" t="s">
        <v>19</v>
      </c>
      <c r="H65" s="4" t="s">
        <v>19</v>
      </c>
      <c r="I65" s="1" t="s">
        <v>336</v>
      </c>
      <c r="J65" s="1" t="s">
        <v>337</v>
      </c>
      <c r="K65" s="1" t="s">
        <v>338</v>
      </c>
      <c r="L65" s="3" t="str">
        <f t="shared" si="0"/>
        <v>Outstanding</v>
      </c>
      <c r="M65" s="11" t="s">
        <v>19</v>
      </c>
    </row>
    <row r="66" spans="1:13" ht="60" customHeight="1" x14ac:dyDescent="0.35">
      <c r="A66" s="9" t="s">
        <v>339</v>
      </c>
      <c r="B66" s="1" t="s">
        <v>340</v>
      </c>
      <c r="C66" s="2" t="s">
        <v>15</v>
      </c>
      <c r="D66" s="3" t="s">
        <v>16</v>
      </c>
      <c r="E66" s="3" t="s">
        <v>17</v>
      </c>
      <c r="F66" s="3" t="s">
        <v>18</v>
      </c>
      <c r="G66" s="3" t="s">
        <v>19</v>
      </c>
      <c r="H66" s="4" t="s">
        <v>19</v>
      </c>
      <c r="I66" s="1" t="s">
        <v>341</v>
      </c>
      <c r="J66" s="1" t="s">
        <v>342</v>
      </c>
      <c r="K66" s="1" t="s">
        <v>343</v>
      </c>
      <c r="L66" s="3" t="str">
        <f t="shared" si="0"/>
        <v>Outstanding</v>
      </c>
      <c r="M66" s="11" t="s">
        <v>19</v>
      </c>
    </row>
    <row r="67" spans="1:13" ht="60" customHeight="1" x14ac:dyDescent="0.35">
      <c r="A67" s="9" t="s">
        <v>344</v>
      </c>
      <c r="B67" s="1" t="s">
        <v>345</v>
      </c>
      <c r="C67" s="2" t="s">
        <v>15</v>
      </c>
      <c r="D67" s="3" t="s">
        <v>16</v>
      </c>
      <c r="E67" s="3" t="s">
        <v>17</v>
      </c>
      <c r="F67" s="3" t="s">
        <v>18</v>
      </c>
      <c r="G67" s="3" t="s">
        <v>19</v>
      </c>
      <c r="H67" s="4" t="s">
        <v>19</v>
      </c>
      <c r="I67" s="1" t="s">
        <v>346</v>
      </c>
      <c r="J67" s="1" t="s">
        <v>347</v>
      </c>
      <c r="K67" s="1" t="s">
        <v>348</v>
      </c>
      <c r="L67" s="3" t="str">
        <f t="shared" si="0"/>
        <v>Outstanding</v>
      </c>
      <c r="M67" s="11" t="s">
        <v>19</v>
      </c>
    </row>
    <row r="68" spans="1:13" ht="60" customHeight="1" x14ac:dyDescent="0.35">
      <c r="A68" s="9" t="s">
        <v>349</v>
      </c>
      <c r="B68" s="1" t="s">
        <v>350</v>
      </c>
      <c r="C68" s="2" t="s">
        <v>15</v>
      </c>
      <c r="D68" s="3" t="s">
        <v>16</v>
      </c>
      <c r="E68" s="3" t="s">
        <v>17</v>
      </c>
      <c r="F68" s="3" t="s">
        <v>18</v>
      </c>
      <c r="G68" s="3" t="s">
        <v>19</v>
      </c>
      <c r="H68" s="4" t="s">
        <v>19</v>
      </c>
      <c r="I68" s="1" t="s">
        <v>351</v>
      </c>
      <c r="J68" s="1" t="s">
        <v>352</v>
      </c>
      <c r="K68" s="1" t="s">
        <v>353</v>
      </c>
      <c r="L68" s="3" t="str">
        <f t="shared" si="0"/>
        <v>Outstanding</v>
      </c>
      <c r="M68" s="11" t="s">
        <v>19</v>
      </c>
    </row>
    <row r="69" spans="1:13" ht="60" customHeight="1" x14ac:dyDescent="0.35">
      <c r="A69" s="9" t="s">
        <v>354</v>
      </c>
      <c r="B69" s="1" t="s">
        <v>355</v>
      </c>
      <c r="C69" s="2" t="s">
        <v>15</v>
      </c>
      <c r="D69" s="3" t="s">
        <v>16</v>
      </c>
      <c r="E69" s="3" t="s">
        <v>17</v>
      </c>
      <c r="F69" s="3" t="s">
        <v>18</v>
      </c>
      <c r="G69" s="3" t="s">
        <v>19</v>
      </c>
      <c r="H69" s="4" t="s">
        <v>19</v>
      </c>
      <c r="I69" s="1" t="s">
        <v>356</v>
      </c>
      <c r="J69" s="1" t="s">
        <v>357</v>
      </c>
      <c r="K69" s="1" t="s">
        <v>358</v>
      </c>
      <c r="L69" s="3" t="str">
        <f t="shared" si="0"/>
        <v>Outstanding</v>
      </c>
      <c r="M69" s="11" t="s">
        <v>19</v>
      </c>
    </row>
    <row r="70" spans="1:13" ht="60" customHeight="1" x14ac:dyDescent="0.35">
      <c r="A70" s="9" t="s">
        <v>359</v>
      </c>
      <c r="B70" s="1" t="s">
        <v>360</v>
      </c>
      <c r="C70" s="2" t="s">
        <v>15</v>
      </c>
      <c r="D70" s="3" t="s">
        <v>16</v>
      </c>
      <c r="E70" s="3" t="s">
        <v>17</v>
      </c>
      <c r="F70" s="3" t="s">
        <v>18</v>
      </c>
      <c r="G70" s="3" t="s">
        <v>19</v>
      </c>
      <c r="H70" s="4" t="s">
        <v>19</v>
      </c>
      <c r="I70" s="1" t="s">
        <v>361</v>
      </c>
      <c r="J70" s="1" t="s">
        <v>362</v>
      </c>
      <c r="K70" s="1" t="s">
        <v>363</v>
      </c>
      <c r="L70" s="3" t="str">
        <f t="shared" si="0"/>
        <v>Outstanding</v>
      </c>
      <c r="M70" s="11" t="s">
        <v>19</v>
      </c>
    </row>
    <row r="71" spans="1:13" ht="60" customHeight="1" x14ac:dyDescent="0.35">
      <c r="A71" s="9" t="s">
        <v>364</v>
      </c>
      <c r="B71" s="1" t="s">
        <v>365</v>
      </c>
      <c r="C71" s="2" t="s">
        <v>40</v>
      </c>
      <c r="D71" s="3" t="s">
        <v>16</v>
      </c>
      <c r="E71" s="3" t="s">
        <v>17</v>
      </c>
      <c r="F71" s="3" t="s">
        <v>18</v>
      </c>
      <c r="G71" s="3" t="s">
        <v>19</v>
      </c>
      <c r="H71" s="4" t="s">
        <v>19</v>
      </c>
      <c r="I71" s="1" t="s">
        <v>366</v>
      </c>
      <c r="J71" s="1" t="s">
        <v>367</v>
      </c>
      <c r="K71" s="1" t="s">
        <v>368</v>
      </c>
      <c r="L71" s="3" t="str">
        <f t="shared" si="0"/>
        <v>Outstanding</v>
      </c>
      <c r="M71" s="11" t="s">
        <v>19</v>
      </c>
    </row>
    <row r="72" spans="1:13" ht="60" customHeight="1" x14ac:dyDescent="0.35">
      <c r="A72" s="9" t="s">
        <v>369</v>
      </c>
      <c r="B72" s="1" t="s">
        <v>370</v>
      </c>
      <c r="C72" s="2" t="s">
        <v>15</v>
      </c>
      <c r="D72" s="3" t="s">
        <v>16</v>
      </c>
      <c r="E72" s="3" t="s">
        <v>17</v>
      </c>
      <c r="F72" s="3" t="s">
        <v>18</v>
      </c>
      <c r="G72" s="3" t="s">
        <v>19</v>
      </c>
      <c r="H72" s="4" t="s">
        <v>19</v>
      </c>
      <c r="I72" s="1" t="s">
        <v>371</v>
      </c>
      <c r="J72" s="1" t="s">
        <v>372</v>
      </c>
      <c r="K72" s="1" t="s">
        <v>373</v>
      </c>
      <c r="L72" s="3" t="str">
        <f t="shared" si="0"/>
        <v>Outstanding</v>
      </c>
      <c r="M72" s="11" t="s">
        <v>19</v>
      </c>
    </row>
    <row r="73" spans="1:13" ht="60" customHeight="1" x14ac:dyDescent="0.35">
      <c r="A73" s="9" t="s">
        <v>374</v>
      </c>
      <c r="B73" s="1" t="s">
        <v>375</v>
      </c>
      <c r="C73" s="2" t="s">
        <v>40</v>
      </c>
      <c r="D73" s="3" t="s">
        <v>16</v>
      </c>
      <c r="E73" s="3" t="s">
        <v>17</v>
      </c>
      <c r="F73" s="3" t="s">
        <v>18</v>
      </c>
      <c r="G73" s="3" t="s">
        <v>19</v>
      </c>
      <c r="H73" s="4" t="s">
        <v>19</v>
      </c>
      <c r="I73" s="1" t="s">
        <v>376</v>
      </c>
      <c r="J73" s="1" t="s">
        <v>377</v>
      </c>
      <c r="K73" s="1" t="s">
        <v>378</v>
      </c>
      <c r="L73" s="3" t="str">
        <f t="shared" si="0"/>
        <v>Outstanding</v>
      </c>
      <c r="M73" s="11" t="s">
        <v>19</v>
      </c>
    </row>
    <row r="74" spans="1:13" ht="60" customHeight="1" x14ac:dyDescent="0.35">
      <c r="A74" s="9" t="s">
        <v>379</v>
      </c>
      <c r="B74" s="1" t="s">
        <v>380</v>
      </c>
      <c r="C74" s="2" t="s">
        <v>15</v>
      </c>
      <c r="D74" s="3" t="s">
        <v>16</v>
      </c>
      <c r="E74" s="3" t="s">
        <v>17</v>
      </c>
      <c r="F74" s="3" t="s">
        <v>18</v>
      </c>
      <c r="G74" s="3" t="s">
        <v>19</v>
      </c>
      <c r="H74" s="4" t="s">
        <v>19</v>
      </c>
      <c r="I74" s="1" t="s">
        <v>381</v>
      </c>
      <c r="J74" s="1" t="s">
        <v>382</v>
      </c>
      <c r="K74" s="1" t="s">
        <v>383</v>
      </c>
      <c r="L74" s="3" t="str">
        <f t="shared" si="0"/>
        <v>Outstanding</v>
      </c>
      <c r="M74" s="11" t="s">
        <v>19</v>
      </c>
    </row>
    <row r="75" spans="1:13" ht="60" customHeight="1" x14ac:dyDescent="0.35">
      <c r="A75" s="9" t="s">
        <v>384</v>
      </c>
      <c r="B75" s="1" t="s">
        <v>385</v>
      </c>
      <c r="C75" s="2" t="s">
        <v>40</v>
      </c>
      <c r="D75" s="3" t="s">
        <v>16</v>
      </c>
      <c r="E75" s="3" t="s">
        <v>17</v>
      </c>
      <c r="F75" s="3" t="s">
        <v>18</v>
      </c>
      <c r="G75" s="3" t="s">
        <v>19</v>
      </c>
      <c r="H75" s="4" t="s">
        <v>19</v>
      </c>
      <c r="I75" s="1" t="s">
        <v>386</v>
      </c>
      <c r="J75" s="1" t="s">
        <v>387</v>
      </c>
      <c r="K75" s="1" t="s">
        <v>388</v>
      </c>
      <c r="L75" s="3" t="str">
        <f t="shared" si="0"/>
        <v>Outstanding</v>
      </c>
      <c r="M75" s="11" t="s">
        <v>19</v>
      </c>
    </row>
    <row r="76" spans="1:13" ht="60" customHeight="1" x14ac:dyDescent="0.35">
      <c r="A76" s="9" t="s">
        <v>389</v>
      </c>
      <c r="B76" s="1" t="s">
        <v>390</v>
      </c>
      <c r="C76" s="2" t="s">
        <v>40</v>
      </c>
      <c r="D76" s="3" t="s">
        <v>16</v>
      </c>
      <c r="E76" s="3" t="s">
        <v>17</v>
      </c>
      <c r="F76" s="3" t="s">
        <v>18</v>
      </c>
      <c r="G76" s="3" t="s">
        <v>19</v>
      </c>
      <c r="H76" s="4" t="s">
        <v>19</v>
      </c>
      <c r="I76" s="1" t="s">
        <v>391</v>
      </c>
      <c r="J76" s="1" t="s">
        <v>392</v>
      </c>
      <c r="K76" s="1" t="s">
        <v>393</v>
      </c>
      <c r="L76" s="3" t="str">
        <f t="shared" si="0"/>
        <v>Outstanding</v>
      </c>
      <c r="M76" s="11" t="s">
        <v>19</v>
      </c>
    </row>
    <row r="77" spans="1:13" ht="60" customHeight="1" x14ac:dyDescent="0.35">
      <c r="A77" s="9" t="s">
        <v>394</v>
      </c>
      <c r="B77" s="1" t="s">
        <v>395</v>
      </c>
      <c r="C77" s="2" t="s">
        <v>15</v>
      </c>
      <c r="D77" s="3" t="s">
        <v>16</v>
      </c>
      <c r="E77" s="3" t="s">
        <v>17</v>
      </c>
      <c r="F77" s="3" t="s">
        <v>18</v>
      </c>
      <c r="G77" s="3" t="s">
        <v>19</v>
      </c>
      <c r="H77" s="4" t="s">
        <v>19</v>
      </c>
      <c r="I77" s="1" t="s">
        <v>396</v>
      </c>
      <c r="J77" s="1" t="s">
        <v>397</v>
      </c>
      <c r="K77" s="1" t="s">
        <v>398</v>
      </c>
      <c r="L77" s="3" t="str">
        <f t="shared" si="0"/>
        <v>Outstanding</v>
      </c>
      <c r="M77" s="11" t="s">
        <v>19</v>
      </c>
    </row>
    <row r="78" spans="1:13" ht="60" customHeight="1" x14ac:dyDescent="0.35">
      <c r="A78" s="9" t="s">
        <v>399</v>
      </c>
      <c r="B78" s="1" t="s">
        <v>400</v>
      </c>
      <c r="C78" s="2" t="s">
        <v>40</v>
      </c>
      <c r="D78" s="3" t="s">
        <v>16</v>
      </c>
      <c r="E78" s="3" t="s">
        <v>17</v>
      </c>
      <c r="F78" s="3" t="s">
        <v>18</v>
      </c>
      <c r="G78" s="3" t="s">
        <v>19</v>
      </c>
      <c r="H78" s="4" t="s">
        <v>19</v>
      </c>
      <c r="I78" s="1" t="s">
        <v>401</v>
      </c>
      <c r="J78" s="1" t="s">
        <v>402</v>
      </c>
      <c r="K78" s="1" t="s">
        <v>403</v>
      </c>
      <c r="L78" s="3" t="str">
        <f t="shared" si="0"/>
        <v>Outstanding</v>
      </c>
      <c r="M78" s="11" t="s">
        <v>19</v>
      </c>
    </row>
    <row r="79" spans="1:13" ht="60" customHeight="1" x14ac:dyDescent="0.35">
      <c r="A79" s="9" t="s">
        <v>404</v>
      </c>
      <c r="B79" s="1" t="s">
        <v>405</v>
      </c>
      <c r="C79" s="2" t="s">
        <v>15</v>
      </c>
      <c r="D79" s="3" t="s">
        <v>16</v>
      </c>
      <c r="E79" s="3" t="s">
        <v>17</v>
      </c>
      <c r="F79" s="3" t="s">
        <v>18</v>
      </c>
      <c r="G79" s="3" t="s">
        <v>19</v>
      </c>
      <c r="H79" s="4" t="s">
        <v>19</v>
      </c>
      <c r="I79" s="1" t="s">
        <v>406</v>
      </c>
      <c r="J79" s="1" t="s">
        <v>407</v>
      </c>
      <c r="K79" s="1" t="s">
        <v>408</v>
      </c>
      <c r="L79" s="3" t="str">
        <f t="shared" si="0"/>
        <v>Outstanding</v>
      </c>
      <c r="M79" s="11" t="s">
        <v>19</v>
      </c>
    </row>
    <row r="80" spans="1:13" ht="60" customHeight="1" x14ac:dyDescent="0.35">
      <c r="A80" s="9" t="s">
        <v>409</v>
      </c>
      <c r="B80" s="1" t="s">
        <v>410</v>
      </c>
      <c r="C80" s="2" t="s">
        <v>15</v>
      </c>
      <c r="D80" s="3" t="s">
        <v>16</v>
      </c>
      <c r="E80" s="3" t="s">
        <v>17</v>
      </c>
      <c r="F80" s="3" t="s">
        <v>18</v>
      </c>
      <c r="G80" s="3" t="s">
        <v>19</v>
      </c>
      <c r="H80" s="4" t="s">
        <v>19</v>
      </c>
      <c r="I80" s="1" t="s">
        <v>411</v>
      </c>
      <c r="J80" s="1" t="s">
        <v>412</v>
      </c>
      <c r="K80" s="1" t="s">
        <v>413</v>
      </c>
      <c r="L80" s="3" t="str">
        <f t="shared" si="0"/>
        <v>Outstanding</v>
      </c>
      <c r="M80" s="11" t="s">
        <v>19</v>
      </c>
    </row>
    <row r="81" spans="1:13" ht="60" customHeight="1" x14ac:dyDescent="0.35">
      <c r="A81" s="9" t="s">
        <v>414</v>
      </c>
      <c r="B81" s="1" t="s">
        <v>415</v>
      </c>
      <c r="C81" s="2" t="s">
        <v>40</v>
      </c>
      <c r="D81" s="3" t="s">
        <v>16</v>
      </c>
      <c r="E81" s="3" t="s">
        <v>17</v>
      </c>
      <c r="F81" s="3" t="s">
        <v>18</v>
      </c>
      <c r="G81" s="3" t="s">
        <v>19</v>
      </c>
      <c r="H81" s="4" t="s">
        <v>19</v>
      </c>
      <c r="I81" s="1" t="s">
        <v>416</v>
      </c>
      <c r="J81" s="1" t="s">
        <v>417</v>
      </c>
      <c r="K81" s="1" t="s">
        <v>418</v>
      </c>
      <c r="L81" s="3" t="str">
        <f t="shared" si="0"/>
        <v>Outstanding</v>
      </c>
      <c r="M81" s="11" t="s">
        <v>19</v>
      </c>
    </row>
    <row r="82" spans="1:13" ht="60" customHeight="1" x14ac:dyDescent="0.35">
      <c r="A82" s="9" t="s">
        <v>419</v>
      </c>
      <c r="B82" s="1" t="s">
        <v>420</v>
      </c>
      <c r="C82" s="2" t="s">
        <v>15</v>
      </c>
      <c r="D82" s="3" t="s">
        <v>16</v>
      </c>
      <c r="E82" s="3" t="s">
        <v>17</v>
      </c>
      <c r="F82" s="3" t="s">
        <v>18</v>
      </c>
      <c r="G82" s="3" t="s">
        <v>19</v>
      </c>
      <c r="H82" s="4" t="s">
        <v>19</v>
      </c>
      <c r="I82" s="1" t="s">
        <v>421</v>
      </c>
      <c r="J82" s="1" t="s">
        <v>422</v>
      </c>
      <c r="K82" s="1" t="s">
        <v>423</v>
      </c>
      <c r="L82" s="3" t="str">
        <f t="shared" si="0"/>
        <v>Outstanding</v>
      </c>
      <c r="M82" s="11" t="s">
        <v>19</v>
      </c>
    </row>
    <row r="83" spans="1:13" ht="60" customHeight="1" x14ac:dyDescent="0.35">
      <c r="A83" s="9" t="s">
        <v>424</v>
      </c>
      <c r="B83" s="1" t="s">
        <v>425</v>
      </c>
      <c r="C83" s="2" t="s">
        <v>15</v>
      </c>
      <c r="D83" s="3" t="s">
        <v>16</v>
      </c>
      <c r="E83" s="3" t="s">
        <v>17</v>
      </c>
      <c r="F83" s="3" t="s">
        <v>18</v>
      </c>
      <c r="G83" s="3" t="s">
        <v>19</v>
      </c>
      <c r="H83" s="4" t="s">
        <v>19</v>
      </c>
      <c r="I83" s="1" t="s">
        <v>426</v>
      </c>
      <c r="J83" s="1" t="s">
        <v>427</v>
      </c>
      <c r="K83" s="1" t="s">
        <v>428</v>
      </c>
      <c r="L83" s="3" t="str">
        <f t="shared" si="0"/>
        <v>Outstanding</v>
      </c>
      <c r="M83" s="11" t="s">
        <v>19</v>
      </c>
    </row>
    <row r="84" spans="1:13" ht="60" customHeight="1" x14ac:dyDescent="0.35">
      <c r="A84" s="9" t="s">
        <v>429</v>
      </c>
      <c r="B84" s="1" t="s">
        <v>430</v>
      </c>
      <c r="C84" s="2" t="s">
        <v>15</v>
      </c>
      <c r="D84" s="3" t="s">
        <v>16</v>
      </c>
      <c r="E84" s="3" t="s">
        <v>17</v>
      </c>
      <c r="F84" s="3" t="s">
        <v>18</v>
      </c>
      <c r="G84" s="3" t="s">
        <v>19</v>
      </c>
      <c r="H84" s="4" t="s">
        <v>19</v>
      </c>
      <c r="I84" s="1" t="s">
        <v>431</v>
      </c>
      <c r="J84" s="1" t="s">
        <v>432</v>
      </c>
      <c r="K84" s="1" t="s">
        <v>433</v>
      </c>
      <c r="L84" s="3" t="str">
        <f t="shared" si="0"/>
        <v>Outstanding</v>
      </c>
      <c r="M84" s="11" t="s">
        <v>19</v>
      </c>
    </row>
    <row r="85" spans="1:13" ht="60" customHeight="1" x14ac:dyDescent="0.35">
      <c r="A85" s="9" t="s">
        <v>434</v>
      </c>
      <c r="B85" s="1" t="s">
        <v>435</v>
      </c>
      <c r="C85" s="2" t="s">
        <v>15</v>
      </c>
      <c r="D85" s="3" t="s">
        <v>16</v>
      </c>
      <c r="E85" s="3" t="s">
        <v>17</v>
      </c>
      <c r="F85" s="3" t="s">
        <v>18</v>
      </c>
      <c r="G85" s="3" t="s">
        <v>19</v>
      </c>
      <c r="H85" s="4" t="s">
        <v>19</v>
      </c>
      <c r="I85" s="1" t="s">
        <v>436</v>
      </c>
      <c r="J85" s="1" t="s">
        <v>437</v>
      </c>
      <c r="K85" s="1" t="s">
        <v>438</v>
      </c>
      <c r="L85" s="3" t="str">
        <f t="shared" si="0"/>
        <v>Outstanding</v>
      </c>
      <c r="M85" s="11" t="s">
        <v>19</v>
      </c>
    </row>
    <row r="86" spans="1:13" ht="60" customHeight="1" x14ac:dyDescent="0.35">
      <c r="A86" s="9" t="s">
        <v>439</v>
      </c>
      <c r="B86" s="1" t="s">
        <v>440</v>
      </c>
      <c r="C86" s="2" t="s">
        <v>40</v>
      </c>
      <c r="D86" s="3" t="s">
        <v>16</v>
      </c>
      <c r="E86" s="3" t="s">
        <v>17</v>
      </c>
      <c r="F86" s="3" t="s">
        <v>18</v>
      </c>
      <c r="G86" s="3" t="s">
        <v>19</v>
      </c>
      <c r="H86" s="4" t="s">
        <v>19</v>
      </c>
      <c r="I86" s="1" t="s">
        <v>441</v>
      </c>
      <c r="J86" s="1" t="s">
        <v>442</v>
      </c>
      <c r="K86" s="1" t="s">
        <v>443</v>
      </c>
      <c r="L86" s="3" t="str">
        <f t="shared" si="0"/>
        <v>Outstanding</v>
      </c>
      <c r="M86" s="11" t="s">
        <v>19</v>
      </c>
    </row>
    <row r="87" spans="1:13" ht="60" customHeight="1" x14ac:dyDescent="0.35">
      <c r="A87" s="9" t="s">
        <v>444</v>
      </c>
      <c r="B87" s="1" t="s">
        <v>445</v>
      </c>
      <c r="C87" s="2" t="s">
        <v>15</v>
      </c>
      <c r="D87" s="3" t="s">
        <v>16</v>
      </c>
      <c r="E87" s="3" t="s">
        <v>17</v>
      </c>
      <c r="F87" s="3" t="s">
        <v>18</v>
      </c>
      <c r="G87" s="3" t="s">
        <v>19</v>
      </c>
      <c r="H87" s="4" t="s">
        <v>19</v>
      </c>
      <c r="I87" s="1" t="s">
        <v>446</v>
      </c>
      <c r="J87" s="1" t="s">
        <v>447</v>
      </c>
      <c r="K87" s="1" t="s">
        <v>448</v>
      </c>
      <c r="L87" s="3" t="str">
        <f t="shared" si="0"/>
        <v>Outstanding</v>
      </c>
      <c r="M87" s="11" t="s">
        <v>19</v>
      </c>
    </row>
    <row r="88" spans="1:13" ht="60" customHeight="1" x14ac:dyDescent="0.35">
      <c r="A88" s="9" t="s">
        <v>449</v>
      </c>
      <c r="B88" s="1" t="s">
        <v>450</v>
      </c>
      <c r="C88" s="2" t="s">
        <v>15</v>
      </c>
      <c r="D88" s="3" t="s">
        <v>16</v>
      </c>
      <c r="E88" s="3" t="s">
        <v>17</v>
      </c>
      <c r="F88" s="3" t="s">
        <v>18</v>
      </c>
      <c r="G88" s="3" t="s">
        <v>19</v>
      </c>
      <c r="H88" s="4" t="s">
        <v>19</v>
      </c>
      <c r="I88" s="1" t="s">
        <v>451</v>
      </c>
      <c r="J88" s="1" t="s">
        <v>452</v>
      </c>
      <c r="K88" s="1" t="s">
        <v>453</v>
      </c>
      <c r="L88" s="3" t="str">
        <f t="shared" si="0"/>
        <v>Outstanding</v>
      </c>
      <c r="M88" s="11" t="s">
        <v>19</v>
      </c>
    </row>
    <row r="89" spans="1:13" ht="60" customHeight="1" x14ac:dyDescent="0.35">
      <c r="A89" s="9" t="s">
        <v>454</v>
      </c>
      <c r="B89" s="1" t="s">
        <v>455</v>
      </c>
      <c r="C89" s="2" t="s">
        <v>15</v>
      </c>
      <c r="D89" s="3" t="s">
        <v>16</v>
      </c>
      <c r="E89" s="3" t="s">
        <v>17</v>
      </c>
      <c r="F89" s="3" t="s">
        <v>18</v>
      </c>
      <c r="G89" s="3" t="s">
        <v>19</v>
      </c>
      <c r="H89" s="4" t="s">
        <v>19</v>
      </c>
      <c r="I89" s="1" t="s">
        <v>456</v>
      </c>
      <c r="J89" s="1" t="s">
        <v>457</v>
      </c>
      <c r="K89" s="1" t="s">
        <v>458</v>
      </c>
      <c r="L89" s="3" t="str">
        <f t="shared" si="0"/>
        <v>Outstanding</v>
      </c>
      <c r="M89" s="11" t="s">
        <v>19</v>
      </c>
    </row>
    <row r="90" spans="1:13" ht="60" customHeight="1" x14ac:dyDescent="0.35">
      <c r="A90" s="9" t="s">
        <v>459</v>
      </c>
      <c r="B90" s="1" t="s">
        <v>460</v>
      </c>
      <c r="C90" s="2" t="s">
        <v>15</v>
      </c>
      <c r="D90" s="3" t="s">
        <v>16</v>
      </c>
      <c r="E90" s="3" t="s">
        <v>17</v>
      </c>
      <c r="F90" s="3" t="s">
        <v>18</v>
      </c>
      <c r="G90" s="3" t="s">
        <v>19</v>
      </c>
      <c r="H90" s="4" t="s">
        <v>19</v>
      </c>
      <c r="I90" s="1" t="s">
        <v>461</v>
      </c>
      <c r="J90" s="1" t="s">
        <v>462</v>
      </c>
      <c r="K90" s="1" t="s">
        <v>463</v>
      </c>
      <c r="L90" s="3" t="str">
        <f t="shared" si="0"/>
        <v>Outstanding</v>
      </c>
      <c r="M90" s="11" t="s">
        <v>19</v>
      </c>
    </row>
    <row r="91" spans="1:13" ht="60" customHeight="1" x14ac:dyDescent="0.35">
      <c r="A91" s="9" t="s">
        <v>464</v>
      </c>
      <c r="B91" s="1" t="s">
        <v>465</v>
      </c>
      <c r="C91" s="2" t="s">
        <v>15</v>
      </c>
      <c r="D91" s="3" t="s">
        <v>16</v>
      </c>
      <c r="E91" s="3" t="s">
        <v>17</v>
      </c>
      <c r="F91" s="3" t="s">
        <v>18</v>
      </c>
      <c r="G91" s="3" t="s">
        <v>19</v>
      </c>
      <c r="H91" s="4" t="s">
        <v>19</v>
      </c>
      <c r="I91" s="1" t="s">
        <v>466</v>
      </c>
      <c r="J91" s="1" t="s">
        <v>467</v>
      </c>
      <c r="K91" s="1" t="s">
        <v>468</v>
      </c>
      <c r="L91" s="3" t="str">
        <f t="shared" si="0"/>
        <v>Outstanding</v>
      </c>
      <c r="M91" s="11" t="s">
        <v>19</v>
      </c>
    </row>
    <row r="92" spans="1:13" ht="60" customHeight="1" x14ac:dyDescent="0.35">
      <c r="A92" s="9" t="s">
        <v>469</v>
      </c>
      <c r="B92" s="1" t="s">
        <v>470</v>
      </c>
      <c r="C92" s="2" t="s">
        <v>40</v>
      </c>
      <c r="D92" s="3" t="s">
        <v>16</v>
      </c>
      <c r="E92" s="3" t="s">
        <v>17</v>
      </c>
      <c r="F92" s="3" t="s">
        <v>18</v>
      </c>
      <c r="G92" s="3" t="s">
        <v>19</v>
      </c>
      <c r="H92" s="4" t="s">
        <v>19</v>
      </c>
      <c r="I92" s="1" t="s">
        <v>471</v>
      </c>
      <c r="J92" s="1" t="s">
        <v>472</v>
      </c>
      <c r="K92" s="1" t="s">
        <v>473</v>
      </c>
      <c r="L92" s="3" t="str">
        <f t="shared" si="0"/>
        <v>Outstanding</v>
      </c>
      <c r="M92" s="11" t="s">
        <v>19</v>
      </c>
    </row>
    <row r="93" spans="1:13" ht="60" customHeight="1" x14ac:dyDescent="0.35">
      <c r="A93" s="9" t="s">
        <v>474</v>
      </c>
      <c r="B93" s="1" t="s">
        <v>475</v>
      </c>
      <c r="C93" s="2" t="s">
        <v>15</v>
      </c>
      <c r="D93" s="3" t="s">
        <v>16</v>
      </c>
      <c r="E93" s="3" t="s">
        <v>17</v>
      </c>
      <c r="F93" s="3" t="s">
        <v>18</v>
      </c>
      <c r="G93" s="3" t="s">
        <v>19</v>
      </c>
      <c r="H93" s="4" t="s">
        <v>19</v>
      </c>
      <c r="I93" s="1" t="s">
        <v>476</v>
      </c>
      <c r="J93" s="1" t="s">
        <v>477</v>
      </c>
      <c r="K93" s="1" t="s">
        <v>478</v>
      </c>
      <c r="L93" s="3" t="str">
        <f t="shared" si="0"/>
        <v>Outstanding</v>
      </c>
      <c r="M93" s="11" t="s">
        <v>19</v>
      </c>
    </row>
    <row r="94" spans="1:13" ht="60" customHeight="1" x14ac:dyDescent="0.35">
      <c r="A94" s="9" t="s">
        <v>479</v>
      </c>
      <c r="B94" s="1" t="s">
        <v>480</v>
      </c>
      <c r="C94" s="2" t="s">
        <v>15</v>
      </c>
      <c r="D94" s="3" t="s">
        <v>16</v>
      </c>
      <c r="E94" s="3" t="s">
        <v>17</v>
      </c>
      <c r="F94" s="3" t="s">
        <v>18</v>
      </c>
      <c r="G94" s="3" t="s">
        <v>19</v>
      </c>
      <c r="H94" s="4" t="s">
        <v>19</v>
      </c>
      <c r="I94" s="1" t="s">
        <v>481</v>
      </c>
      <c r="J94" s="1" t="s">
        <v>477</v>
      </c>
      <c r="K94" s="1" t="s">
        <v>482</v>
      </c>
      <c r="L94" s="3" t="str">
        <f t="shared" si="0"/>
        <v>Outstanding</v>
      </c>
      <c r="M94" s="11" t="s">
        <v>19</v>
      </c>
    </row>
    <row r="95" spans="1:13" ht="60" customHeight="1" x14ac:dyDescent="0.35">
      <c r="A95" s="9" t="s">
        <v>483</v>
      </c>
      <c r="B95" s="1" t="s">
        <v>484</v>
      </c>
      <c r="C95" s="2" t="s">
        <v>15</v>
      </c>
      <c r="D95" s="3" t="s">
        <v>16</v>
      </c>
      <c r="E95" s="3" t="s">
        <v>17</v>
      </c>
      <c r="F95" s="3" t="s">
        <v>18</v>
      </c>
      <c r="G95" s="3" t="s">
        <v>19</v>
      </c>
      <c r="H95" s="4" t="s">
        <v>19</v>
      </c>
      <c r="I95" s="1" t="s">
        <v>485</v>
      </c>
      <c r="J95" s="1" t="s">
        <v>486</v>
      </c>
      <c r="K95" s="1" t="s">
        <v>487</v>
      </c>
      <c r="L95" s="3" t="str">
        <f t="shared" si="0"/>
        <v>Outstanding</v>
      </c>
      <c r="M95" s="11" t="s">
        <v>19</v>
      </c>
    </row>
    <row r="96" spans="1:13" ht="60" customHeight="1" x14ac:dyDescent="0.35">
      <c r="A96" s="9" t="s">
        <v>488</v>
      </c>
      <c r="B96" s="1" t="s">
        <v>489</v>
      </c>
      <c r="C96" s="2" t="s">
        <v>15</v>
      </c>
      <c r="D96" s="3" t="s">
        <v>16</v>
      </c>
      <c r="E96" s="3" t="s">
        <v>17</v>
      </c>
      <c r="F96" s="3" t="s">
        <v>18</v>
      </c>
      <c r="G96" s="3" t="s">
        <v>19</v>
      </c>
      <c r="H96" s="4" t="s">
        <v>19</v>
      </c>
      <c r="I96" s="1" t="s">
        <v>490</v>
      </c>
      <c r="J96" s="1" t="s">
        <v>491</v>
      </c>
      <c r="K96" s="1" t="s">
        <v>492</v>
      </c>
      <c r="L96" s="3" t="str">
        <f t="shared" si="0"/>
        <v>Outstanding</v>
      </c>
      <c r="M96" s="11" t="s">
        <v>19</v>
      </c>
    </row>
    <row r="97" spans="1:13" ht="60" customHeight="1" x14ac:dyDescent="0.35">
      <c r="A97" s="10" t="s">
        <v>493</v>
      </c>
      <c r="B97" s="5" t="s">
        <v>494</v>
      </c>
      <c r="C97" s="6" t="s">
        <v>15</v>
      </c>
      <c r="D97" s="7" t="s">
        <v>16</v>
      </c>
      <c r="E97" s="7" t="s">
        <v>17</v>
      </c>
      <c r="F97" s="7" t="s">
        <v>18</v>
      </c>
      <c r="G97" s="7" t="s">
        <v>19</v>
      </c>
      <c r="H97" s="8" t="s">
        <v>19</v>
      </c>
      <c r="I97" s="5" t="s">
        <v>495</v>
      </c>
      <c r="J97" s="5" t="s">
        <v>496</v>
      </c>
      <c r="K97" s="5" t="s">
        <v>497</v>
      </c>
      <c r="L97" s="7" t="str">
        <f t="shared" si="0"/>
        <v>Outstanding</v>
      </c>
      <c r="M97" s="12" t="s">
        <v>19</v>
      </c>
    </row>
    <row r="101" spans="1:13" ht="32" customHeight="1" x14ac:dyDescent="0.35">
      <c r="A101" s="288" t="s">
        <v>498</v>
      </c>
      <c r="B101" s="288"/>
      <c r="C101" s="288"/>
      <c r="D101" s="288"/>
    </row>
  </sheetData>
  <mergeCells count="1">
    <mergeCell ref="A101:D101"/>
  </mergeCells>
  <conditionalFormatting sqref="C2:C97">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97">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97">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97">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97" xr:uid="{00000000-0002-0000-0200-000000000000}">
      <formula1>"Must,Should,Could,Won't,Unassigned"</formula1>
    </dataValidation>
    <dataValidation type="list" showErrorMessage="1" errorTitle="Invalid Value" error="Please select a value from the list: Low, Medium, High, Unassessed." sqref="E2:E97" xr:uid="{00000000-0002-0000-0200-000001000000}">
      <formula1>"Low,Medium,High,Unassessed"</formula1>
    </dataValidation>
    <dataValidation type="list" showErrorMessage="1" errorTitle="Invalid Value" error="Please select a value from the list: Phase1, Phase2, Phase3, Phase4, Phase5, Pending." sqref="F2:F9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97" xr:uid="{00000000-0002-0000-0200-000003000000}">
      <formula1>"Implemented,Testing,Failed,Compensated,Risk Accepted,N/A"</formula1>
    </dataValidation>
  </dataValidations>
  <hyperlinks>
    <hyperlink ref="A10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647</v>
      </c>
      <c r="C2" s="305" t="s">
        <v>647</v>
      </c>
      <c r="D2" s="305" t="s">
        <v>647</v>
      </c>
      <c r="E2" s="305" t="s">
        <v>647</v>
      </c>
      <c r="F2" s="305" t="s">
        <v>647</v>
      </c>
      <c r="G2" s="305" t="s">
        <v>647</v>
      </c>
      <c r="H2" s="309" t="s">
        <v>648</v>
      </c>
      <c r="I2" s="309" t="s">
        <v>648</v>
      </c>
      <c r="J2" s="309" t="s">
        <v>648</v>
      </c>
      <c r="K2" s="309" t="s">
        <v>648</v>
      </c>
      <c r="L2" s="309" t="s">
        <v>648</v>
      </c>
      <c r="M2" s="308" t="s">
        <v>649</v>
      </c>
      <c r="N2" s="308" t="s">
        <v>649</v>
      </c>
      <c r="O2" s="310" t="s">
        <v>650</v>
      </c>
      <c r="P2" s="310" t="s">
        <v>650</v>
      </c>
      <c r="Q2" s="306" t="s">
        <v>11</v>
      </c>
      <c r="R2" s="306" t="s">
        <v>11</v>
      </c>
      <c r="S2" s="306" t="s">
        <v>11</v>
      </c>
      <c r="T2" s="307" t="s">
        <v>651</v>
      </c>
    </row>
    <row r="3" spans="2:20" ht="35" customHeight="1" x14ac:dyDescent="0.35">
      <c r="B3" s="70" t="s">
        <v>652</v>
      </c>
      <c r="C3" s="70" t="s">
        <v>653</v>
      </c>
      <c r="D3" s="70" t="s">
        <v>654</v>
      </c>
      <c r="E3" s="70" t="s">
        <v>655</v>
      </c>
      <c r="F3" s="70" t="s">
        <v>656</v>
      </c>
      <c r="G3" s="70" t="s">
        <v>9</v>
      </c>
      <c r="H3" s="71" t="s">
        <v>657</v>
      </c>
      <c r="I3" s="71" t="s">
        <v>658</v>
      </c>
      <c r="J3" s="71" t="s">
        <v>659</v>
      </c>
      <c r="K3" s="71" t="s">
        <v>660</v>
      </c>
      <c r="L3" s="71" t="s">
        <v>592</v>
      </c>
      <c r="M3" s="72" t="s">
        <v>661</v>
      </c>
      <c r="N3" s="72" t="s">
        <v>662</v>
      </c>
      <c r="O3" s="73" t="s">
        <v>663</v>
      </c>
      <c r="P3" s="73" t="s">
        <v>664</v>
      </c>
      <c r="Q3" s="74" t="s">
        <v>11</v>
      </c>
      <c r="R3" s="74" t="s">
        <v>665</v>
      </c>
      <c r="S3" s="74" t="s">
        <v>666</v>
      </c>
      <c r="T3" s="75" t="s">
        <v>667</v>
      </c>
    </row>
    <row r="4" spans="2:20" ht="60" customHeight="1" x14ac:dyDescent="0.35">
      <c r="B4" s="76" t="s">
        <v>668</v>
      </c>
      <c r="C4" s="76" t="s">
        <v>669</v>
      </c>
      <c r="D4" s="76" t="s">
        <v>670</v>
      </c>
      <c r="E4" s="76" t="s">
        <v>671</v>
      </c>
      <c r="F4" s="76" t="s">
        <v>672</v>
      </c>
      <c r="G4" s="76" t="s">
        <v>673</v>
      </c>
      <c r="H4" s="76" t="s">
        <v>674</v>
      </c>
      <c r="I4" s="76" t="s">
        <v>675</v>
      </c>
      <c r="J4" s="76" t="s">
        <v>676</v>
      </c>
      <c r="K4" s="76" t="s">
        <v>677</v>
      </c>
      <c r="L4" s="76" t="s">
        <v>678</v>
      </c>
      <c r="M4" s="76" t="s">
        <v>679</v>
      </c>
      <c r="N4" s="76" t="s">
        <v>680</v>
      </c>
      <c r="O4" s="76" t="s">
        <v>681</v>
      </c>
      <c r="P4" s="76" t="s">
        <v>682</v>
      </c>
      <c r="Q4" s="76" t="s">
        <v>683</v>
      </c>
      <c r="R4" s="76" t="s">
        <v>684</v>
      </c>
      <c r="S4" s="76" t="s">
        <v>685</v>
      </c>
      <c r="T4" s="76" t="s">
        <v>686</v>
      </c>
    </row>
    <row r="5" spans="2:20" ht="60" customHeight="1" x14ac:dyDescent="0.35">
      <c r="B5" s="38" t="s">
        <v>687</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688</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689</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690</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691</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692</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693</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694</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695</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696</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697</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698</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699</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700</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701</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702</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703</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704</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705</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706</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707</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708</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709</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710</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711</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712</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713</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714</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715</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716</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717</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718</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719</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720</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721</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722</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723</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724</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725</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726</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727</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728</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729</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730</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731</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732</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733</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734</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735</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736</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498</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737</v>
      </c>
      <c r="B1" s="104" t="s">
        <v>0</v>
      </c>
      <c r="C1" s="104" t="s">
        <v>738</v>
      </c>
      <c r="D1" s="104" t="s">
        <v>9</v>
      </c>
      <c r="E1" s="104" t="s">
        <v>739</v>
      </c>
      <c r="F1" s="104" t="s">
        <v>740</v>
      </c>
      <c r="G1" s="104" t="s">
        <v>741</v>
      </c>
      <c r="H1" s="104" t="s">
        <v>742</v>
      </c>
      <c r="I1" s="104" t="s">
        <v>743</v>
      </c>
      <c r="J1" s="104" t="s">
        <v>744</v>
      </c>
      <c r="K1" s="104" t="s">
        <v>745</v>
      </c>
      <c r="L1" s="104" t="s">
        <v>746</v>
      </c>
      <c r="M1" s="104" t="s">
        <v>747</v>
      </c>
      <c r="N1" s="104" t="s">
        <v>748</v>
      </c>
      <c r="O1" s="104" t="s">
        <v>749</v>
      </c>
      <c r="P1" s="104" t="s">
        <v>750</v>
      </c>
      <c r="Q1" s="104" t="s">
        <v>751</v>
      </c>
      <c r="R1" s="104" t="s">
        <v>752</v>
      </c>
      <c r="S1" s="104" t="s">
        <v>753</v>
      </c>
      <c r="T1" s="104" t="s">
        <v>754</v>
      </c>
      <c r="U1" s="104" t="s">
        <v>755</v>
      </c>
      <c r="V1" s="104" t="s">
        <v>756</v>
      </c>
      <c r="W1" s="104" t="s">
        <v>757</v>
      </c>
      <c r="X1" s="104" t="s">
        <v>758</v>
      </c>
      <c r="Y1" s="104" t="s">
        <v>759</v>
      </c>
      <c r="Z1" s="104" t="s">
        <v>760</v>
      </c>
      <c r="AA1" s="104" t="s">
        <v>761</v>
      </c>
      <c r="AB1" s="104" t="s">
        <v>762</v>
      </c>
      <c r="AC1" s="104" t="s">
        <v>763</v>
      </c>
      <c r="AD1" s="104" t="s">
        <v>764</v>
      </c>
      <c r="AE1" s="104" t="s">
        <v>765</v>
      </c>
      <c r="AF1" s="104" t="s">
        <v>766</v>
      </c>
      <c r="AG1" s="104" t="s">
        <v>767</v>
      </c>
      <c r="AH1" s="104" t="s">
        <v>768</v>
      </c>
      <c r="AI1" s="104" t="s">
        <v>769</v>
      </c>
      <c r="AJ1" s="104" t="s">
        <v>770</v>
      </c>
      <c r="AK1" s="104" t="s">
        <v>771</v>
      </c>
      <c r="AL1" s="104" t="s">
        <v>772</v>
      </c>
      <c r="AM1" s="104" t="s">
        <v>773</v>
      </c>
      <c r="AN1" s="104" t="s">
        <v>774</v>
      </c>
      <c r="AO1" s="104" t="s">
        <v>775</v>
      </c>
      <c r="AP1" s="104" t="s">
        <v>776</v>
      </c>
      <c r="AQ1" s="104" t="s">
        <v>777</v>
      </c>
      <c r="AR1" s="104" t="s">
        <v>778</v>
      </c>
      <c r="AS1" s="104" t="s">
        <v>779</v>
      </c>
      <c r="AT1" s="104" t="s">
        <v>780</v>
      </c>
      <c r="AU1" s="104" t="s">
        <v>781</v>
      </c>
      <c r="AV1" s="104" t="s">
        <v>782</v>
      </c>
      <c r="AW1" s="105" t="s">
        <v>783</v>
      </c>
    </row>
    <row r="2" spans="1:49" ht="60" customHeight="1" outlineLevel="1" x14ac:dyDescent="0.35">
      <c r="A2" s="97" t="s">
        <v>784</v>
      </c>
      <c r="B2" s="80">
        <v>1</v>
      </c>
      <c r="C2" s="82" t="s">
        <v>19</v>
      </c>
      <c r="D2" s="84" t="s">
        <v>785</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784</v>
      </c>
      <c r="B3" s="81" t="s">
        <v>786</v>
      </c>
      <c r="C3" s="83" t="s">
        <v>787</v>
      </c>
      <c r="D3" s="85" t="s">
        <v>788</v>
      </c>
      <c r="E3" s="85" t="s">
        <v>789</v>
      </c>
      <c r="F3" s="86" t="s">
        <v>790</v>
      </c>
      <c r="G3" s="86" t="s">
        <v>791</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784</v>
      </c>
      <c r="B4" s="81" t="s">
        <v>792</v>
      </c>
      <c r="C4" s="83" t="s">
        <v>793</v>
      </c>
      <c r="D4" s="85" t="s">
        <v>794</v>
      </c>
      <c r="E4" s="85" t="s">
        <v>795</v>
      </c>
      <c r="F4" s="86" t="s">
        <v>790</v>
      </c>
      <c r="G4" s="86" t="s">
        <v>796</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784</v>
      </c>
      <c r="B5" s="81" t="s">
        <v>797</v>
      </c>
      <c r="C5" s="83" t="s">
        <v>798</v>
      </c>
      <c r="D5" s="85" t="s">
        <v>799</v>
      </c>
      <c r="E5" s="85" t="s">
        <v>800</v>
      </c>
      <c r="F5" s="86" t="s">
        <v>790</v>
      </c>
      <c r="G5" s="86" t="s">
        <v>801</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784</v>
      </c>
      <c r="B6" s="81" t="s">
        <v>802</v>
      </c>
      <c r="C6" s="83" t="s">
        <v>803</v>
      </c>
      <c r="D6" s="85" t="s">
        <v>804</v>
      </c>
      <c r="E6" s="85" t="s">
        <v>805</v>
      </c>
      <c r="F6" s="86" t="s">
        <v>790</v>
      </c>
      <c r="G6" s="86" t="s">
        <v>791</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784</v>
      </c>
      <c r="B7" s="81" t="s">
        <v>806</v>
      </c>
      <c r="C7" s="83" t="s">
        <v>807</v>
      </c>
      <c r="D7" s="85" t="s">
        <v>808</v>
      </c>
      <c r="E7" s="85" t="s">
        <v>809</v>
      </c>
      <c r="F7" s="86" t="s">
        <v>790</v>
      </c>
      <c r="G7" s="86" t="s">
        <v>801</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810</v>
      </c>
      <c r="B8" s="80">
        <v>2</v>
      </c>
      <c r="C8" s="82" t="s">
        <v>19</v>
      </c>
      <c r="D8" s="84" t="s">
        <v>811</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810</v>
      </c>
      <c r="B9" s="81" t="s">
        <v>812</v>
      </c>
      <c r="C9" s="83" t="s">
        <v>813</v>
      </c>
      <c r="D9" s="85" t="s">
        <v>814</v>
      </c>
      <c r="E9" s="85" t="s">
        <v>815</v>
      </c>
      <c r="F9" s="86" t="s">
        <v>816</v>
      </c>
      <c r="G9" s="86" t="s">
        <v>791</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810</v>
      </c>
      <c r="B10" s="81" t="s">
        <v>817</v>
      </c>
      <c r="C10" s="83" t="s">
        <v>818</v>
      </c>
      <c r="D10" s="85" t="s">
        <v>819</v>
      </c>
      <c r="E10" s="85" t="s">
        <v>820</v>
      </c>
      <c r="F10" s="86" t="s">
        <v>816</v>
      </c>
      <c r="G10" s="86" t="s">
        <v>791</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810</v>
      </c>
      <c r="B11" s="81" t="s">
        <v>821</v>
      </c>
      <c r="C11" s="83" t="s">
        <v>822</v>
      </c>
      <c r="D11" s="85" t="s">
        <v>823</v>
      </c>
      <c r="E11" s="85" t="s">
        <v>824</v>
      </c>
      <c r="F11" s="86" t="s">
        <v>816</v>
      </c>
      <c r="G11" s="86" t="s">
        <v>796</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810</v>
      </c>
      <c r="B12" s="81" t="s">
        <v>825</v>
      </c>
      <c r="C12" s="83" t="s">
        <v>826</v>
      </c>
      <c r="D12" s="85" t="s">
        <v>827</v>
      </c>
      <c r="E12" s="85" t="s">
        <v>828</v>
      </c>
      <c r="F12" s="86" t="s">
        <v>816</v>
      </c>
      <c r="G12" s="86" t="s">
        <v>801</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810</v>
      </c>
      <c r="B13" s="81" t="s">
        <v>829</v>
      </c>
      <c r="C13" s="83" t="s">
        <v>830</v>
      </c>
      <c r="D13" s="85" t="s">
        <v>831</v>
      </c>
      <c r="E13" s="85" t="s">
        <v>832</v>
      </c>
      <c r="F13" s="86" t="s">
        <v>816</v>
      </c>
      <c r="G13" s="86" t="s">
        <v>833</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810</v>
      </c>
      <c r="B14" s="81" t="s">
        <v>834</v>
      </c>
      <c r="C14" s="83" t="s">
        <v>835</v>
      </c>
      <c r="D14" s="85" t="s">
        <v>836</v>
      </c>
      <c r="E14" s="85" t="s">
        <v>837</v>
      </c>
      <c r="F14" s="86" t="s">
        <v>816</v>
      </c>
      <c r="G14" s="86" t="s">
        <v>833</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810</v>
      </c>
      <c r="B15" s="81" t="s">
        <v>838</v>
      </c>
      <c r="C15" s="83" t="s">
        <v>839</v>
      </c>
      <c r="D15" s="85" t="s">
        <v>840</v>
      </c>
      <c r="E15" s="85" t="s">
        <v>841</v>
      </c>
      <c r="F15" s="86" t="s">
        <v>816</v>
      </c>
      <c r="G15" s="86" t="s">
        <v>833</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842</v>
      </c>
      <c r="B16" s="80">
        <v>3</v>
      </c>
      <c r="C16" s="82" t="s">
        <v>19</v>
      </c>
      <c r="D16" s="84" t="s">
        <v>843</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842</v>
      </c>
      <c r="B17" s="81" t="s">
        <v>844</v>
      </c>
      <c r="C17" s="83" t="s">
        <v>845</v>
      </c>
      <c r="D17" s="85" t="s">
        <v>846</v>
      </c>
      <c r="E17" s="85" t="s">
        <v>847</v>
      </c>
      <c r="F17" s="86" t="s">
        <v>848</v>
      </c>
      <c r="G17" s="86" t="s">
        <v>849</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842</v>
      </c>
      <c r="B18" s="81" t="s">
        <v>850</v>
      </c>
      <c r="C18" s="83" t="s">
        <v>851</v>
      </c>
      <c r="D18" s="85" t="s">
        <v>852</v>
      </c>
      <c r="E18" s="85" t="s">
        <v>853</v>
      </c>
      <c r="F18" s="86" t="s">
        <v>848</v>
      </c>
      <c r="G18" s="86" t="s">
        <v>791</v>
      </c>
      <c r="H18" s="86">
        <v>1</v>
      </c>
      <c r="I18" s="88">
        <f>IF(COUNTIF(J18:AW18,"&lt;&gt;")=0,"",SUMPRODUCT(((Recommendations[ImplStatus]="Implemented")+(Recommendations[ImplStatus]="Compensated"))*ISNUMBER(MATCH(Recommendations[Id],J18:AW18,0)))/COUNTIF(J18:AW18,"&lt;&gt;"))</f>
        <v>0</v>
      </c>
      <c r="J18" s="90" t="s">
        <v>33</v>
      </c>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842</v>
      </c>
      <c r="B19" s="81" t="s">
        <v>854</v>
      </c>
      <c r="C19" s="83" t="s">
        <v>855</v>
      </c>
      <c r="D19" s="85" t="s">
        <v>856</v>
      </c>
      <c r="E19" s="85" t="s">
        <v>857</v>
      </c>
      <c r="F19" s="86" t="s">
        <v>848</v>
      </c>
      <c r="G19" s="86" t="s">
        <v>833</v>
      </c>
      <c r="H19" s="86">
        <v>1</v>
      </c>
      <c r="I19" s="88">
        <f>IF(COUNTIF(J19:AW19,"&lt;&gt;")=0,"",SUMPRODUCT(((Recommendations[ImplStatus]="Implemented")+(Recommendations[ImplStatus]="Compensated"))*ISNUMBER(MATCH(Recommendations[Id],J19:AW19,0)))/COUNTIF(J19:AW19,"&lt;&gt;"))</f>
        <v>0</v>
      </c>
      <c r="J19" s="90" t="s">
        <v>120</v>
      </c>
      <c r="K19" s="90" t="s">
        <v>129</v>
      </c>
      <c r="L19" s="90" t="s">
        <v>214</v>
      </c>
      <c r="M19" s="90" t="s">
        <v>249</v>
      </c>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842</v>
      </c>
      <c r="B20" s="81" t="s">
        <v>858</v>
      </c>
      <c r="C20" s="83" t="s">
        <v>859</v>
      </c>
      <c r="D20" s="85" t="s">
        <v>860</v>
      </c>
      <c r="E20" s="85" t="s">
        <v>861</v>
      </c>
      <c r="F20" s="86" t="s">
        <v>848</v>
      </c>
      <c r="G20" s="86" t="s">
        <v>833</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842</v>
      </c>
      <c r="B21" s="81" t="s">
        <v>862</v>
      </c>
      <c r="C21" s="83" t="s">
        <v>863</v>
      </c>
      <c r="D21" s="85" t="s">
        <v>864</v>
      </c>
      <c r="E21" s="85" t="s">
        <v>865</v>
      </c>
      <c r="F21" s="86" t="s">
        <v>848</v>
      </c>
      <c r="G21" s="86" t="s">
        <v>833</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842</v>
      </c>
      <c r="B22" s="81" t="s">
        <v>866</v>
      </c>
      <c r="C22" s="83" t="s">
        <v>867</v>
      </c>
      <c r="D22" s="85" t="s">
        <v>868</v>
      </c>
      <c r="E22" s="85" t="s">
        <v>869</v>
      </c>
      <c r="F22" s="86" t="s">
        <v>848</v>
      </c>
      <c r="G22" s="86" t="s">
        <v>833</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842</v>
      </c>
      <c r="B23" s="81" t="s">
        <v>870</v>
      </c>
      <c r="C23" s="83" t="s">
        <v>871</v>
      </c>
      <c r="D23" s="85" t="s">
        <v>872</v>
      </c>
      <c r="E23" s="85" t="s">
        <v>873</v>
      </c>
      <c r="F23" s="86" t="s">
        <v>848</v>
      </c>
      <c r="G23" s="86" t="s">
        <v>791</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842</v>
      </c>
      <c r="B24" s="81" t="s">
        <v>874</v>
      </c>
      <c r="C24" s="83" t="s">
        <v>875</v>
      </c>
      <c r="D24" s="85" t="s">
        <v>876</v>
      </c>
      <c r="E24" s="85" t="s">
        <v>877</v>
      </c>
      <c r="F24" s="86" t="s">
        <v>848</v>
      </c>
      <c r="G24" s="86" t="s">
        <v>791</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842</v>
      </c>
      <c r="B25" s="81" t="s">
        <v>878</v>
      </c>
      <c r="C25" s="83" t="s">
        <v>879</v>
      </c>
      <c r="D25" s="85" t="s">
        <v>880</v>
      </c>
      <c r="E25" s="85" t="s">
        <v>881</v>
      </c>
      <c r="F25" s="86" t="s">
        <v>848</v>
      </c>
      <c r="G25" s="86" t="s">
        <v>833</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842</v>
      </c>
      <c r="B26" s="81" t="s">
        <v>882</v>
      </c>
      <c r="C26" s="83" t="s">
        <v>883</v>
      </c>
      <c r="D26" s="85" t="s">
        <v>884</v>
      </c>
      <c r="E26" s="85" t="s">
        <v>885</v>
      </c>
      <c r="F26" s="86" t="s">
        <v>848</v>
      </c>
      <c r="G26" s="86" t="s">
        <v>833</v>
      </c>
      <c r="H26" s="86">
        <v>2</v>
      </c>
      <c r="I26" s="88">
        <f>IF(COUNTIF(J26:AW26,"&lt;&gt;")=0,"",SUMPRODUCT(((Recommendations[ImplStatus]="Implemented")+(Recommendations[ImplStatus]="Compensated"))*ISNUMBER(MATCH(Recommendations[Id],J26:AW26,0)))/COUNTIF(J26:AW26,"&lt;&gt;"))</f>
        <v>0</v>
      </c>
      <c r="J26" s="90" t="s">
        <v>44</v>
      </c>
      <c r="K26" s="90" t="s">
        <v>369</v>
      </c>
      <c r="L26" s="90" t="s">
        <v>374</v>
      </c>
      <c r="M26" s="90" t="s">
        <v>384</v>
      </c>
      <c r="N26" s="90" t="s">
        <v>389</v>
      </c>
      <c r="O26" s="90" t="s">
        <v>399</v>
      </c>
      <c r="P26" s="90" t="s">
        <v>439</v>
      </c>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842</v>
      </c>
      <c r="B27" s="81" t="s">
        <v>886</v>
      </c>
      <c r="C27" s="83" t="s">
        <v>887</v>
      </c>
      <c r="D27" s="85" t="s">
        <v>888</v>
      </c>
      <c r="E27" s="85" t="s">
        <v>889</v>
      </c>
      <c r="F27" s="86" t="s">
        <v>848</v>
      </c>
      <c r="G27" s="86" t="s">
        <v>833</v>
      </c>
      <c r="H27" s="86">
        <v>2</v>
      </c>
      <c r="I27" s="88">
        <f>IF(COUNTIF(J27:AW27,"&lt;&gt;")=0,"",SUMPRODUCT(((Recommendations[ImplStatus]="Implemented")+(Recommendations[ImplStatus]="Compensated"))*ISNUMBER(MATCH(Recommendations[Id],J27:AW27,0)))/COUNTIF(J27:AW27,"&lt;&gt;"))</f>
        <v>0</v>
      </c>
      <c r="J27" s="90" t="s">
        <v>364</v>
      </c>
      <c r="K27" s="90" t="s">
        <v>389</v>
      </c>
      <c r="L27" s="90" t="s">
        <v>399</v>
      </c>
      <c r="M27" s="90" t="s">
        <v>414</v>
      </c>
      <c r="N27" s="90" t="s">
        <v>419</v>
      </c>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842</v>
      </c>
      <c r="B28" s="81" t="s">
        <v>890</v>
      </c>
      <c r="C28" s="83" t="s">
        <v>891</v>
      </c>
      <c r="D28" s="85" t="s">
        <v>892</v>
      </c>
      <c r="E28" s="85" t="s">
        <v>893</v>
      </c>
      <c r="F28" s="86" t="s">
        <v>848</v>
      </c>
      <c r="G28" s="86" t="s">
        <v>833</v>
      </c>
      <c r="H28" s="86">
        <v>2</v>
      </c>
      <c r="I28" s="88">
        <f>IF(COUNTIF(J28:AW28,"&lt;&gt;")=0,"",SUMPRODUCT(((Recommendations[ImplStatus]="Implemented")+(Recommendations[ImplStatus]="Compensated"))*ISNUMBER(MATCH(Recommendations[Id],J28:AW28,0)))/COUNTIF(J28:AW28,"&lt;&gt;"))</f>
        <v>0</v>
      </c>
      <c r="J28" s="90" t="s">
        <v>404</v>
      </c>
      <c r="K28" s="90" t="s">
        <v>424</v>
      </c>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842</v>
      </c>
      <c r="B29" s="81" t="s">
        <v>894</v>
      </c>
      <c r="C29" s="83" t="s">
        <v>895</v>
      </c>
      <c r="D29" s="85" t="s">
        <v>896</v>
      </c>
      <c r="E29" s="85" t="s">
        <v>897</v>
      </c>
      <c r="F29" s="86" t="s">
        <v>848</v>
      </c>
      <c r="G29" s="86" t="s">
        <v>833</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842</v>
      </c>
      <c r="B30" s="81" t="s">
        <v>898</v>
      </c>
      <c r="C30" s="83" t="s">
        <v>899</v>
      </c>
      <c r="D30" s="85" t="s">
        <v>900</v>
      </c>
      <c r="E30" s="85" t="s">
        <v>901</v>
      </c>
      <c r="F30" s="86" t="s">
        <v>848</v>
      </c>
      <c r="G30" s="86" t="s">
        <v>801</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902</v>
      </c>
      <c r="B31" s="80">
        <v>4</v>
      </c>
      <c r="C31" s="82" t="s">
        <v>19</v>
      </c>
      <c r="D31" s="84" t="s">
        <v>903</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902</v>
      </c>
      <c r="B32" s="81" t="s">
        <v>904</v>
      </c>
      <c r="C32" s="83" t="s">
        <v>905</v>
      </c>
      <c r="D32" s="85" t="s">
        <v>906</v>
      </c>
      <c r="E32" s="85" t="s">
        <v>907</v>
      </c>
      <c r="F32" s="86" t="s">
        <v>908</v>
      </c>
      <c r="G32" s="86" t="s">
        <v>849</v>
      </c>
      <c r="H32" s="86">
        <v>1</v>
      </c>
      <c r="I32" s="88">
        <f>IF(COUNTIF(J32:AW32,"&lt;&gt;")=0,"",SUMPRODUCT(((Recommendations[ImplStatus]="Implemented")+(Recommendations[ImplStatus]="Compensated"))*ISNUMBER(MATCH(Recommendations[Id],J32:AW32,0)))/COUNTIF(J32:AW32,"&lt;&gt;"))</f>
        <v>0</v>
      </c>
      <c r="J32" s="90" t="s">
        <v>65</v>
      </c>
      <c r="K32" s="90" t="s">
        <v>144</v>
      </c>
      <c r="L32" s="90" t="s">
        <v>244</v>
      </c>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902</v>
      </c>
      <c r="B33" s="81" t="s">
        <v>909</v>
      </c>
      <c r="C33" s="83" t="s">
        <v>910</v>
      </c>
      <c r="D33" s="85" t="s">
        <v>911</v>
      </c>
      <c r="E33" s="85" t="s">
        <v>912</v>
      </c>
      <c r="F33" s="86" t="s">
        <v>908</v>
      </c>
      <c r="G33" s="86" t="s">
        <v>849</v>
      </c>
      <c r="H33" s="86">
        <v>1</v>
      </c>
      <c r="I33" s="88">
        <f>IF(COUNTIF(J33:AW33,"&lt;&gt;")=0,"",SUMPRODUCT(((Recommendations[ImplStatus]="Implemented")+(Recommendations[ImplStatus]="Compensated"))*ISNUMBER(MATCH(Recommendations[Id],J33:AW33,0)))/COUNTIF(J33:AW33,"&lt;&gt;"))</f>
        <v>0</v>
      </c>
      <c r="J33" s="90" t="s">
        <v>65</v>
      </c>
      <c r="K33" s="90" t="s">
        <v>144</v>
      </c>
      <c r="L33" s="90" t="s">
        <v>164</v>
      </c>
      <c r="M33" s="90" t="s">
        <v>169</v>
      </c>
      <c r="N33" s="90" t="s">
        <v>174</v>
      </c>
      <c r="O33" s="90" t="s">
        <v>219</v>
      </c>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902</v>
      </c>
      <c r="B34" s="81" t="s">
        <v>913</v>
      </c>
      <c r="C34" s="83" t="s">
        <v>914</v>
      </c>
      <c r="D34" s="85" t="s">
        <v>915</v>
      </c>
      <c r="E34" s="85" t="s">
        <v>916</v>
      </c>
      <c r="F34" s="86" t="s">
        <v>790</v>
      </c>
      <c r="G34" s="86" t="s">
        <v>833</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902</v>
      </c>
      <c r="B35" s="81" t="s">
        <v>917</v>
      </c>
      <c r="C35" s="83" t="s">
        <v>918</v>
      </c>
      <c r="D35" s="85" t="s">
        <v>919</v>
      </c>
      <c r="E35" s="85" t="s">
        <v>920</v>
      </c>
      <c r="F35" s="86" t="s">
        <v>790</v>
      </c>
      <c r="G35" s="86" t="s">
        <v>833</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902</v>
      </c>
      <c r="B36" s="81" t="s">
        <v>921</v>
      </c>
      <c r="C36" s="83" t="s">
        <v>922</v>
      </c>
      <c r="D36" s="85" t="s">
        <v>923</v>
      </c>
      <c r="E36" s="85" t="s">
        <v>924</v>
      </c>
      <c r="F36" s="86" t="s">
        <v>790</v>
      </c>
      <c r="G36" s="86" t="s">
        <v>833</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902</v>
      </c>
      <c r="B37" s="81" t="s">
        <v>925</v>
      </c>
      <c r="C37" s="83" t="s">
        <v>926</v>
      </c>
      <c r="D37" s="85" t="s">
        <v>927</v>
      </c>
      <c r="E37" s="85" t="s">
        <v>928</v>
      </c>
      <c r="F37" s="86" t="s">
        <v>790</v>
      </c>
      <c r="G37" s="86" t="s">
        <v>833</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902</v>
      </c>
      <c r="B38" s="81" t="s">
        <v>929</v>
      </c>
      <c r="C38" s="83" t="s">
        <v>930</v>
      </c>
      <c r="D38" s="85" t="s">
        <v>931</v>
      </c>
      <c r="E38" s="85" t="s">
        <v>932</v>
      </c>
      <c r="F38" s="86" t="s">
        <v>933</v>
      </c>
      <c r="G38" s="86" t="s">
        <v>833</v>
      </c>
      <c r="H38" s="86">
        <v>1</v>
      </c>
      <c r="I38" s="88">
        <f>IF(COUNTIF(J38:AW38,"&lt;&gt;")=0,"",SUMPRODUCT(((Recommendations[ImplStatus]="Implemented")+(Recommendations[ImplStatus]="Compensated"))*ISNUMBER(MATCH(Recommendations[Id],J38:AW38,0)))/COUNTIF(J38:AW38,"&lt;&gt;"))</f>
        <v>0</v>
      </c>
      <c r="J38" s="90" t="s">
        <v>269</v>
      </c>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902</v>
      </c>
      <c r="B39" s="81" t="s">
        <v>934</v>
      </c>
      <c r="C39" s="83" t="s">
        <v>935</v>
      </c>
      <c r="D39" s="85" t="s">
        <v>936</v>
      </c>
      <c r="E39" s="85" t="s">
        <v>937</v>
      </c>
      <c r="F39" s="86" t="s">
        <v>790</v>
      </c>
      <c r="G39" s="86" t="s">
        <v>833</v>
      </c>
      <c r="H39" s="86">
        <v>2</v>
      </c>
      <c r="I39" s="88">
        <f>IF(COUNTIF(J39:AW39,"&lt;&gt;")=0,"",SUMPRODUCT(((Recommendations[ImplStatus]="Implemented")+(Recommendations[ImplStatus]="Compensated"))*ISNUMBER(MATCH(Recommendations[Id],J39:AW39,0)))/COUNTIF(J39:AW39,"&lt;&gt;"))</f>
        <v>0</v>
      </c>
      <c r="J39" s="90" t="s">
        <v>304</v>
      </c>
      <c r="K39" s="90" t="s">
        <v>309</v>
      </c>
      <c r="L39" s="90" t="s">
        <v>314</v>
      </c>
      <c r="M39" s="90" t="s">
        <v>324</v>
      </c>
      <c r="N39" s="90" t="s">
        <v>329</v>
      </c>
      <c r="O39" s="90" t="s">
        <v>334</v>
      </c>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902</v>
      </c>
      <c r="B40" s="81" t="s">
        <v>938</v>
      </c>
      <c r="C40" s="83" t="s">
        <v>939</v>
      </c>
      <c r="D40" s="85" t="s">
        <v>940</v>
      </c>
      <c r="E40" s="85" t="s">
        <v>941</v>
      </c>
      <c r="F40" s="86" t="s">
        <v>790</v>
      </c>
      <c r="G40" s="86" t="s">
        <v>833</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902</v>
      </c>
      <c r="B41" s="81" t="s">
        <v>942</v>
      </c>
      <c r="C41" s="83" t="s">
        <v>943</v>
      </c>
      <c r="D41" s="85" t="s">
        <v>944</v>
      </c>
      <c r="E41" s="85" t="s">
        <v>945</v>
      </c>
      <c r="F41" s="86" t="s">
        <v>790</v>
      </c>
      <c r="G41" s="86" t="s">
        <v>833</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902</v>
      </c>
      <c r="B42" s="81" t="s">
        <v>946</v>
      </c>
      <c r="C42" s="83" t="s">
        <v>947</v>
      </c>
      <c r="D42" s="85" t="s">
        <v>948</v>
      </c>
      <c r="E42" s="85" t="s">
        <v>949</v>
      </c>
      <c r="F42" s="86" t="s">
        <v>848</v>
      </c>
      <c r="G42" s="86" t="s">
        <v>833</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902</v>
      </c>
      <c r="B43" s="81" t="s">
        <v>950</v>
      </c>
      <c r="C43" s="83" t="s">
        <v>951</v>
      </c>
      <c r="D43" s="85" t="s">
        <v>952</v>
      </c>
      <c r="E43" s="85" t="s">
        <v>953</v>
      </c>
      <c r="F43" s="86" t="s">
        <v>848</v>
      </c>
      <c r="G43" s="86" t="s">
        <v>833</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954</v>
      </c>
      <c r="B44" s="80">
        <v>5</v>
      </c>
      <c r="C44" s="82" t="s">
        <v>19</v>
      </c>
      <c r="D44" s="84" t="s">
        <v>955</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954</v>
      </c>
      <c r="B45" s="81" t="s">
        <v>956</v>
      </c>
      <c r="C45" s="83" t="s">
        <v>957</v>
      </c>
      <c r="D45" s="85" t="s">
        <v>958</v>
      </c>
      <c r="E45" s="85" t="s">
        <v>959</v>
      </c>
      <c r="F45" s="86" t="s">
        <v>933</v>
      </c>
      <c r="G45" s="86" t="s">
        <v>791</v>
      </c>
      <c r="H45" s="86">
        <v>1</v>
      </c>
      <c r="I45" s="88">
        <f>IF(COUNTIF(J45:AW45,"&lt;&gt;")=0,"",SUMPRODUCT(((Recommendations[ImplStatus]="Implemented")+(Recommendations[ImplStatus]="Compensated"))*ISNUMBER(MATCH(Recommendations[Id],J45:AW45,0)))/COUNTIF(J45:AW45,"&lt;&gt;"))</f>
        <v>0</v>
      </c>
      <c r="J45" s="90" t="s">
        <v>339</v>
      </c>
      <c r="K45" s="90" t="s">
        <v>344</v>
      </c>
      <c r="L45" s="90" t="s">
        <v>394</v>
      </c>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954</v>
      </c>
      <c r="B46" s="81" t="s">
        <v>960</v>
      </c>
      <c r="C46" s="83" t="s">
        <v>961</v>
      </c>
      <c r="D46" s="85" t="s">
        <v>962</v>
      </c>
      <c r="E46" s="85" t="s">
        <v>963</v>
      </c>
      <c r="F46" s="86" t="s">
        <v>933</v>
      </c>
      <c r="G46" s="86" t="s">
        <v>833</v>
      </c>
      <c r="H46" s="86">
        <v>1</v>
      </c>
      <c r="I46" s="88">
        <f>IF(COUNTIF(J46:AW46,"&lt;&gt;")=0,"",SUMPRODUCT(((Recommendations[ImplStatus]="Implemented")+(Recommendations[ImplStatus]="Compensated"))*ISNUMBER(MATCH(Recommendations[Id],J46:AW46,0)))/COUNTIF(J46:AW46,"&lt;&gt;"))</f>
        <v>0</v>
      </c>
      <c r="J46" s="90" t="s">
        <v>269</v>
      </c>
      <c r="K46" s="90" t="s">
        <v>289</v>
      </c>
      <c r="L46" s="90" t="s">
        <v>294</v>
      </c>
      <c r="M46" s="90" t="s">
        <v>344</v>
      </c>
      <c r="N46" s="90" t="s">
        <v>349</v>
      </c>
      <c r="O46" s="90" t="s">
        <v>354</v>
      </c>
      <c r="P46" s="90" t="s">
        <v>359</v>
      </c>
      <c r="Q46" s="90" t="s">
        <v>379</v>
      </c>
      <c r="R46" s="90" t="s">
        <v>394</v>
      </c>
      <c r="S46" s="90" t="s">
        <v>474</v>
      </c>
      <c r="T46" s="90" t="s">
        <v>479</v>
      </c>
      <c r="U46" s="90" t="s">
        <v>483</v>
      </c>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954</v>
      </c>
      <c r="B47" s="81" t="s">
        <v>964</v>
      </c>
      <c r="C47" s="83" t="s">
        <v>965</v>
      </c>
      <c r="D47" s="85" t="s">
        <v>966</v>
      </c>
      <c r="E47" s="85" t="s">
        <v>967</v>
      </c>
      <c r="F47" s="86" t="s">
        <v>933</v>
      </c>
      <c r="G47" s="86" t="s">
        <v>833</v>
      </c>
      <c r="H47" s="86">
        <v>1</v>
      </c>
      <c r="I47" s="88">
        <f>IF(COUNTIF(J47:AW47,"&lt;&gt;")=0,"",SUMPRODUCT(((Recommendations[ImplStatus]="Implemented")+(Recommendations[ImplStatus]="Compensated"))*ISNUMBER(MATCH(Recommendations[Id],J47:AW47,0)))/COUNTIF(J47:AW47,"&lt;&gt;"))</f>
        <v>0</v>
      </c>
      <c r="J47" s="90" t="s">
        <v>28</v>
      </c>
      <c r="K47" s="90" t="s">
        <v>274</v>
      </c>
      <c r="L47" s="90" t="s">
        <v>279</v>
      </c>
      <c r="M47" s="90" t="s">
        <v>299</v>
      </c>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954</v>
      </c>
      <c r="B48" s="81" t="s">
        <v>968</v>
      </c>
      <c r="C48" s="83" t="s">
        <v>969</v>
      </c>
      <c r="D48" s="85" t="s">
        <v>970</v>
      </c>
      <c r="E48" s="85" t="s">
        <v>971</v>
      </c>
      <c r="F48" s="86" t="s">
        <v>933</v>
      </c>
      <c r="G48" s="86" t="s">
        <v>833</v>
      </c>
      <c r="H48" s="86">
        <v>1</v>
      </c>
      <c r="I48" s="88">
        <f>IF(COUNTIF(J48:AW48,"&lt;&gt;")=0,"",SUMPRODUCT(((Recommendations[ImplStatus]="Implemented")+(Recommendations[ImplStatus]="Compensated"))*ISNUMBER(MATCH(Recommendations[Id],J48:AW48,0)))/COUNTIF(J48:AW48,"&lt;&gt;"))</f>
        <v>0</v>
      </c>
      <c r="J48" s="90" t="s">
        <v>124</v>
      </c>
      <c r="K48" s="90" t="s">
        <v>134</v>
      </c>
      <c r="L48" s="90" t="s">
        <v>154</v>
      </c>
      <c r="M48" s="90" t="s">
        <v>159</v>
      </c>
      <c r="N48" s="90" t="s">
        <v>179</v>
      </c>
      <c r="O48" s="90" t="s">
        <v>189</v>
      </c>
      <c r="P48" s="90" t="s">
        <v>204</v>
      </c>
      <c r="Q48" s="90" t="s">
        <v>209</v>
      </c>
      <c r="R48" s="90" t="s">
        <v>264</v>
      </c>
      <c r="S48" s="90" t="s">
        <v>284</v>
      </c>
      <c r="T48" s="90" t="s">
        <v>319</v>
      </c>
      <c r="U48" s="90" t="s">
        <v>324</v>
      </c>
      <c r="V48" s="90" t="s">
        <v>329</v>
      </c>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954</v>
      </c>
      <c r="B49" s="81" t="s">
        <v>972</v>
      </c>
      <c r="C49" s="83" t="s">
        <v>973</v>
      </c>
      <c r="D49" s="85" t="s">
        <v>974</v>
      </c>
      <c r="E49" s="85" t="s">
        <v>975</v>
      </c>
      <c r="F49" s="86" t="s">
        <v>933</v>
      </c>
      <c r="G49" s="86" t="s">
        <v>791</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954</v>
      </c>
      <c r="B50" s="81" t="s">
        <v>976</v>
      </c>
      <c r="C50" s="83" t="s">
        <v>977</v>
      </c>
      <c r="D50" s="85" t="s">
        <v>978</v>
      </c>
      <c r="E50" s="85" t="s">
        <v>979</v>
      </c>
      <c r="F50" s="86" t="s">
        <v>933</v>
      </c>
      <c r="G50" s="86" t="s">
        <v>849</v>
      </c>
      <c r="H50" s="86">
        <v>2</v>
      </c>
      <c r="I50" s="88">
        <f>IF(COUNTIF(J50:AW50,"&lt;&gt;")=0,"",SUMPRODUCT(((Recommendations[ImplStatus]="Implemented")+(Recommendations[ImplStatus]="Compensated"))*ISNUMBER(MATCH(Recommendations[Id],J50:AW50,0)))/COUNTIF(J50:AW50,"&lt;&gt;"))</f>
        <v>0</v>
      </c>
      <c r="J50" s="90" t="s">
        <v>38</v>
      </c>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980</v>
      </c>
      <c r="B51" s="80">
        <v>6</v>
      </c>
      <c r="C51" s="82" t="s">
        <v>19</v>
      </c>
      <c r="D51" s="84" t="s">
        <v>981</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980</v>
      </c>
      <c r="B52" s="81" t="s">
        <v>982</v>
      </c>
      <c r="C52" s="83" t="s">
        <v>983</v>
      </c>
      <c r="D52" s="85" t="s">
        <v>984</v>
      </c>
      <c r="E52" s="85" t="s">
        <v>985</v>
      </c>
      <c r="F52" s="86" t="s">
        <v>908</v>
      </c>
      <c r="G52" s="86" t="s">
        <v>849</v>
      </c>
      <c r="H52" s="86">
        <v>1</v>
      </c>
      <c r="I52" s="88">
        <f>IF(COUNTIF(J52:AW52,"&lt;&gt;")=0,"",SUMPRODUCT(((Recommendations[ImplStatus]="Implemented")+(Recommendations[ImplStatus]="Compensated"))*ISNUMBER(MATCH(Recommendations[Id],J52:AW52,0)))/COUNTIF(J52:AW52,"&lt;&gt;"))</f>
        <v>0</v>
      </c>
      <c r="J52" s="90" t="s">
        <v>105</v>
      </c>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980</v>
      </c>
      <c r="B53" s="81" t="s">
        <v>986</v>
      </c>
      <c r="C53" s="83" t="s">
        <v>987</v>
      </c>
      <c r="D53" s="85" t="s">
        <v>988</v>
      </c>
      <c r="E53" s="85" t="s">
        <v>989</v>
      </c>
      <c r="F53" s="86" t="s">
        <v>908</v>
      </c>
      <c r="G53" s="86" t="s">
        <v>849</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980</v>
      </c>
      <c r="B54" s="81" t="s">
        <v>990</v>
      </c>
      <c r="C54" s="83" t="s">
        <v>991</v>
      </c>
      <c r="D54" s="85" t="s">
        <v>992</v>
      </c>
      <c r="E54" s="85" t="s">
        <v>993</v>
      </c>
      <c r="F54" s="86" t="s">
        <v>933</v>
      </c>
      <c r="G54" s="86" t="s">
        <v>833</v>
      </c>
      <c r="H54" s="86">
        <v>1</v>
      </c>
      <c r="I54" s="88">
        <f>IF(COUNTIF(J54:AW54,"&lt;&gt;")=0,"",SUMPRODUCT(((Recommendations[ImplStatus]="Implemented")+(Recommendations[ImplStatus]="Compensated"))*ISNUMBER(MATCH(Recommendations[Id],J54:AW54,0)))/COUNTIF(J54:AW54,"&lt;&gt;"))</f>
        <v>0</v>
      </c>
      <c r="J54" s="90" t="s">
        <v>339</v>
      </c>
      <c r="K54" s="90" t="s">
        <v>474</v>
      </c>
      <c r="L54" s="90" t="s">
        <v>479</v>
      </c>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980</v>
      </c>
      <c r="B55" s="81" t="s">
        <v>994</v>
      </c>
      <c r="C55" s="83" t="s">
        <v>995</v>
      </c>
      <c r="D55" s="85" t="s">
        <v>996</v>
      </c>
      <c r="E55" s="85" t="s">
        <v>997</v>
      </c>
      <c r="F55" s="86" t="s">
        <v>933</v>
      </c>
      <c r="G55" s="86" t="s">
        <v>833</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980</v>
      </c>
      <c r="B56" s="81" t="s">
        <v>998</v>
      </c>
      <c r="C56" s="83" t="s">
        <v>999</v>
      </c>
      <c r="D56" s="85" t="s">
        <v>1000</v>
      </c>
      <c r="E56" s="85" t="s">
        <v>1001</v>
      </c>
      <c r="F56" s="86" t="s">
        <v>933</v>
      </c>
      <c r="G56" s="86" t="s">
        <v>833</v>
      </c>
      <c r="H56" s="86">
        <v>1</v>
      </c>
      <c r="I56" s="88">
        <f>IF(COUNTIF(J56:AW56,"&lt;&gt;")=0,"",SUMPRODUCT(((Recommendations[ImplStatus]="Implemented")+(Recommendations[ImplStatus]="Compensated"))*ISNUMBER(MATCH(Recommendations[Id],J56:AW56,0)))/COUNTIF(J56:AW56,"&lt;&gt;"))</f>
        <v>0</v>
      </c>
      <c r="J56" s="90" t="s">
        <v>339</v>
      </c>
      <c r="K56" s="90" t="s">
        <v>474</v>
      </c>
      <c r="L56" s="90" t="s">
        <v>479</v>
      </c>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980</v>
      </c>
      <c r="B57" s="81" t="s">
        <v>1002</v>
      </c>
      <c r="C57" s="83" t="s">
        <v>1003</v>
      </c>
      <c r="D57" s="85" t="s">
        <v>1004</v>
      </c>
      <c r="E57" s="85" t="s">
        <v>1005</v>
      </c>
      <c r="F57" s="86" t="s">
        <v>816</v>
      </c>
      <c r="G57" s="86" t="s">
        <v>791</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980</v>
      </c>
      <c r="B58" s="81" t="s">
        <v>1006</v>
      </c>
      <c r="C58" s="83" t="s">
        <v>1007</v>
      </c>
      <c r="D58" s="85" t="s">
        <v>1008</v>
      </c>
      <c r="E58" s="85" t="s">
        <v>1009</v>
      </c>
      <c r="F58" s="86" t="s">
        <v>933</v>
      </c>
      <c r="G58" s="86" t="s">
        <v>833</v>
      </c>
      <c r="H58" s="86">
        <v>2</v>
      </c>
      <c r="I58" s="88">
        <f>IF(COUNTIF(J58:AW58,"&lt;&gt;")=0,"",SUMPRODUCT(((Recommendations[ImplStatus]="Implemented")+(Recommendations[ImplStatus]="Compensated"))*ISNUMBER(MATCH(Recommendations[Id],J58:AW58,0)))/COUNTIF(J58:AW58,"&lt;&gt;"))</f>
        <v>0</v>
      </c>
      <c r="J58" s="90" t="s">
        <v>38</v>
      </c>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980</v>
      </c>
      <c r="B59" s="81" t="s">
        <v>1010</v>
      </c>
      <c r="C59" s="83" t="s">
        <v>1011</v>
      </c>
      <c r="D59" s="85" t="s">
        <v>1012</v>
      </c>
      <c r="E59" s="85" t="s">
        <v>1013</v>
      </c>
      <c r="F59" s="86" t="s">
        <v>933</v>
      </c>
      <c r="G59" s="86" t="s">
        <v>849</v>
      </c>
      <c r="H59" s="86">
        <v>3</v>
      </c>
      <c r="I59" s="88">
        <f>IF(COUNTIF(J59:AW59,"&lt;&gt;")=0,"",SUMPRODUCT(((Recommendations[ImplStatus]="Implemented")+(Recommendations[ImplStatus]="Compensated"))*ISNUMBER(MATCH(Recommendations[Id],J59:AW59,0)))/COUNTIF(J59:AW59,"&lt;&gt;"))</f>
        <v>0</v>
      </c>
      <c r="J59" s="90" t="s">
        <v>13</v>
      </c>
      <c r="K59" s="90" t="s">
        <v>23</v>
      </c>
      <c r="L59" s="90" t="s">
        <v>105</v>
      </c>
      <c r="M59" s="90" t="s">
        <v>199</v>
      </c>
      <c r="N59" s="90" t="s">
        <v>204</v>
      </c>
      <c r="O59" s="90" t="s">
        <v>209</v>
      </c>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1014</v>
      </c>
      <c r="B60" s="80">
        <v>7</v>
      </c>
      <c r="C60" s="82" t="s">
        <v>19</v>
      </c>
      <c r="D60" s="84" t="s">
        <v>1015</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1014</v>
      </c>
      <c r="B61" s="81" t="s">
        <v>1016</v>
      </c>
      <c r="C61" s="83" t="s">
        <v>1017</v>
      </c>
      <c r="D61" s="85" t="s">
        <v>1018</v>
      </c>
      <c r="E61" s="85" t="s">
        <v>1019</v>
      </c>
      <c r="F61" s="86" t="s">
        <v>908</v>
      </c>
      <c r="G61" s="86" t="s">
        <v>849</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1014</v>
      </c>
      <c r="B62" s="81" t="s">
        <v>1020</v>
      </c>
      <c r="C62" s="83" t="s">
        <v>1021</v>
      </c>
      <c r="D62" s="85" t="s">
        <v>1022</v>
      </c>
      <c r="E62" s="85" t="s">
        <v>1023</v>
      </c>
      <c r="F62" s="86" t="s">
        <v>908</v>
      </c>
      <c r="G62" s="86" t="s">
        <v>849</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1014</v>
      </c>
      <c r="B63" s="81" t="s">
        <v>1024</v>
      </c>
      <c r="C63" s="83" t="s">
        <v>1025</v>
      </c>
      <c r="D63" s="85" t="s">
        <v>1026</v>
      </c>
      <c r="E63" s="85" t="s">
        <v>1027</v>
      </c>
      <c r="F63" s="86" t="s">
        <v>816</v>
      </c>
      <c r="G63" s="86" t="s">
        <v>833</v>
      </c>
      <c r="H63" s="86">
        <v>1</v>
      </c>
      <c r="I63" s="88">
        <f>IF(COUNTIF(J63:AW63,"&lt;&gt;")=0,"",SUMPRODUCT(((Recommendations[ImplStatus]="Implemented")+(Recommendations[ImplStatus]="Compensated"))*ISNUMBER(MATCH(Recommendations[Id],J63:AW63,0)))/COUNTIF(J63:AW63,"&lt;&gt;"))</f>
        <v>0</v>
      </c>
      <c r="J63" s="90" t="s">
        <v>110</v>
      </c>
      <c r="K63" s="90" t="s">
        <v>469</v>
      </c>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1014</v>
      </c>
      <c r="B64" s="81" t="s">
        <v>1028</v>
      </c>
      <c r="C64" s="83" t="s">
        <v>1029</v>
      </c>
      <c r="D64" s="85" t="s">
        <v>1030</v>
      </c>
      <c r="E64" s="85" t="s">
        <v>1031</v>
      </c>
      <c r="F64" s="86" t="s">
        <v>816</v>
      </c>
      <c r="G64" s="86" t="s">
        <v>833</v>
      </c>
      <c r="H64" s="86">
        <v>1</v>
      </c>
      <c r="I64" s="88">
        <f>IF(COUNTIF(J64:AW64,"&lt;&gt;")=0,"",SUMPRODUCT(((Recommendations[ImplStatus]="Implemented")+(Recommendations[ImplStatus]="Compensated"))*ISNUMBER(MATCH(Recommendations[Id],J64:AW64,0)))/COUNTIF(J64:AW64,"&lt;&gt;"))</f>
        <v>0</v>
      </c>
      <c r="J64" s="90" t="s">
        <v>110</v>
      </c>
      <c r="K64" s="90" t="s">
        <v>469</v>
      </c>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1014</v>
      </c>
      <c r="B65" s="81" t="s">
        <v>1032</v>
      </c>
      <c r="C65" s="83" t="s">
        <v>1033</v>
      </c>
      <c r="D65" s="85" t="s">
        <v>1034</v>
      </c>
      <c r="E65" s="85" t="s">
        <v>1035</v>
      </c>
      <c r="F65" s="86" t="s">
        <v>816</v>
      </c>
      <c r="G65" s="86" t="s">
        <v>791</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1014</v>
      </c>
      <c r="B66" s="81" t="s">
        <v>1036</v>
      </c>
      <c r="C66" s="83" t="s">
        <v>1037</v>
      </c>
      <c r="D66" s="85" t="s">
        <v>1038</v>
      </c>
      <c r="E66" s="85" t="s">
        <v>1039</v>
      </c>
      <c r="F66" s="86" t="s">
        <v>816</v>
      </c>
      <c r="G66" s="86" t="s">
        <v>791</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1014</v>
      </c>
      <c r="B67" s="81" t="s">
        <v>1040</v>
      </c>
      <c r="C67" s="83" t="s">
        <v>1041</v>
      </c>
      <c r="D67" s="85" t="s">
        <v>1042</v>
      </c>
      <c r="E67" s="85" t="s">
        <v>1043</v>
      </c>
      <c r="F67" s="86" t="s">
        <v>816</v>
      </c>
      <c r="G67" s="86" t="s">
        <v>796</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1044</v>
      </c>
      <c r="B68" s="80">
        <v>8</v>
      </c>
      <c r="C68" s="82" t="s">
        <v>19</v>
      </c>
      <c r="D68" s="84" t="s">
        <v>1045</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1044</v>
      </c>
      <c r="B69" s="81" t="s">
        <v>1046</v>
      </c>
      <c r="C69" s="83" t="s">
        <v>1047</v>
      </c>
      <c r="D69" s="85" t="s">
        <v>1048</v>
      </c>
      <c r="E69" s="85" t="s">
        <v>1049</v>
      </c>
      <c r="F69" s="86" t="s">
        <v>908</v>
      </c>
      <c r="G69" s="86" t="s">
        <v>849</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1044</v>
      </c>
      <c r="B70" s="81" t="s">
        <v>1050</v>
      </c>
      <c r="C70" s="83" t="s">
        <v>1051</v>
      </c>
      <c r="D70" s="85" t="s">
        <v>1052</v>
      </c>
      <c r="E70" s="85" t="s">
        <v>1053</v>
      </c>
      <c r="F70" s="86" t="s">
        <v>848</v>
      </c>
      <c r="G70" s="86" t="s">
        <v>801</v>
      </c>
      <c r="H70" s="86">
        <v>1</v>
      </c>
      <c r="I70" s="88">
        <f>IF(COUNTIF(J70:AW70,"&lt;&gt;")=0,"",SUMPRODUCT(((Recommendations[ImplStatus]="Implemented")+(Recommendations[ImplStatus]="Compensated"))*ISNUMBER(MATCH(Recommendations[Id],J70:AW70,0)))/COUNTIF(J70:AW70,"&lt;&gt;"))</f>
        <v>0</v>
      </c>
      <c r="J70" s="90" t="s">
        <v>49</v>
      </c>
      <c r="K70" s="90" t="s">
        <v>55</v>
      </c>
      <c r="L70" s="90" t="s">
        <v>60</v>
      </c>
      <c r="M70" s="90" t="s">
        <v>65</v>
      </c>
      <c r="N70" s="90" t="s">
        <v>70</v>
      </c>
      <c r="O70" s="90" t="s">
        <v>95</v>
      </c>
      <c r="P70" s="90" t="s">
        <v>100</v>
      </c>
      <c r="Q70" s="90" t="s">
        <v>199</v>
      </c>
      <c r="R70" s="90" t="s">
        <v>229</v>
      </c>
      <c r="S70" s="90" t="s">
        <v>234</v>
      </c>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1044</v>
      </c>
      <c r="B71" s="81" t="s">
        <v>1054</v>
      </c>
      <c r="C71" s="83" t="s">
        <v>1055</v>
      </c>
      <c r="D71" s="85" t="s">
        <v>1056</v>
      </c>
      <c r="E71" s="85" t="s">
        <v>1057</v>
      </c>
      <c r="F71" s="86" t="s">
        <v>848</v>
      </c>
      <c r="G71" s="86" t="s">
        <v>833</v>
      </c>
      <c r="H71" s="86">
        <v>1</v>
      </c>
      <c r="I71" s="88">
        <f>IF(COUNTIF(J71:AW71,"&lt;&gt;")=0,"",SUMPRODUCT(((Recommendations[ImplStatus]="Implemented")+(Recommendations[ImplStatus]="Compensated"))*ISNUMBER(MATCH(Recommendations[Id],J71:AW71,0)))/COUNTIF(J71:AW71,"&lt;&gt;"))</f>
        <v>0</v>
      </c>
      <c r="J71" s="90" t="s">
        <v>85</v>
      </c>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1044</v>
      </c>
      <c r="B72" s="81" t="s">
        <v>1058</v>
      </c>
      <c r="C72" s="83" t="s">
        <v>1059</v>
      </c>
      <c r="D72" s="85" t="s">
        <v>1060</v>
      </c>
      <c r="E72" s="85" t="s">
        <v>1061</v>
      </c>
      <c r="F72" s="86" t="s">
        <v>1062</v>
      </c>
      <c r="G72" s="86" t="s">
        <v>833</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1044</v>
      </c>
      <c r="B73" s="81" t="s">
        <v>1063</v>
      </c>
      <c r="C73" s="83" t="s">
        <v>1064</v>
      </c>
      <c r="D73" s="85" t="s">
        <v>1065</v>
      </c>
      <c r="E73" s="85" t="s">
        <v>1066</v>
      </c>
      <c r="F73" s="86" t="s">
        <v>848</v>
      </c>
      <c r="G73" s="86" t="s">
        <v>801</v>
      </c>
      <c r="H73" s="86">
        <v>2</v>
      </c>
      <c r="I73" s="88">
        <f>IF(COUNTIF(J73:AW73,"&lt;&gt;")=0,"",SUMPRODUCT(((Recommendations[ImplStatus]="Implemented")+(Recommendations[ImplStatus]="Compensated"))*ISNUMBER(MATCH(Recommendations[Id],J73:AW73,0)))/COUNTIF(J73:AW73,"&lt;&gt;"))</f>
        <v>0</v>
      </c>
      <c r="J73" s="90" t="s">
        <v>55</v>
      </c>
      <c r="K73" s="90" t="s">
        <v>60</v>
      </c>
      <c r="L73" s="90" t="s">
        <v>65</v>
      </c>
      <c r="M73" s="90" t="s">
        <v>70</v>
      </c>
      <c r="N73" s="90" t="s">
        <v>115</v>
      </c>
      <c r="O73" s="90" t="s">
        <v>199</v>
      </c>
      <c r="P73" s="90" t="s">
        <v>234</v>
      </c>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1044</v>
      </c>
      <c r="B74" s="81" t="s">
        <v>1067</v>
      </c>
      <c r="C74" s="83" t="s">
        <v>1068</v>
      </c>
      <c r="D74" s="85" t="s">
        <v>1069</v>
      </c>
      <c r="E74" s="85" t="s">
        <v>1070</v>
      </c>
      <c r="F74" s="86" t="s">
        <v>848</v>
      </c>
      <c r="G74" s="86" t="s">
        <v>801</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1044</v>
      </c>
      <c r="B75" s="81" t="s">
        <v>1071</v>
      </c>
      <c r="C75" s="83" t="s">
        <v>1072</v>
      </c>
      <c r="D75" s="85" t="s">
        <v>1073</v>
      </c>
      <c r="E75" s="85" t="s">
        <v>1074</v>
      </c>
      <c r="F75" s="86" t="s">
        <v>848</v>
      </c>
      <c r="G75" s="86" t="s">
        <v>801</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1044</v>
      </c>
      <c r="B76" s="81" t="s">
        <v>1075</v>
      </c>
      <c r="C76" s="83" t="s">
        <v>1076</v>
      </c>
      <c r="D76" s="85" t="s">
        <v>1077</v>
      </c>
      <c r="E76" s="85" t="s">
        <v>1078</v>
      </c>
      <c r="F76" s="86" t="s">
        <v>848</v>
      </c>
      <c r="G76" s="86" t="s">
        <v>801</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1044</v>
      </c>
      <c r="B77" s="81" t="s">
        <v>1079</v>
      </c>
      <c r="C77" s="83" t="s">
        <v>1080</v>
      </c>
      <c r="D77" s="85" t="s">
        <v>1081</v>
      </c>
      <c r="E77" s="85" t="s">
        <v>1082</v>
      </c>
      <c r="F77" s="86" t="s">
        <v>848</v>
      </c>
      <c r="G77" s="86" t="s">
        <v>801</v>
      </c>
      <c r="H77" s="86">
        <v>2</v>
      </c>
      <c r="I77" s="88">
        <f>IF(COUNTIF(J77:AW77,"&lt;&gt;")=0,"",SUMPRODUCT(((Recommendations[ImplStatus]="Implemented")+(Recommendations[ImplStatus]="Compensated"))*ISNUMBER(MATCH(Recommendations[Id],J77:AW77,0)))/COUNTIF(J77:AW77,"&lt;&gt;"))</f>
        <v>0</v>
      </c>
      <c r="J77" s="90" t="s">
        <v>75</v>
      </c>
      <c r="K77" s="90" t="s">
        <v>80</v>
      </c>
      <c r="L77" s="90" t="s">
        <v>299</v>
      </c>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1044</v>
      </c>
      <c r="B78" s="81" t="s">
        <v>1083</v>
      </c>
      <c r="C78" s="83" t="s">
        <v>1084</v>
      </c>
      <c r="D78" s="85" t="s">
        <v>1085</v>
      </c>
      <c r="E78" s="85" t="s">
        <v>1086</v>
      </c>
      <c r="F78" s="86" t="s">
        <v>848</v>
      </c>
      <c r="G78" s="86" t="s">
        <v>833</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1044</v>
      </c>
      <c r="B79" s="81" t="s">
        <v>1087</v>
      </c>
      <c r="C79" s="83" t="s">
        <v>1088</v>
      </c>
      <c r="D79" s="85" t="s">
        <v>1089</v>
      </c>
      <c r="E79" s="85" t="s">
        <v>1090</v>
      </c>
      <c r="F79" s="86" t="s">
        <v>848</v>
      </c>
      <c r="G79" s="86" t="s">
        <v>801</v>
      </c>
      <c r="H79" s="86">
        <v>2</v>
      </c>
      <c r="I79" s="88">
        <f>IF(COUNTIF(J79:AW79,"&lt;&gt;")=0,"",SUMPRODUCT(((Recommendations[ImplStatus]="Implemented")+(Recommendations[ImplStatus]="Compensated"))*ISNUMBER(MATCH(Recommendations[Id],J79:AW79,0)))/COUNTIF(J79:AW79,"&lt;&gt;"))</f>
        <v>0</v>
      </c>
      <c r="J79" s="90" t="s">
        <v>90</v>
      </c>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1044</v>
      </c>
      <c r="B80" s="81" t="s">
        <v>1091</v>
      </c>
      <c r="C80" s="83" t="s">
        <v>1092</v>
      </c>
      <c r="D80" s="85" t="s">
        <v>1093</v>
      </c>
      <c r="E80" s="85" t="s">
        <v>1094</v>
      </c>
      <c r="F80" s="86" t="s">
        <v>848</v>
      </c>
      <c r="G80" s="86" t="s">
        <v>801</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1095</v>
      </c>
      <c r="B81" s="80">
        <v>9</v>
      </c>
      <c r="C81" s="82" t="s">
        <v>19</v>
      </c>
      <c r="D81" s="84" t="s">
        <v>1096</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1095</v>
      </c>
      <c r="B82" s="81" t="s">
        <v>1097</v>
      </c>
      <c r="C82" s="83" t="s">
        <v>1098</v>
      </c>
      <c r="D82" s="85" t="s">
        <v>1099</v>
      </c>
      <c r="E82" s="85" t="s">
        <v>1100</v>
      </c>
      <c r="F82" s="86" t="s">
        <v>816</v>
      </c>
      <c r="G82" s="86" t="s">
        <v>833</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1095</v>
      </c>
      <c r="B83" s="81" t="s">
        <v>1101</v>
      </c>
      <c r="C83" s="83" t="s">
        <v>1102</v>
      </c>
      <c r="D83" s="85" t="s">
        <v>1103</v>
      </c>
      <c r="E83" s="85" t="s">
        <v>1104</v>
      </c>
      <c r="F83" s="86" t="s">
        <v>790</v>
      </c>
      <c r="G83" s="86" t="s">
        <v>833</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1095</v>
      </c>
      <c r="B84" s="81" t="s">
        <v>1105</v>
      </c>
      <c r="C84" s="83" t="s">
        <v>1106</v>
      </c>
      <c r="D84" s="85" t="s">
        <v>1107</v>
      </c>
      <c r="E84" s="85" t="s">
        <v>1108</v>
      </c>
      <c r="F84" s="86" t="s">
        <v>1062</v>
      </c>
      <c r="G84" s="86" t="s">
        <v>833</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1095</v>
      </c>
      <c r="B85" s="81" t="s">
        <v>1109</v>
      </c>
      <c r="C85" s="83" t="s">
        <v>1110</v>
      </c>
      <c r="D85" s="85" t="s">
        <v>1111</v>
      </c>
      <c r="E85" s="85" t="s">
        <v>1112</v>
      </c>
      <c r="F85" s="86" t="s">
        <v>816</v>
      </c>
      <c r="G85" s="86" t="s">
        <v>833</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1095</v>
      </c>
      <c r="B86" s="81" t="s">
        <v>1113</v>
      </c>
      <c r="C86" s="83" t="s">
        <v>1114</v>
      </c>
      <c r="D86" s="85" t="s">
        <v>1115</v>
      </c>
      <c r="E86" s="85" t="s">
        <v>1116</v>
      </c>
      <c r="F86" s="86" t="s">
        <v>1062</v>
      </c>
      <c r="G86" s="86" t="s">
        <v>833</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1095</v>
      </c>
      <c r="B87" s="81" t="s">
        <v>1117</v>
      </c>
      <c r="C87" s="83" t="s">
        <v>1118</v>
      </c>
      <c r="D87" s="85" t="s">
        <v>1119</v>
      </c>
      <c r="E87" s="85" t="s">
        <v>1120</v>
      </c>
      <c r="F87" s="86" t="s">
        <v>1062</v>
      </c>
      <c r="G87" s="86" t="s">
        <v>833</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1095</v>
      </c>
      <c r="B88" s="81" t="s">
        <v>1121</v>
      </c>
      <c r="C88" s="83" t="s">
        <v>1122</v>
      </c>
      <c r="D88" s="85" t="s">
        <v>1123</v>
      </c>
      <c r="E88" s="85" t="s">
        <v>1124</v>
      </c>
      <c r="F88" s="86" t="s">
        <v>1062</v>
      </c>
      <c r="G88" s="86" t="s">
        <v>833</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1125</v>
      </c>
      <c r="B89" s="80">
        <v>10</v>
      </c>
      <c r="C89" s="82" t="s">
        <v>19</v>
      </c>
      <c r="D89" s="84" t="s">
        <v>1126</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1125</v>
      </c>
      <c r="B90" s="81" t="s">
        <v>1127</v>
      </c>
      <c r="C90" s="83" t="s">
        <v>1128</v>
      </c>
      <c r="D90" s="85" t="s">
        <v>1129</v>
      </c>
      <c r="E90" s="85" t="s">
        <v>1130</v>
      </c>
      <c r="F90" s="86" t="s">
        <v>790</v>
      </c>
      <c r="G90" s="86" t="s">
        <v>801</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1125</v>
      </c>
      <c r="B91" s="81" t="s">
        <v>1131</v>
      </c>
      <c r="C91" s="83" t="s">
        <v>1132</v>
      </c>
      <c r="D91" s="85" t="s">
        <v>1133</v>
      </c>
      <c r="E91" s="85" t="s">
        <v>1134</v>
      </c>
      <c r="F91" s="86" t="s">
        <v>790</v>
      </c>
      <c r="G91" s="86" t="s">
        <v>833</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1125</v>
      </c>
      <c r="B92" s="81" t="s">
        <v>1135</v>
      </c>
      <c r="C92" s="83" t="s">
        <v>1136</v>
      </c>
      <c r="D92" s="85" t="s">
        <v>1137</v>
      </c>
      <c r="E92" s="85" t="s">
        <v>1138</v>
      </c>
      <c r="F92" s="86" t="s">
        <v>790</v>
      </c>
      <c r="G92" s="86" t="s">
        <v>833</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1125</v>
      </c>
      <c r="B93" s="81" t="s">
        <v>1139</v>
      </c>
      <c r="C93" s="83" t="s">
        <v>1140</v>
      </c>
      <c r="D93" s="85" t="s">
        <v>1141</v>
      </c>
      <c r="E93" s="85" t="s">
        <v>1142</v>
      </c>
      <c r="F93" s="86" t="s">
        <v>790</v>
      </c>
      <c r="G93" s="86" t="s">
        <v>801</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1125</v>
      </c>
      <c r="B94" s="81" t="s">
        <v>1143</v>
      </c>
      <c r="C94" s="83" t="s">
        <v>1144</v>
      </c>
      <c r="D94" s="85" t="s">
        <v>1145</v>
      </c>
      <c r="E94" s="85" t="s">
        <v>1146</v>
      </c>
      <c r="F94" s="86" t="s">
        <v>790</v>
      </c>
      <c r="G94" s="86" t="s">
        <v>833</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1125</v>
      </c>
      <c r="B95" s="81" t="s">
        <v>1147</v>
      </c>
      <c r="C95" s="83" t="s">
        <v>1148</v>
      </c>
      <c r="D95" s="85" t="s">
        <v>1149</v>
      </c>
      <c r="E95" s="85" t="s">
        <v>1150</v>
      </c>
      <c r="F95" s="86" t="s">
        <v>790</v>
      </c>
      <c r="G95" s="86" t="s">
        <v>833</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1125</v>
      </c>
      <c r="B96" s="81" t="s">
        <v>1151</v>
      </c>
      <c r="C96" s="83" t="s">
        <v>1152</v>
      </c>
      <c r="D96" s="85" t="s">
        <v>1153</v>
      </c>
      <c r="E96" s="85" t="s">
        <v>1154</v>
      </c>
      <c r="F96" s="86" t="s">
        <v>790</v>
      </c>
      <c r="G96" s="86" t="s">
        <v>801</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1155</v>
      </c>
      <c r="B97" s="80">
        <v>11</v>
      </c>
      <c r="C97" s="82" t="s">
        <v>19</v>
      </c>
      <c r="D97" s="84" t="s">
        <v>1156</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1155</v>
      </c>
      <c r="B98" s="81" t="s">
        <v>1157</v>
      </c>
      <c r="C98" s="83" t="s">
        <v>1158</v>
      </c>
      <c r="D98" s="85" t="s">
        <v>1159</v>
      </c>
      <c r="E98" s="85" t="s">
        <v>1160</v>
      </c>
      <c r="F98" s="86" t="s">
        <v>908</v>
      </c>
      <c r="G98" s="86" t="s">
        <v>849</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1155</v>
      </c>
      <c r="B99" s="81" t="s">
        <v>1161</v>
      </c>
      <c r="C99" s="83" t="s">
        <v>1162</v>
      </c>
      <c r="D99" s="85" t="s">
        <v>1163</v>
      </c>
      <c r="E99" s="85" t="s">
        <v>1164</v>
      </c>
      <c r="F99" s="86" t="s">
        <v>848</v>
      </c>
      <c r="G99" s="86" t="s">
        <v>1165</v>
      </c>
      <c r="H99" s="86">
        <v>1</v>
      </c>
      <c r="I99" s="88">
        <f>IF(COUNTIF(J99:AW99,"&lt;&gt;")=0,"",SUMPRODUCT(((Recommendations[ImplStatus]="Implemented")+(Recommendations[ImplStatus]="Compensated"))*ISNUMBER(MATCH(Recommendations[Id],J99:AW99,0)))/COUNTIF(J99:AW99,"&lt;&gt;"))</f>
        <v>0</v>
      </c>
      <c r="J99" s="90" t="s">
        <v>409</v>
      </c>
      <c r="K99" s="90" t="s">
        <v>488</v>
      </c>
      <c r="L99" s="90" t="s">
        <v>493</v>
      </c>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1155</v>
      </c>
      <c r="B100" s="81" t="s">
        <v>1166</v>
      </c>
      <c r="C100" s="83" t="s">
        <v>1167</v>
      </c>
      <c r="D100" s="85" t="s">
        <v>1168</v>
      </c>
      <c r="E100" s="85" t="s">
        <v>1169</v>
      </c>
      <c r="F100" s="86" t="s">
        <v>848</v>
      </c>
      <c r="G100" s="86" t="s">
        <v>833</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1155</v>
      </c>
      <c r="B101" s="81" t="s">
        <v>1170</v>
      </c>
      <c r="C101" s="83" t="s">
        <v>1171</v>
      </c>
      <c r="D101" s="85" t="s">
        <v>1172</v>
      </c>
      <c r="E101" s="85" t="s">
        <v>1173</v>
      </c>
      <c r="F101" s="86" t="s">
        <v>848</v>
      </c>
      <c r="G101" s="86" t="s">
        <v>1165</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1155</v>
      </c>
      <c r="B102" s="81" t="s">
        <v>1174</v>
      </c>
      <c r="C102" s="83" t="s">
        <v>1175</v>
      </c>
      <c r="D102" s="85" t="s">
        <v>1176</v>
      </c>
      <c r="E102" s="85" t="s">
        <v>1177</v>
      </c>
      <c r="F102" s="86" t="s">
        <v>848</v>
      </c>
      <c r="G102" s="86" t="s">
        <v>1165</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1178</v>
      </c>
      <c r="B103" s="80">
        <v>12</v>
      </c>
      <c r="C103" s="82" t="s">
        <v>19</v>
      </c>
      <c r="D103" s="84" t="s">
        <v>1179</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1178</v>
      </c>
      <c r="B104" s="81" t="s">
        <v>1180</v>
      </c>
      <c r="C104" s="83" t="s">
        <v>1181</v>
      </c>
      <c r="D104" s="85" t="s">
        <v>1182</v>
      </c>
      <c r="E104" s="85" t="s">
        <v>1183</v>
      </c>
      <c r="F104" s="86" t="s">
        <v>1062</v>
      </c>
      <c r="G104" s="86" t="s">
        <v>833</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1178</v>
      </c>
      <c r="B105" s="81" t="s">
        <v>1184</v>
      </c>
      <c r="C105" s="83" t="s">
        <v>1185</v>
      </c>
      <c r="D105" s="85" t="s">
        <v>1186</v>
      </c>
      <c r="E105" s="85" t="s">
        <v>1187</v>
      </c>
      <c r="F105" s="86" t="s">
        <v>1062</v>
      </c>
      <c r="G105" s="86" t="s">
        <v>833</v>
      </c>
      <c r="H105" s="86">
        <v>2</v>
      </c>
      <c r="I105" s="88">
        <f>IF(COUNTIF(J105:AW105,"&lt;&gt;")=0,"",SUMPRODUCT(((Recommendations[ImplStatus]="Implemented")+(Recommendations[ImplStatus]="Compensated"))*ISNUMBER(MATCH(Recommendations[Id],J105:AW105,0)))/COUNTIF(J105:AW105,"&lt;&gt;"))</f>
        <v>0</v>
      </c>
      <c r="J105" s="90" t="s">
        <v>199</v>
      </c>
      <c r="K105" s="90" t="s">
        <v>239</v>
      </c>
      <c r="L105" s="90" t="s">
        <v>254</v>
      </c>
      <c r="M105" s="90" t="s">
        <v>329</v>
      </c>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1178</v>
      </c>
      <c r="B106" s="81" t="s">
        <v>1188</v>
      </c>
      <c r="C106" s="83" t="s">
        <v>1189</v>
      </c>
      <c r="D106" s="85" t="s">
        <v>1190</v>
      </c>
      <c r="E106" s="85" t="s">
        <v>1191</v>
      </c>
      <c r="F106" s="86" t="s">
        <v>1062</v>
      </c>
      <c r="G106" s="86" t="s">
        <v>833</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1178</v>
      </c>
      <c r="B107" s="81" t="s">
        <v>1192</v>
      </c>
      <c r="C107" s="83" t="s">
        <v>1193</v>
      </c>
      <c r="D107" s="85" t="s">
        <v>1194</v>
      </c>
      <c r="E107" s="85" t="s">
        <v>1195</v>
      </c>
      <c r="F107" s="86" t="s">
        <v>908</v>
      </c>
      <c r="G107" s="86" t="s">
        <v>849</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1178</v>
      </c>
      <c r="B108" s="81" t="s">
        <v>1196</v>
      </c>
      <c r="C108" s="83" t="s">
        <v>1197</v>
      </c>
      <c r="D108" s="85" t="s">
        <v>1198</v>
      </c>
      <c r="E108" s="85" t="s">
        <v>1199</v>
      </c>
      <c r="F108" s="86" t="s">
        <v>1062</v>
      </c>
      <c r="G108" s="86" t="s">
        <v>833</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1178</v>
      </c>
      <c r="B109" s="81" t="s">
        <v>1200</v>
      </c>
      <c r="C109" s="83" t="s">
        <v>1201</v>
      </c>
      <c r="D109" s="85" t="s">
        <v>1202</v>
      </c>
      <c r="E109" s="85" t="s">
        <v>1203</v>
      </c>
      <c r="F109" s="86" t="s">
        <v>1062</v>
      </c>
      <c r="G109" s="86" t="s">
        <v>833</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1178</v>
      </c>
      <c r="B110" s="81" t="s">
        <v>1204</v>
      </c>
      <c r="C110" s="83" t="s">
        <v>1205</v>
      </c>
      <c r="D110" s="85" t="s">
        <v>1206</v>
      </c>
      <c r="E110" s="85" t="s">
        <v>1207</v>
      </c>
      <c r="F110" s="86" t="s">
        <v>790</v>
      </c>
      <c r="G110" s="86" t="s">
        <v>833</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1178</v>
      </c>
      <c r="B111" s="81" t="s">
        <v>1208</v>
      </c>
      <c r="C111" s="83" t="s">
        <v>1209</v>
      </c>
      <c r="D111" s="85" t="s">
        <v>1210</v>
      </c>
      <c r="E111" s="85" t="s">
        <v>1211</v>
      </c>
      <c r="F111" s="86" t="s">
        <v>790</v>
      </c>
      <c r="G111" s="86" t="s">
        <v>833</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1212</v>
      </c>
      <c r="B112" s="80">
        <v>13</v>
      </c>
      <c r="C112" s="82" t="s">
        <v>19</v>
      </c>
      <c r="D112" s="84" t="s">
        <v>1213</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1212</v>
      </c>
      <c r="B113" s="81" t="s">
        <v>1214</v>
      </c>
      <c r="C113" s="83" t="s">
        <v>1215</v>
      </c>
      <c r="D113" s="85" t="s">
        <v>1216</v>
      </c>
      <c r="E113" s="85" t="s">
        <v>1217</v>
      </c>
      <c r="F113" s="86" t="s">
        <v>1062</v>
      </c>
      <c r="G113" s="86" t="s">
        <v>801</v>
      </c>
      <c r="H113" s="86">
        <v>2</v>
      </c>
      <c r="I113" s="88">
        <f>IF(COUNTIF(J113:AW113,"&lt;&gt;")=0,"",SUMPRODUCT(((Recommendations[ImplStatus]="Implemented")+(Recommendations[ImplStatus]="Compensated"))*ISNUMBER(MATCH(Recommendations[Id],J113:AW113,0)))/COUNTIF(J113:AW113,"&lt;&gt;"))</f>
        <v>0</v>
      </c>
      <c r="J113" s="90" t="s">
        <v>90</v>
      </c>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1212</v>
      </c>
      <c r="B114" s="81" t="s">
        <v>1218</v>
      </c>
      <c r="C114" s="83" t="s">
        <v>1219</v>
      </c>
      <c r="D114" s="85" t="s">
        <v>1220</v>
      </c>
      <c r="E114" s="85" t="s">
        <v>1221</v>
      </c>
      <c r="F114" s="86" t="s">
        <v>790</v>
      </c>
      <c r="G114" s="86" t="s">
        <v>801</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1212</v>
      </c>
      <c r="B115" s="81" t="s">
        <v>1222</v>
      </c>
      <c r="C115" s="83" t="s">
        <v>1223</v>
      </c>
      <c r="D115" s="85" t="s">
        <v>1224</v>
      </c>
      <c r="E115" s="85" t="s">
        <v>1225</v>
      </c>
      <c r="F115" s="86" t="s">
        <v>1062</v>
      </c>
      <c r="G115" s="86" t="s">
        <v>801</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1212</v>
      </c>
      <c r="B116" s="81" t="s">
        <v>1226</v>
      </c>
      <c r="C116" s="83" t="s">
        <v>1227</v>
      </c>
      <c r="D116" s="85" t="s">
        <v>1228</v>
      </c>
      <c r="E116" s="85" t="s">
        <v>1229</v>
      </c>
      <c r="F116" s="86" t="s">
        <v>1062</v>
      </c>
      <c r="G116" s="86" t="s">
        <v>833</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1212</v>
      </c>
      <c r="B117" s="81" t="s">
        <v>1230</v>
      </c>
      <c r="C117" s="83" t="s">
        <v>1231</v>
      </c>
      <c r="D117" s="85" t="s">
        <v>1232</v>
      </c>
      <c r="E117" s="85" t="s">
        <v>1233</v>
      </c>
      <c r="F117" s="86" t="s">
        <v>790</v>
      </c>
      <c r="G117" s="86" t="s">
        <v>833</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1212</v>
      </c>
      <c r="B118" s="81" t="s">
        <v>1234</v>
      </c>
      <c r="C118" s="83" t="s">
        <v>1235</v>
      </c>
      <c r="D118" s="85" t="s">
        <v>1236</v>
      </c>
      <c r="E118" s="85" t="s">
        <v>1237</v>
      </c>
      <c r="F118" s="86" t="s">
        <v>1062</v>
      </c>
      <c r="G118" s="86" t="s">
        <v>801</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1212</v>
      </c>
      <c r="B119" s="81" t="s">
        <v>1238</v>
      </c>
      <c r="C119" s="83" t="s">
        <v>1239</v>
      </c>
      <c r="D119" s="85" t="s">
        <v>1240</v>
      </c>
      <c r="E119" s="85" t="s">
        <v>1241</v>
      </c>
      <c r="F119" s="86" t="s">
        <v>790</v>
      </c>
      <c r="G119" s="86" t="s">
        <v>833</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1212</v>
      </c>
      <c r="B120" s="81" t="s">
        <v>1242</v>
      </c>
      <c r="C120" s="83" t="s">
        <v>1243</v>
      </c>
      <c r="D120" s="85" t="s">
        <v>1244</v>
      </c>
      <c r="E120" s="85" t="s">
        <v>1245</v>
      </c>
      <c r="F120" s="86" t="s">
        <v>1062</v>
      </c>
      <c r="G120" s="86" t="s">
        <v>833</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1212</v>
      </c>
      <c r="B121" s="81" t="s">
        <v>1246</v>
      </c>
      <c r="C121" s="83" t="s">
        <v>1247</v>
      </c>
      <c r="D121" s="85" t="s">
        <v>1248</v>
      </c>
      <c r="E121" s="85" t="s">
        <v>1249</v>
      </c>
      <c r="F121" s="86" t="s">
        <v>1062</v>
      </c>
      <c r="G121" s="86" t="s">
        <v>833</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1212</v>
      </c>
      <c r="B122" s="81" t="s">
        <v>1250</v>
      </c>
      <c r="C122" s="83" t="s">
        <v>1251</v>
      </c>
      <c r="D122" s="85" t="s">
        <v>1252</v>
      </c>
      <c r="E122" s="85" t="s">
        <v>1253</v>
      </c>
      <c r="F122" s="86" t="s">
        <v>1062</v>
      </c>
      <c r="G122" s="86" t="s">
        <v>833</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1212</v>
      </c>
      <c r="B123" s="81" t="s">
        <v>1254</v>
      </c>
      <c r="C123" s="83" t="s">
        <v>1255</v>
      </c>
      <c r="D123" s="85" t="s">
        <v>1256</v>
      </c>
      <c r="E123" s="85" t="s">
        <v>1257</v>
      </c>
      <c r="F123" s="86" t="s">
        <v>1062</v>
      </c>
      <c r="G123" s="86" t="s">
        <v>801</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1258</v>
      </c>
      <c r="B124" s="80">
        <v>14</v>
      </c>
      <c r="C124" s="82" t="s">
        <v>19</v>
      </c>
      <c r="D124" s="84" t="s">
        <v>1259</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1258</v>
      </c>
      <c r="B125" s="81" t="s">
        <v>1260</v>
      </c>
      <c r="C125" s="83" t="s">
        <v>1261</v>
      </c>
      <c r="D125" s="85" t="s">
        <v>1262</v>
      </c>
      <c r="E125" s="85" t="s">
        <v>1263</v>
      </c>
      <c r="F125" s="86" t="s">
        <v>908</v>
      </c>
      <c r="G125" s="86" t="s">
        <v>849</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1258</v>
      </c>
      <c r="B126" s="81" t="s">
        <v>1264</v>
      </c>
      <c r="C126" s="83" t="s">
        <v>1265</v>
      </c>
      <c r="D126" s="85" t="s">
        <v>1266</v>
      </c>
      <c r="E126" s="85" t="s">
        <v>1267</v>
      </c>
      <c r="F126" s="86" t="s">
        <v>933</v>
      </c>
      <c r="G126" s="86" t="s">
        <v>833</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1258</v>
      </c>
      <c r="B127" s="81" t="s">
        <v>1268</v>
      </c>
      <c r="C127" s="83" t="s">
        <v>1269</v>
      </c>
      <c r="D127" s="85" t="s">
        <v>1270</v>
      </c>
      <c r="E127" s="85" t="s">
        <v>1271</v>
      </c>
      <c r="F127" s="86" t="s">
        <v>933</v>
      </c>
      <c r="G127" s="86" t="s">
        <v>833</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1258</v>
      </c>
      <c r="B128" s="81" t="s">
        <v>1272</v>
      </c>
      <c r="C128" s="83" t="s">
        <v>1273</v>
      </c>
      <c r="D128" s="85" t="s">
        <v>1274</v>
      </c>
      <c r="E128" s="85" t="s">
        <v>1275</v>
      </c>
      <c r="F128" s="86" t="s">
        <v>933</v>
      </c>
      <c r="G128" s="86" t="s">
        <v>833</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1258</v>
      </c>
      <c r="B129" s="81" t="s">
        <v>1276</v>
      </c>
      <c r="C129" s="83" t="s">
        <v>1277</v>
      </c>
      <c r="D129" s="85" t="s">
        <v>1278</v>
      </c>
      <c r="E129" s="85" t="s">
        <v>1279</v>
      </c>
      <c r="F129" s="86" t="s">
        <v>933</v>
      </c>
      <c r="G129" s="86" t="s">
        <v>833</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1258</v>
      </c>
      <c r="B130" s="81" t="s">
        <v>1280</v>
      </c>
      <c r="C130" s="83" t="s">
        <v>1281</v>
      </c>
      <c r="D130" s="85" t="s">
        <v>1282</v>
      </c>
      <c r="E130" s="85" t="s">
        <v>1283</v>
      </c>
      <c r="F130" s="86" t="s">
        <v>933</v>
      </c>
      <c r="G130" s="86" t="s">
        <v>833</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1258</v>
      </c>
      <c r="B131" s="81" t="s">
        <v>1284</v>
      </c>
      <c r="C131" s="83" t="s">
        <v>1285</v>
      </c>
      <c r="D131" s="85" t="s">
        <v>1286</v>
      </c>
      <c r="E131" s="85" t="s">
        <v>1287</v>
      </c>
      <c r="F131" s="86" t="s">
        <v>933</v>
      </c>
      <c r="G131" s="86" t="s">
        <v>833</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1258</v>
      </c>
      <c r="B132" s="81" t="s">
        <v>1288</v>
      </c>
      <c r="C132" s="83" t="s">
        <v>1289</v>
      </c>
      <c r="D132" s="85" t="s">
        <v>1290</v>
      </c>
      <c r="E132" s="85" t="s">
        <v>1291</v>
      </c>
      <c r="F132" s="86" t="s">
        <v>933</v>
      </c>
      <c r="G132" s="86" t="s">
        <v>833</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1258</v>
      </c>
      <c r="B133" s="81" t="s">
        <v>1292</v>
      </c>
      <c r="C133" s="83" t="s">
        <v>1293</v>
      </c>
      <c r="D133" s="85" t="s">
        <v>1294</v>
      </c>
      <c r="E133" s="85" t="s">
        <v>1295</v>
      </c>
      <c r="F133" s="86" t="s">
        <v>933</v>
      </c>
      <c r="G133" s="86" t="s">
        <v>833</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1296</v>
      </c>
      <c r="B134" s="80">
        <v>15</v>
      </c>
      <c r="C134" s="82" t="s">
        <v>19</v>
      </c>
      <c r="D134" s="84" t="s">
        <v>1297</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1296</v>
      </c>
      <c r="B135" s="81" t="s">
        <v>1298</v>
      </c>
      <c r="C135" s="83" t="s">
        <v>1299</v>
      </c>
      <c r="D135" s="85" t="s">
        <v>1300</v>
      </c>
      <c r="E135" s="85" t="s">
        <v>1301</v>
      </c>
      <c r="F135" s="86" t="s">
        <v>933</v>
      </c>
      <c r="G135" s="86" t="s">
        <v>791</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1296</v>
      </c>
      <c r="B136" s="81" t="s">
        <v>1302</v>
      </c>
      <c r="C136" s="83" t="s">
        <v>1303</v>
      </c>
      <c r="D136" s="85" t="s">
        <v>1304</v>
      </c>
      <c r="E136" s="85" t="s">
        <v>1305</v>
      </c>
      <c r="F136" s="86" t="s">
        <v>908</v>
      </c>
      <c r="G136" s="86" t="s">
        <v>849</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1296</v>
      </c>
      <c r="B137" s="81" t="s">
        <v>1306</v>
      </c>
      <c r="C137" s="83" t="s">
        <v>1307</v>
      </c>
      <c r="D137" s="85" t="s">
        <v>1308</v>
      </c>
      <c r="E137" s="85" t="s">
        <v>1309</v>
      </c>
      <c r="F137" s="86" t="s">
        <v>933</v>
      </c>
      <c r="G137" s="86" t="s">
        <v>849</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1296</v>
      </c>
      <c r="B138" s="81" t="s">
        <v>1310</v>
      </c>
      <c r="C138" s="83" t="s">
        <v>1311</v>
      </c>
      <c r="D138" s="85" t="s">
        <v>1312</v>
      </c>
      <c r="E138" s="85" t="s">
        <v>1313</v>
      </c>
      <c r="F138" s="86" t="s">
        <v>908</v>
      </c>
      <c r="G138" s="86" t="s">
        <v>849</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1296</v>
      </c>
      <c r="B139" s="81" t="s">
        <v>1314</v>
      </c>
      <c r="C139" s="83" t="s">
        <v>1315</v>
      </c>
      <c r="D139" s="85" t="s">
        <v>1316</v>
      </c>
      <c r="E139" s="85" t="s">
        <v>1317</v>
      </c>
      <c r="F139" s="86" t="s">
        <v>933</v>
      </c>
      <c r="G139" s="86" t="s">
        <v>849</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1296</v>
      </c>
      <c r="B140" s="81" t="s">
        <v>1318</v>
      </c>
      <c r="C140" s="83" t="s">
        <v>1319</v>
      </c>
      <c r="D140" s="85" t="s">
        <v>1320</v>
      </c>
      <c r="E140" s="85" t="s">
        <v>1321</v>
      </c>
      <c r="F140" s="86" t="s">
        <v>848</v>
      </c>
      <c r="G140" s="86" t="s">
        <v>849</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1296</v>
      </c>
      <c r="B141" s="81" t="s">
        <v>1322</v>
      </c>
      <c r="C141" s="83" t="s">
        <v>1323</v>
      </c>
      <c r="D141" s="85" t="s">
        <v>1324</v>
      </c>
      <c r="E141" s="85" t="s">
        <v>1325</v>
      </c>
      <c r="F141" s="86" t="s">
        <v>848</v>
      </c>
      <c r="G141" s="86" t="s">
        <v>833</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1326</v>
      </c>
      <c r="B142" s="80">
        <v>16</v>
      </c>
      <c r="C142" s="82" t="s">
        <v>19</v>
      </c>
      <c r="D142" s="84" t="s">
        <v>1327</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1326</v>
      </c>
      <c r="B143" s="81" t="s">
        <v>1328</v>
      </c>
      <c r="C143" s="83" t="s">
        <v>1329</v>
      </c>
      <c r="D143" s="85" t="s">
        <v>1330</v>
      </c>
      <c r="E143" s="85" t="s">
        <v>1331</v>
      </c>
      <c r="F143" s="86" t="s">
        <v>908</v>
      </c>
      <c r="G143" s="86" t="s">
        <v>849</v>
      </c>
      <c r="H143" s="86">
        <v>2</v>
      </c>
      <c r="I143" s="88">
        <f>IF(COUNTIF(J143:AW143,"&lt;&gt;")=0,"",SUMPRODUCT(((Recommendations[ImplStatus]="Implemented")+(Recommendations[ImplStatus]="Compensated"))*ISNUMBER(MATCH(Recommendations[Id],J143:AW143,0)))/COUNTIF(J143:AW143,"&lt;&gt;"))</f>
        <v>0</v>
      </c>
      <c r="J143" s="90" t="s">
        <v>444</v>
      </c>
      <c r="K143" s="90" t="s">
        <v>449</v>
      </c>
      <c r="L143" s="90" t="s">
        <v>454</v>
      </c>
      <c r="M143" s="90" t="s">
        <v>459</v>
      </c>
      <c r="N143" s="90" t="s">
        <v>464</v>
      </c>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1326</v>
      </c>
      <c r="B144" s="81" t="s">
        <v>1332</v>
      </c>
      <c r="C144" s="83" t="s">
        <v>1333</v>
      </c>
      <c r="D144" s="85" t="s">
        <v>1334</v>
      </c>
      <c r="E144" s="85" t="s">
        <v>1335</v>
      </c>
      <c r="F144" s="86" t="s">
        <v>908</v>
      </c>
      <c r="G144" s="86" t="s">
        <v>849</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1326</v>
      </c>
      <c r="B145" s="81" t="s">
        <v>1336</v>
      </c>
      <c r="C145" s="83" t="s">
        <v>1337</v>
      </c>
      <c r="D145" s="85" t="s">
        <v>1338</v>
      </c>
      <c r="E145" s="85" t="s">
        <v>1339</v>
      </c>
      <c r="F145" s="86" t="s">
        <v>816</v>
      </c>
      <c r="G145" s="86" t="s">
        <v>801</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1326</v>
      </c>
      <c r="B146" s="81" t="s">
        <v>1340</v>
      </c>
      <c r="C146" s="83" t="s">
        <v>1341</v>
      </c>
      <c r="D146" s="85" t="s">
        <v>1342</v>
      </c>
      <c r="E146" s="85" t="s">
        <v>1343</v>
      </c>
      <c r="F146" s="86" t="s">
        <v>816</v>
      </c>
      <c r="G146" s="86" t="s">
        <v>791</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1326</v>
      </c>
      <c r="B147" s="81" t="s">
        <v>1344</v>
      </c>
      <c r="C147" s="83" t="s">
        <v>1345</v>
      </c>
      <c r="D147" s="85" t="s">
        <v>1346</v>
      </c>
      <c r="E147" s="85" t="s">
        <v>1347</v>
      </c>
      <c r="F147" s="86" t="s">
        <v>816</v>
      </c>
      <c r="G147" s="86" t="s">
        <v>833</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1326</v>
      </c>
      <c r="B148" s="81" t="s">
        <v>1348</v>
      </c>
      <c r="C148" s="83" t="s">
        <v>1349</v>
      </c>
      <c r="D148" s="85" t="s">
        <v>1350</v>
      </c>
      <c r="E148" s="85" t="s">
        <v>1351</v>
      </c>
      <c r="F148" s="86" t="s">
        <v>908</v>
      </c>
      <c r="G148" s="86" t="s">
        <v>849</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1326</v>
      </c>
      <c r="B149" s="81" t="s">
        <v>1352</v>
      </c>
      <c r="C149" s="83" t="s">
        <v>1353</v>
      </c>
      <c r="D149" s="85" t="s">
        <v>1354</v>
      </c>
      <c r="E149" s="85" t="s">
        <v>1355</v>
      </c>
      <c r="F149" s="86" t="s">
        <v>816</v>
      </c>
      <c r="G149" s="86" t="s">
        <v>833</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1326</v>
      </c>
      <c r="B150" s="81" t="s">
        <v>1356</v>
      </c>
      <c r="C150" s="83" t="s">
        <v>1357</v>
      </c>
      <c r="D150" s="85" t="s">
        <v>1358</v>
      </c>
      <c r="E150" s="85" t="s">
        <v>1359</v>
      </c>
      <c r="F150" s="86" t="s">
        <v>1062</v>
      </c>
      <c r="G150" s="86" t="s">
        <v>833</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1326</v>
      </c>
      <c r="B151" s="81" t="s">
        <v>1360</v>
      </c>
      <c r="C151" s="83" t="s">
        <v>1361</v>
      </c>
      <c r="D151" s="85" t="s">
        <v>1362</v>
      </c>
      <c r="E151" s="85" t="s">
        <v>1363</v>
      </c>
      <c r="F151" s="86" t="s">
        <v>933</v>
      </c>
      <c r="G151" s="86" t="s">
        <v>833</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1326</v>
      </c>
      <c r="B152" s="81" t="s">
        <v>1364</v>
      </c>
      <c r="C152" s="83" t="s">
        <v>1365</v>
      </c>
      <c r="D152" s="85" t="s">
        <v>1366</v>
      </c>
      <c r="E152" s="85" t="s">
        <v>1367</v>
      </c>
      <c r="F152" s="86" t="s">
        <v>816</v>
      </c>
      <c r="G152" s="86" t="s">
        <v>833</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1326</v>
      </c>
      <c r="B153" s="81" t="s">
        <v>1368</v>
      </c>
      <c r="C153" s="83" t="s">
        <v>1369</v>
      </c>
      <c r="D153" s="85" t="s">
        <v>1370</v>
      </c>
      <c r="E153" s="85" t="s">
        <v>1371</v>
      </c>
      <c r="F153" s="86" t="s">
        <v>816</v>
      </c>
      <c r="G153" s="86" t="s">
        <v>833</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1326</v>
      </c>
      <c r="B154" s="81" t="s">
        <v>1372</v>
      </c>
      <c r="C154" s="83" t="s">
        <v>1373</v>
      </c>
      <c r="D154" s="85" t="s">
        <v>1374</v>
      </c>
      <c r="E154" s="85" t="s">
        <v>1375</v>
      </c>
      <c r="F154" s="86" t="s">
        <v>816</v>
      </c>
      <c r="G154" s="86" t="s">
        <v>833</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1326</v>
      </c>
      <c r="B155" s="81" t="s">
        <v>1376</v>
      </c>
      <c r="C155" s="83" t="s">
        <v>1377</v>
      </c>
      <c r="D155" s="85" t="s">
        <v>1378</v>
      </c>
      <c r="E155" s="85" t="s">
        <v>1379</v>
      </c>
      <c r="F155" s="86" t="s">
        <v>816</v>
      </c>
      <c r="G155" s="86" t="s">
        <v>801</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1326</v>
      </c>
      <c r="B156" s="81" t="s">
        <v>1380</v>
      </c>
      <c r="C156" s="83" t="s">
        <v>1381</v>
      </c>
      <c r="D156" s="85" t="s">
        <v>1382</v>
      </c>
      <c r="E156" s="85" t="s">
        <v>1383</v>
      </c>
      <c r="F156" s="86" t="s">
        <v>816</v>
      </c>
      <c r="G156" s="86" t="s">
        <v>833</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1384</v>
      </c>
      <c r="B157" s="80">
        <v>17</v>
      </c>
      <c r="C157" s="82" t="s">
        <v>19</v>
      </c>
      <c r="D157" s="84" t="s">
        <v>1385</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1384</v>
      </c>
      <c r="B158" s="81" t="s">
        <v>1386</v>
      </c>
      <c r="C158" s="83" t="s">
        <v>1387</v>
      </c>
      <c r="D158" s="85" t="s">
        <v>1388</v>
      </c>
      <c r="E158" s="85" t="s">
        <v>1389</v>
      </c>
      <c r="F158" s="86" t="s">
        <v>933</v>
      </c>
      <c r="G158" s="86" t="s">
        <v>796</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1384</v>
      </c>
      <c r="B159" s="81" t="s">
        <v>1390</v>
      </c>
      <c r="C159" s="83" t="s">
        <v>1391</v>
      </c>
      <c r="D159" s="85" t="s">
        <v>1392</v>
      </c>
      <c r="E159" s="85" t="s">
        <v>1393</v>
      </c>
      <c r="F159" s="86" t="s">
        <v>908</v>
      </c>
      <c r="G159" s="86" t="s">
        <v>849</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1384</v>
      </c>
      <c r="B160" s="81" t="s">
        <v>1394</v>
      </c>
      <c r="C160" s="83" t="s">
        <v>1395</v>
      </c>
      <c r="D160" s="85" t="s">
        <v>1396</v>
      </c>
      <c r="E160" s="85" t="s">
        <v>1397</v>
      </c>
      <c r="F160" s="86" t="s">
        <v>908</v>
      </c>
      <c r="G160" s="86" t="s">
        <v>849</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1384</v>
      </c>
      <c r="B161" s="81" t="s">
        <v>1398</v>
      </c>
      <c r="C161" s="83" t="s">
        <v>1399</v>
      </c>
      <c r="D161" s="85" t="s">
        <v>1400</v>
      </c>
      <c r="E161" s="85" t="s">
        <v>1401</v>
      </c>
      <c r="F161" s="86" t="s">
        <v>908</v>
      </c>
      <c r="G161" s="86" t="s">
        <v>849</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1384</v>
      </c>
      <c r="B162" s="81" t="s">
        <v>1402</v>
      </c>
      <c r="C162" s="83" t="s">
        <v>1403</v>
      </c>
      <c r="D162" s="85" t="s">
        <v>1404</v>
      </c>
      <c r="E162" s="85" t="s">
        <v>1405</v>
      </c>
      <c r="F162" s="86" t="s">
        <v>933</v>
      </c>
      <c r="G162" s="86" t="s">
        <v>796</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1384</v>
      </c>
      <c r="B163" s="81" t="s">
        <v>1406</v>
      </c>
      <c r="C163" s="83" t="s">
        <v>1407</v>
      </c>
      <c r="D163" s="85" t="s">
        <v>1408</v>
      </c>
      <c r="E163" s="85" t="s">
        <v>1409</v>
      </c>
      <c r="F163" s="86" t="s">
        <v>933</v>
      </c>
      <c r="G163" s="86" t="s">
        <v>796</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1384</v>
      </c>
      <c r="B164" s="81" t="s">
        <v>1410</v>
      </c>
      <c r="C164" s="83" t="s">
        <v>1411</v>
      </c>
      <c r="D164" s="85" t="s">
        <v>1412</v>
      </c>
      <c r="E164" s="85" t="s">
        <v>1413</v>
      </c>
      <c r="F164" s="86" t="s">
        <v>933</v>
      </c>
      <c r="G164" s="86" t="s">
        <v>1165</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1384</v>
      </c>
      <c r="B165" s="81" t="s">
        <v>1414</v>
      </c>
      <c r="C165" s="83" t="s">
        <v>1415</v>
      </c>
      <c r="D165" s="85" t="s">
        <v>1416</v>
      </c>
      <c r="E165" s="85" t="s">
        <v>1417</v>
      </c>
      <c r="F165" s="86" t="s">
        <v>933</v>
      </c>
      <c r="G165" s="86" t="s">
        <v>1165</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1384</v>
      </c>
      <c r="B166" s="81" t="s">
        <v>1418</v>
      </c>
      <c r="C166" s="83" t="s">
        <v>1419</v>
      </c>
      <c r="D166" s="85" t="s">
        <v>1420</v>
      </c>
      <c r="E166" s="85" t="s">
        <v>1421</v>
      </c>
      <c r="F166" s="86" t="s">
        <v>908</v>
      </c>
      <c r="G166" s="86" t="s">
        <v>1165</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1422</v>
      </c>
      <c r="B167" s="80">
        <v>18</v>
      </c>
      <c r="C167" s="82" t="s">
        <v>19</v>
      </c>
      <c r="D167" s="84" t="s">
        <v>1423</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1422</v>
      </c>
      <c r="B168" s="81" t="s">
        <v>1424</v>
      </c>
      <c r="C168" s="83" t="s">
        <v>1425</v>
      </c>
      <c r="D168" s="85" t="s">
        <v>1426</v>
      </c>
      <c r="E168" s="85" t="s">
        <v>1427</v>
      </c>
      <c r="F168" s="86" t="s">
        <v>908</v>
      </c>
      <c r="G168" s="86" t="s">
        <v>849</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1422</v>
      </c>
      <c r="B169" s="81" t="s">
        <v>1428</v>
      </c>
      <c r="C169" s="83" t="s">
        <v>1429</v>
      </c>
      <c r="D169" s="85" t="s">
        <v>1430</v>
      </c>
      <c r="E169" s="85" t="s">
        <v>1431</v>
      </c>
      <c r="F169" s="86" t="s">
        <v>1062</v>
      </c>
      <c r="G169" s="86" t="s">
        <v>801</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1422</v>
      </c>
      <c r="B170" s="81" t="s">
        <v>1432</v>
      </c>
      <c r="C170" s="83" t="s">
        <v>1433</v>
      </c>
      <c r="D170" s="85" t="s">
        <v>1434</v>
      </c>
      <c r="E170" s="85" t="s">
        <v>1435</v>
      </c>
      <c r="F170" s="86" t="s">
        <v>1062</v>
      </c>
      <c r="G170" s="86" t="s">
        <v>833</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1422</v>
      </c>
      <c r="B171" s="81" t="s">
        <v>1436</v>
      </c>
      <c r="C171" s="83" t="s">
        <v>1437</v>
      </c>
      <c r="D171" s="85" t="s">
        <v>1438</v>
      </c>
      <c r="E171" s="85" t="s">
        <v>1439</v>
      </c>
      <c r="F171" s="86" t="s">
        <v>1062</v>
      </c>
      <c r="G171" s="86" t="s">
        <v>833</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1422</v>
      </c>
      <c r="B172" s="91" t="s">
        <v>1440</v>
      </c>
      <c r="C172" s="92" t="s">
        <v>1441</v>
      </c>
      <c r="D172" s="93" t="s">
        <v>1442</v>
      </c>
      <c r="E172" s="93" t="s">
        <v>1443</v>
      </c>
      <c r="F172" s="94" t="s">
        <v>1062</v>
      </c>
      <c r="G172" s="94" t="s">
        <v>801</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498</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IFERROR(INDEX('Recommendations'!$G$2:$G$97, MATCH(J2,'Recommendations'!$A$2:$A$97,0))="Implemented", FALSE))</xm:f>
            <x14:dxf>
              <font>
                <color rgb="FF000000"/>
              </font>
              <fill>
                <patternFill>
                  <bgColor rgb="FF3C7D22"/>
                </patternFill>
              </fill>
            </x14:dxf>
          </x14:cfRule>
          <x14:cfRule type="expression" priority="2" id="{00000000-000E-0000-0400-000002000000}">
            <xm:f>AND(J2&lt;&gt;"", IFERROR(INDEX('Recommendations'!$G$2:$G$97, MATCH(J2,'Recommendations'!$A$2:$A$97,0))="Compensated", FALSE))</xm:f>
            <x14:dxf>
              <font>
                <color rgb="FF000000"/>
              </font>
              <fill>
                <patternFill>
                  <bgColor rgb="FFC6E0B4"/>
                </patternFill>
              </fill>
            </x14:dxf>
          </x14:cfRule>
          <x14:cfRule type="expression" priority="3" id="{00000000-000E-0000-0400-000003000000}">
            <xm:f>AND(J2&lt;&gt;"", IFERROR(INDEX('Recommendations'!$G$2:$G$97, MATCH(J2,'Recommendations'!$A$2:$A$97,0))="Testing", FALSE))</xm:f>
            <x14:dxf>
              <font>
                <color rgb="FF000000"/>
              </font>
              <fill>
                <patternFill>
                  <bgColor rgb="FFFFC000"/>
                </patternFill>
              </fill>
            </x14:dxf>
          </x14:cfRule>
          <x14:cfRule type="expression" priority="4" id="{00000000-000E-0000-0400-000004000000}">
            <xm:f>AND(J2&lt;&gt;"", IFERROR(INDEX('Recommendations'!$G$2:$G$97, MATCH(J2,'Recommendations'!$A$2:$A$97,0))="Failed", FALSE))</xm:f>
            <x14:dxf>
              <font>
                <color rgb="FF000000"/>
              </font>
              <fill>
                <patternFill>
                  <bgColor rgb="FFD82891"/>
                </patternFill>
              </fill>
            </x14:dxf>
          </x14:cfRule>
          <x14:cfRule type="expression" priority="5" id="{00000000-000E-0000-0400-000005000000}">
            <xm:f>AND(J2&lt;&gt;"", IFERROR(INDEX('Recommendations'!$G$2:$G$97, MATCH(J2,'Recommendations'!$A$2:$A$97,0))="Risk Accepted", FALSE))</xm:f>
            <x14:dxf>
              <font>
                <color rgb="FF000000"/>
              </font>
              <fill>
                <patternFill>
                  <bgColor rgb="FFD9D9D9"/>
                </patternFill>
              </fill>
            </x14:dxf>
          </x14:cfRule>
          <x14:cfRule type="expression" priority="6" id="{00000000-000E-0000-0400-000006000000}">
            <xm:f>AND(J2&lt;&gt;"", IFERROR(INDEX('Recommendations'!$G$2:$G$97, MATCH(J2,'Recommendations'!$A$2:$A$97,0))="N/A",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1444</v>
      </c>
      <c r="C1" s="121" t="s">
        <v>9</v>
      </c>
      <c r="D1" s="121" t="s">
        <v>649</v>
      </c>
      <c r="E1" s="121" t="s">
        <v>1445</v>
      </c>
      <c r="F1" s="121" t="s">
        <v>1446</v>
      </c>
      <c r="G1" s="121" t="s">
        <v>743</v>
      </c>
      <c r="H1" s="121" t="s">
        <v>744</v>
      </c>
      <c r="I1" s="121" t="s">
        <v>745</v>
      </c>
      <c r="J1" s="121" t="s">
        <v>746</v>
      </c>
      <c r="K1" s="121" t="s">
        <v>747</v>
      </c>
      <c r="L1" s="121" t="s">
        <v>748</v>
      </c>
      <c r="M1" s="121" t="s">
        <v>749</v>
      </c>
      <c r="N1" s="121" t="s">
        <v>750</v>
      </c>
      <c r="O1" s="121" t="s">
        <v>751</v>
      </c>
      <c r="P1" s="121" t="s">
        <v>752</v>
      </c>
      <c r="Q1" s="121" t="s">
        <v>753</v>
      </c>
      <c r="R1" s="121" t="s">
        <v>754</v>
      </c>
      <c r="S1" s="121" t="s">
        <v>755</v>
      </c>
      <c r="T1" s="121" t="s">
        <v>756</v>
      </c>
      <c r="U1" s="121" t="s">
        <v>757</v>
      </c>
      <c r="V1" s="121" t="s">
        <v>758</v>
      </c>
      <c r="W1" s="121" t="s">
        <v>759</v>
      </c>
      <c r="X1" s="121" t="s">
        <v>760</v>
      </c>
      <c r="Y1" s="121" t="s">
        <v>761</v>
      </c>
      <c r="Z1" s="121" t="s">
        <v>762</v>
      </c>
      <c r="AA1" s="121" t="s">
        <v>763</v>
      </c>
      <c r="AB1" s="121" t="s">
        <v>764</v>
      </c>
      <c r="AC1" s="121" t="s">
        <v>765</v>
      </c>
      <c r="AD1" s="121" t="s">
        <v>766</v>
      </c>
      <c r="AE1" s="121" t="s">
        <v>767</v>
      </c>
      <c r="AF1" s="121" t="s">
        <v>768</v>
      </c>
      <c r="AG1" s="121" t="s">
        <v>769</v>
      </c>
      <c r="AH1" s="121" t="s">
        <v>770</v>
      </c>
      <c r="AI1" s="121" t="s">
        <v>771</v>
      </c>
      <c r="AJ1" s="121" t="s">
        <v>772</v>
      </c>
      <c r="AK1" s="121" t="s">
        <v>773</v>
      </c>
      <c r="AL1" s="121" t="s">
        <v>774</v>
      </c>
      <c r="AM1" s="121" t="s">
        <v>775</v>
      </c>
      <c r="AN1" s="121" t="s">
        <v>776</v>
      </c>
      <c r="AO1" s="121" t="s">
        <v>777</v>
      </c>
      <c r="AP1" s="121" t="s">
        <v>778</v>
      </c>
      <c r="AQ1" s="121" t="s">
        <v>779</v>
      </c>
      <c r="AR1" s="121" t="s">
        <v>780</v>
      </c>
      <c r="AS1" s="121" t="s">
        <v>781</v>
      </c>
      <c r="AT1" s="121" t="s">
        <v>782</v>
      </c>
      <c r="AU1" s="122" t="s">
        <v>783</v>
      </c>
    </row>
    <row r="2" spans="1:47" ht="60" customHeight="1" x14ac:dyDescent="0.35">
      <c r="A2" s="116" t="s">
        <v>1447</v>
      </c>
      <c r="B2" s="106" t="s">
        <v>1448</v>
      </c>
      <c r="C2" s="107" t="s">
        <v>1449</v>
      </c>
      <c r="D2" s="107" t="s">
        <v>1450</v>
      </c>
      <c r="E2" s="107" t="s">
        <v>1451</v>
      </c>
      <c r="F2" s="108" t="s">
        <v>1452</v>
      </c>
      <c r="G2" s="109">
        <f>IF(COUNTIF(H2:AU2,"&lt;&gt;")=0,"",SUMPRODUCT(((Recommendations[ImplStatus]="Implemented")+(Recommendations[ImplStatus]="Compensated"))*ISNUMBER(MATCH(Recommendations[Id],H2:AU2,0)))/COUNTIF(H2:AU2,"&lt;&gt;"))</f>
        <v>0</v>
      </c>
      <c r="H2" s="110" t="s">
        <v>13</v>
      </c>
      <c r="I2" s="110" t="s">
        <v>23</v>
      </c>
      <c r="J2" s="110" t="s">
        <v>28</v>
      </c>
      <c r="K2" s="110" t="s">
        <v>199</v>
      </c>
      <c r="L2" s="110" t="s">
        <v>274</v>
      </c>
      <c r="M2" s="110" t="s">
        <v>279</v>
      </c>
      <c r="N2" s="110" t="s">
        <v>289</v>
      </c>
      <c r="O2" s="110" t="s">
        <v>294</v>
      </c>
      <c r="P2" s="110" t="s">
        <v>299</v>
      </c>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1453</v>
      </c>
      <c r="B3" s="106" t="s">
        <v>1454</v>
      </c>
      <c r="C3" s="107" t="s">
        <v>1455</v>
      </c>
      <c r="D3" s="107" t="s">
        <v>1456</v>
      </c>
      <c r="E3" s="107" t="s">
        <v>1457</v>
      </c>
      <c r="F3" s="108" t="s">
        <v>1458</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1459</v>
      </c>
      <c r="B4" s="106" t="s">
        <v>1460</v>
      </c>
      <c r="C4" s="107" t="s">
        <v>1461</v>
      </c>
      <c r="D4" s="107" t="s">
        <v>1462</v>
      </c>
      <c r="E4" s="107" t="s">
        <v>1463</v>
      </c>
      <c r="F4" s="108" t="s">
        <v>1464</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1465</v>
      </c>
      <c r="B5" s="106" t="s">
        <v>1466</v>
      </c>
      <c r="C5" s="107" t="s">
        <v>1467</v>
      </c>
      <c r="D5" s="107" t="s">
        <v>1468</v>
      </c>
      <c r="E5" s="107" t="s">
        <v>1469</v>
      </c>
      <c r="F5" s="108" t="s">
        <v>1470</v>
      </c>
      <c r="G5" s="109">
        <f>IF(COUNTIF(H5:AU5,"&lt;&gt;")=0,"",SUMPRODUCT(((Recommendations[ImplStatus]="Implemented")+(Recommendations[ImplStatus]="Compensated"))*ISNUMBER(MATCH(Recommendations[Id],H5:AU5,0)))/COUNTIF(H5:AU5,"&lt;&gt;"))</f>
        <v>0</v>
      </c>
      <c r="H5" s="110" t="s">
        <v>444</v>
      </c>
      <c r="I5" s="110" t="s">
        <v>449</v>
      </c>
      <c r="J5" s="110" t="s">
        <v>454</v>
      </c>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1471</v>
      </c>
      <c r="B6" s="106" t="s">
        <v>1472</v>
      </c>
      <c r="C6" s="107" t="s">
        <v>1473</v>
      </c>
      <c r="D6" s="107" t="s">
        <v>1474</v>
      </c>
      <c r="E6" s="107" t="s">
        <v>19</v>
      </c>
      <c r="F6" s="108" t="s">
        <v>1475</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1476</v>
      </c>
      <c r="B7" s="106" t="s">
        <v>10</v>
      </c>
      <c r="C7" s="107" t="s">
        <v>1477</v>
      </c>
      <c r="D7" s="107" t="s">
        <v>1478</v>
      </c>
      <c r="E7" s="107" t="s">
        <v>19</v>
      </c>
      <c r="F7" s="108" t="s">
        <v>1479</v>
      </c>
      <c r="G7" s="109">
        <f>IF(COUNTIF(H7:AU7,"&lt;&gt;")=0,"",SUMPRODUCT(((Recommendations[ImplStatus]="Implemented")+(Recommendations[ImplStatus]="Compensated"))*ISNUMBER(MATCH(Recommendations[Id],H7:AU7,0)))/COUNTIF(H7:AU7,"&lt;&gt;"))</f>
        <v>0</v>
      </c>
      <c r="H7" s="110" t="s">
        <v>115</v>
      </c>
      <c r="I7" s="110" t="s">
        <v>244</v>
      </c>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1480</v>
      </c>
      <c r="B8" s="106" t="s">
        <v>1481</v>
      </c>
      <c r="C8" s="107" t="s">
        <v>1482</v>
      </c>
      <c r="D8" s="107" t="s">
        <v>1483</v>
      </c>
      <c r="E8" s="107" t="s">
        <v>19</v>
      </c>
      <c r="F8" s="108" t="s">
        <v>1484</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1485</v>
      </c>
      <c r="B9" s="106" t="s">
        <v>1486</v>
      </c>
      <c r="C9" s="107" t="s">
        <v>1487</v>
      </c>
      <c r="D9" s="107" t="s">
        <v>1488</v>
      </c>
      <c r="E9" s="107" t="s">
        <v>19</v>
      </c>
      <c r="F9" s="108" t="s">
        <v>1489</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1490</v>
      </c>
      <c r="B10" s="106" t="s">
        <v>1491</v>
      </c>
      <c r="C10" s="107" t="s">
        <v>1492</v>
      </c>
      <c r="D10" s="107" t="s">
        <v>1493</v>
      </c>
      <c r="E10" s="107" t="s">
        <v>19</v>
      </c>
      <c r="F10" s="108" t="s">
        <v>1494</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1495</v>
      </c>
      <c r="B11" s="106" t="s">
        <v>1496</v>
      </c>
      <c r="C11" s="107" t="s">
        <v>1497</v>
      </c>
      <c r="D11" s="107" t="s">
        <v>1498</v>
      </c>
      <c r="E11" s="107" t="s">
        <v>19</v>
      </c>
      <c r="F11" s="108" t="s">
        <v>1499</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1500</v>
      </c>
      <c r="B12" s="106" t="s">
        <v>1501</v>
      </c>
      <c r="C12" s="107" t="s">
        <v>1502</v>
      </c>
      <c r="D12" s="107" t="s">
        <v>1503</v>
      </c>
      <c r="E12" s="107" t="s">
        <v>19</v>
      </c>
      <c r="F12" s="108" t="s">
        <v>1504</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1505</v>
      </c>
      <c r="B13" s="106" t="s">
        <v>1506</v>
      </c>
      <c r="C13" s="107" t="s">
        <v>1507</v>
      </c>
      <c r="D13" s="107" t="s">
        <v>1508</v>
      </c>
      <c r="E13" s="107" t="s">
        <v>19</v>
      </c>
      <c r="F13" s="108" t="s">
        <v>1509</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1510</v>
      </c>
      <c r="B14" s="106" t="s">
        <v>1511</v>
      </c>
      <c r="C14" s="107" t="s">
        <v>1512</v>
      </c>
      <c r="D14" s="107" t="s">
        <v>1513</v>
      </c>
      <c r="E14" s="107" t="s">
        <v>19</v>
      </c>
      <c r="F14" s="108" t="s">
        <v>1514</v>
      </c>
      <c r="G14" s="109" t="str">
        <f>IF(COUNTIF(H14:AU14,"&lt;&gt;")=0,"",SUMPRODUCT(((Recommendations[ImplStatus]="Implemented")+(Recommendations[ImplStatus]="Compensated"))*ISNUMBER(MATCH(Recommendations[Id],H14:AU14,0)))/COUNTIF(H14:AU14,"&lt;&gt;"))</f>
        <v/>
      </c>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1515</v>
      </c>
      <c r="B15" s="106" t="s">
        <v>1516</v>
      </c>
      <c r="C15" s="107" t="s">
        <v>1517</v>
      </c>
      <c r="D15" s="107" t="s">
        <v>1518</v>
      </c>
      <c r="E15" s="107" t="s">
        <v>19</v>
      </c>
      <c r="F15" s="108" t="s">
        <v>1519</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1520</v>
      </c>
      <c r="B16" s="106" t="s">
        <v>1521</v>
      </c>
      <c r="C16" s="107" t="s">
        <v>1522</v>
      </c>
      <c r="D16" s="107" t="s">
        <v>1523</v>
      </c>
      <c r="E16" s="107" t="s">
        <v>19</v>
      </c>
      <c r="F16" s="108" t="s">
        <v>1524</v>
      </c>
      <c r="G16" s="109">
        <f>IF(COUNTIF(H16:AU16,"&lt;&gt;")=0,"",SUMPRODUCT(((Recommendations[ImplStatus]="Implemented")+(Recommendations[ImplStatus]="Compensated"))*ISNUMBER(MATCH(Recommendations[Id],H16:AU16,0)))/COUNTIF(H16:AU16,"&lt;&gt;"))</f>
        <v>0</v>
      </c>
      <c r="H16" s="110" t="s">
        <v>44</v>
      </c>
      <c r="I16" s="110" t="s">
        <v>369</v>
      </c>
      <c r="J16" s="110" t="s">
        <v>374</v>
      </c>
      <c r="K16" s="110" t="s">
        <v>389</v>
      </c>
      <c r="L16" s="110" t="s">
        <v>399</v>
      </c>
      <c r="M16" s="110" t="s">
        <v>414</v>
      </c>
      <c r="N16" s="110" t="s">
        <v>419</v>
      </c>
      <c r="O16" s="110" t="s">
        <v>439</v>
      </c>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1525</v>
      </c>
      <c r="B17" s="106" t="s">
        <v>1526</v>
      </c>
      <c r="C17" s="107" t="s">
        <v>1527</v>
      </c>
      <c r="D17" s="107" t="s">
        <v>1528</v>
      </c>
      <c r="E17" s="107" t="s">
        <v>19</v>
      </c>
      <c r="F17" s="108" t="s">
        <v>1529</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1530</v>
      </c>
      <c r="B18" s="106" t="s">
        <v>1531</v>
      </c>
      <c r="C18" s="107" t="s">
        <v>1532</v>
      </c>
      <c r="D18" s="107" t="s">
        <v>1533</v>
      </c>
      <c r="E18" s="107" t="s">
        <v>19</v>
      </c>
      <c r="F18" s="108" t="s">
        <v>1534</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1535</v>
      </c>
      <c r="B19" s="106" t="s">
        <v>1536</v>
      </c>
      <c r="C19" s="107" t="s">
        <v>1537</v>
      </c>
      <c r="D19" s="107" t="s">
        <v>1538</v>
      </c>
      <c r="E19" s="107" t="s">
        <v>19</v>
      </c>
      <c r="F19" s="108" t="s">
        <v>1539</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1540</v>
      </c>
      <c r="B20" s="106" t="s">
        <v>1541</v>
      </c>
      <c r="C20" s="107" t="s">
        <v>1542</v>
      </c>
      <c r="D20" s="107" t="s">
        <v>1543</v>
      </c>
      <c r="E20" s="107" t="s">
        <v>19</v>
      </c>
      <c r="F20" s="108" t="s">
        <v>1544</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1545</v>
      </c>
      <c r="B21" s="106" t="s">
        <v>1546</v>
      </c>
      <c r="C21" s="107" t="s">
        <v>1547</v>
      </c>
      <c r="D21" s="107" t="s">
        <v>1548</v>
      </c>
      <c r="E21" s="107" t="s">
        <v>1549</v>
      </c>
      <c r="F21" s="108" t="s">
        <v>1550</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1551</v>
      </c>
      <c r="B22" s="106" t="s">
        <v>1552</v>
      </c>
      <c r="C22" s="107" t="s">
        <v>1553</v>
      </c>
      <c r="D22" s="107" t="s">
        <v>1554</v>
      </c>
      <c r="E22" s="107" t="s">
        <v>1555</v>
      </c>
      <c r="F22" s="108" t="s">
        <v>1556</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1557</v>
      </c>
      <c r="B23" s="106" t="s">
        <v>1558</v>
      </c>
      <c r="C23" s="107" t="s">
        <v>1559</v>
      </c>
      <c r="D23" s="107" t="s">
        <v>1560</v>
      </c>
      <c r="E23" s="107" t="s">
        <v>1561</v>
      </c>
      <c r="F23" s="108" t="s">
        <v>1562</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1563</v>
      </c>
      <c r="B24" s="106" t="s">
        <v>1564</v>
      </c>
      <c r="C24" s="107" t="s">
        <v>1565</v>
      </c>
      <c r="D24" s="107" t="s">
        <v>1566</v>
      </c>
      <c r="E24" s="107" t="s">
        <v>19</v>
      </c>
      <c r="F24" s="108" t="s">
        <v>1567</v>
      </c>
      <c r="G24" s="109">
        <f>IF(COUNTIF(H24:AU24,"&lt;&gt;")=0,"",SUMPRODUCT(((Recommendations[ImplStatus]="Implemented")+(Recommendations[ImplStatus]="Compensated"))*ISNUMBER(MATCH(Recommendations[Id],H24:AU24,0)))/COUNTIF(H24:AU24,"&lt;&gt;"))</f>
        <v>0</v>
      </c>
      <c r="H24" s="110" t="s">
        <v>339</v>
      </c>
      <c r="I24" s="110" t="s">
        <v>474</v>
      </c>
      <c r="J24" s="110" t="s">
        <v>479</v>
      </c>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1568</v>
      </c>
      <c r="B25" s="106" t="s">
        <v>1569</v>
      </c>
      <c r="C25" s="107" t="s">
        <v>1570</v>
      </c>
      <c r="D25" s="107" t="s">
        <v>19</v>
      </c>
      <c r="E25" s="107" t="s">
        <v>19</v>
      </c>
      <c r="F25" s="108" t="s">
        <v>1571</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1572</v>
      </c>
      <c r="B26" s="106" t="s">
        <v>1573</v>
      </c>
      <c r="C26" s="107" t="s">
        <v>1574</v>
      </c>
      <c r="D26" s="107" t="s">
        <v>1575</v>
      </c>
      <c r="E26" s="107" t="s">
        <v>19</v>
      </c>
      <c r="F26" s="108" t="s">
        <v>1576</v>
      </c>
      <c r="G26" s="109">
        <f>IF(COUNTIF(H26:AU26,"&lt;&gt;")=0,"",SUMPRODUCT(((Recommendations[ImplStatus]="Implemented")+(Recommendations[ImplStatus]="Compensated"))*ISNUMBER(MATCH(Recommendations[Id],H26:AU26,0)))/COUNTIF(H26:AU26,"&lt;&gt;"))</f>
        <v>0</v>
      </c>
      <c r="H26" s="110" t="s">
        <v>199</v>
      </c>
      <c r="I26" s="110" t="s">
        <v>254</v>
      </c>
      <c r="J26" s="110" t="s">
        <v>329</v>
      </c>
      <c r="K26" s="110" t="s">
        <v>404</v>
      </c>
      <c r="L26" s="110" t="s">
        <v>424</v>
      </c>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1577</v>
      </c>
      <c r="B27" s="106" t="s">
        <v>1578</v>
      </c>
      <c r="C27" s="107" t="s">
        <v>1579</v>
      </c>
      <c r="D27" s="107" t="s">
        <v>1580</v>
      </c>
      <c r="E27" s="107" t="s">
        <v>1581</v>
      </c>
      <c r="F27" s="108" t="s">
        <v>1582</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1583</v>
      </c>
      <c r="B28" s="106" t="s">
        <v>1584</v>
      </c>
      <c r="C28" s="107" t="s">
        <v>1585</v>
      </c>
      <c r="D28" s="107" t="s">
        <v>19</v>
      </c>
      <c r="E28" s="107" t="s">
        <v>19</v>
      </c>
      <c r="F28" s="108" t="s">
        <v>1586</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1587</v>
      </c>
      <c r="B29" s="106" t="s">
        <v>1588</v>
      </c>
      <c r="C29" s="107" t="s">
        <v>1589</v>
      </c>
      <c r="D29" s="107" t="s">
        <v>1590</v>
      </c>
      <c r="E29" s="107" t="s">
        <v>1591</v>
      </c>
      <c r="F29" s="108" t="s">
        <v>1592</v>
      </c>
      <c r="G29" s="109">
        <f>IF(COUNTIF(H29:AU29,"&lt;&gt;")=0,"",SUMPRODUCT(((Recommendations[ImplStatus]="Implemented")+(Recommendations[ImplStatus]="Compensated"))*ISNUMBER(MATCH(Recommendations[Id],H29:AU29,0)))/COUNTIF(H29:AU29,"&lt;&gt;"))</f>
        <v>0</v>
      </c>
      <c r="H29" s="110" t="s">
        <v>269</v>
      </c>
      <c r="I29" s="110" t="s">
        <v>349</v>
      </c>
      <c r="J29" s="110" t="s">
        <v>354</v>
      </c>
      <c r="K29" s="110" t="s">
        <v>359</v>
      </c>
      <c r="L29" s="110" t="s">
        <v>364</v>
      </c>
      <c r="M29" s="110" t="s">
        <v>384</v>
      </c>
      <c r="N29" s="110" t="s">
        <v>474</v>
      </c>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1593</v>
      </c>
      <c r="B30" s="106" t="s">
        <v>1594</v>
      </c>
      <c r="C30" s="107" t="s">
        <v>1595</v>
      </c>
      <c r="D30" s="107" t="s">
        <v>1596</v>
      </c>
      <c r="E30" s="107" t="s">
        <v>19</v>
      </c>
      <c r="F30" s="108" t="s">
        <v>1597</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1598</v>
      </c>
      <c r="B31" s="106" t="s">
        <v>1599</v>
      </c>
      <c r="C31" s="107" t="s">
        <v>1600</v>
      </c>
      <c r="D31" s="107" t="s">
        <v>1601</v>
      </c>
      <c r="E31" s="107" t="s">
        <v>1602</v>
      </c>
      <c r="F31" s="108" t="s">
        <v>1603</v>
      </c>
      <c r="G31" s="109">
        <f>IF(COUNTIF(H31:AU31,"&lt;&gt;")=0,"",SUMPRODUCT(((Recommendations[ImplStatus]="Implemented")+(Recommendations[ImplStatus]="Compensated"))*ISNUMBER(MATCH(Recommendations[Id],H31:AU31,0)))/COUNTIF(H31:AU31,"&lt;&gt;"))</f>
        <v>0</v>
      </c>
      <c r="H31" s="110" t="s">
        <v>124</v>
      </c>
      <c r="I31" s="110" t="s">
        <v>159</v>
      </c>
      <c r="J31" s="110" t="s">
        <v>179</v>
      </c>
      <c r="K31" s="110" t="s">
        <v>189</v>
      </c>
      <c r="L31" s="110" t="s">
        <v>204</v>
      </c>
      <c r="M31" s="110" t="s">
        <v>209</v>
      </c>
      <c r="N31" s="110" t="s">
        <v>264</v>
      </c>
      <c r="O31" s="110" t="s">
        <v>284</v>
      </c>
      <c r="P31" s="110" t="s">
        <v>319</v>
      </c>
      <c r="Q31" s="110" t="s">
        <v>324</v>
      </c>
      <c r="R31" s="110" t="s">
        <v>329</v>
      </c>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1604</v>
      </c>
      <c r="B32" s="106" t="s">
        <v>1605</v>
      </c>
      <c r="C32" s="107" t="s">
        <v>1606</v>
      </c>
      <c r="D32" s="107" t="s">
        <v>1607</v>
      </c>
      <c r="E32" s="107" t="s">
        <v>1608</v>
      </c>
      <c r="F32" s="108" t="s">
        <v>1609</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1610</v>
      </c>
      <c r="B33" s="106" t="s">
        <v>1611</v>
      </c>
      <c r="C33" s="107" t="s">
        <v>1612</v>
      </c>
      <c r="D33" s="107" t="s">
        <v>1613</v>
      </c>
      <c r="E33" s="107" t="s">
        <v>19</v>
      </c>
      <c r="F33" s="108" t="s">
        <v>1614</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1615</v>
      </c>
      <c r="B34" s="106" t="s">
        <v>1616</v>
      </c>
      <c r="C34" s="107" t="s">
        <v>1617</v>
      </c>
      <c r="D34" s="107" t="s">
        <v>1618</v>
      </c>
      <c r="E34" s="107" t="s">
        <v>19</v>
      </c>
      <c r="F34" s="108" t="s">
        <v>1619</v>
      </c>
      <c r="G34" s="109">
        <f>IF(COUNTIF(H34:AU34,"&lt;&gt;")=0,"",SUMPRODUCT(((Recommendations[ImplStatus]="Implemented")+(Recommendations[ImplStatus]="Compensated"))*ISNUMBER(MATCH(Recommendations[Id],H34:AU34,0)))/COUNTIF(H34:AU34,"&lt;&gt;"))</f>
        <v>0</v>
      </c>
      <c r="H34" s="110" t="s">
        <v>95</v>
      </c>
      <c r="I34" s="110" t="s">
        <v>100</v>
      </c>
      <c r="J34" s="110" t="s">
        <v>120</v>
      </c>
      <c r="K34" s="110" t="s">
        <v>129</v>
      </c>
      <c r="L34" s="110" t="s">
        <v>214</v>
      </c>
      <c r="M34" s="110" t="s">
        <v>249</v>
      </c>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1620</v>
      </c>
      <c r="B35" s="106" t="s">
        <v>1621</v>
      </c>
      <c r="C35" s="107" t="s">
        <v>1622</v>
      </c>
      <c r="D35" s="107" t="s">
        <v>1623</v>
      </c>
      <c r="E35" s="107" t="s">
        <v>1624</v>
      </c>
      <c r="F35" s="108" t="s">
        <v>1625</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1626</v>
      </c>
      <c r="B36" s="106" t="s">
        <v>1627</v>
      </c>
      <c r="C36" s="107" t="s">
        <v>1628</v>
      </c>
      <c r="D36" s="107" t="s">
        <v>1629</v>
      </c>
      <c r="E36" s="107" t="s">
        <v>1630</v>
      </c>
      <c r="F36" s="108" t="s">
        <v>1631</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1632</v>
      </c>
      <c r="B37" s="106" t="s">
        <v>1633</v>
      </c>
      <c r="C37" s="107" t="s">
        <v>1634</v>
      </c>
      <c r="D37" s="107" t="s">
        <v>1635</v>
      </c>
      <c r="E37" s="107" t="s">
        <v>19</v>
      </c>
      <c r="F37" s="108" t="s">
        <v>1636</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1637</v>
      </c>
      <c r="B38" s="106" t="s">
        <v>1638</v>
      </c>
      <c r="C38" s="107" t="s">
        <v>1639</v>
      </c>
      <c r="D38" s="107" t="s">
        <v>1640</v>
      </c>
      <c r="E38" s="107" t="s">
        <v>1641</v>
      </c>
      <c r="F38" s="108" t="s">
        <v>1642</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1643</v>
      </c>
      <c r="B39" s="106" t="s">
        <v>1644</v>
      </c>
      <c r="C39" s="107" t="s">
        <v>1645</v>
      </c>
      <c r="D39" s="107" t="s">
        <v>1646</v>
      </c>
      <c r="E39" s="107" t="s">
        <v>19</v>
      </c>
      <c r="F39" s="108" t="s">
        <v>1647</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1648</v>
      </c>
      <c r="B40" s="106" t="s">
        <v>1649</v>
      </c>
      <c r="C40" s="107" t="s">
        <v>1650</v>
      </c>
      <c r="D40" s="107" t="s">
        <v>1651</v>
      </c>
      <c r="E40" s="107" t="s">
        <v>1652</v>
      </c>
      <c r="F40" s="108" t="s">
        <v>1653</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1654</v>
      </c>
      <c r="B41" s="106" t="s">
        <v>1655</v>
      </c>
      <c r="C41" s="107" t="s">
        <v>1656</v>
      </c>
      <c r="D41" s="107" t="s">
        <v>1657</v>
      </c>
      <c r="E41" s="107" t="s">
        <v>1658</v>
      </c>
      <c r="F41" s="108" t="s">
        <v>1659</v>
      </c>
      <c r="G41" s="109">
        <f>IF(COUNTIF(H41:AU41,"&lt;&gt;")=0,"",SUMPRODUCT(((Recommendations[ImplStatus]="Implemented")+(Recommendations[ImplStatus]="Compensated"))*ISNUMBER(MATCH(Recommendations[Id],H41:AU41,0)))/COUNTIF(H41:AU41,"&lt;&gt;"))</f>
        <v>0</v>
      </c>
      <c r="H41" s="110" t="s">
        <v>110</v>
      </c>
      <c r="I41" s="110" t="s">
        <v>469</v>
      </c>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1660</v>
      </c>
      <c r="B42" s="106" t="s">
        <v>1661</v>
      </c>
      <c r="C42" s="107" t="s">
        <v>1662</v>
      </c>
      <c r="D42" s="107" t="s">
        <v>1663</v>
      </c>
      <c r="E42" s="107" t="s">
        <v>1664</v>
      </c>
      <c r="F42" s="108" t="s">
        <v>1665</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1666</v>
      </c>
      <c r="B43" s="106" t="s">
        <v>1667</v>
      </c>
      <c r="C43" s="107" t="s">
        <v>1668</v>
      </c>
      <c r="D43" s="107" t="s">
        <v>1669</v>
      </c>
      <c r="E43" s="107" t="s">
        <v>1670</v>
      </c>
      <c r="F43" s="108" t="s">
        <v>1671</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1672</v>
      </c>
      <c r="B44" s="106" t="s">
        <v>1673</v>
      </c>
      <c r="C44" s="107" t="s">
        <v>1674</v>
      </c>
      <c r="D44" s="107" t="s">
        <v>1675</v>
      </c>
      <c r="E44" s="107" t="s">
        <v>19</v>
      </c>
      <c r="F44" s="108" t="s">
        <v>1676</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1677</v>
      </c>
      <c r="B45" s="111" t="s">
        <v>1678</v>
      </c>
      <c r="C45" s="112" t="s">
        <v>1679</v>
      </c>
      <c r="D45" s="112" t="s">
        <v>1680</v>
      </c>
      <c r="E45" s="112" t="s">
        <v>1681</v>
      </c>
      <c r="F45" s="113" t="s">
        <v>1682</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498</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IFERROR(INDEX('Recommendations'!$G$2:$G$97, MATCH(H2,'Recommendations'!$A$2:$A$97,0))="Implemented", FALSE))</xm:f>
            <x14:dxf>
              <font>
                <color rgb="FF000000"/>
              </font>
              <fill>
                <patternFill>
                  <bgColor rgb="FF3C7D22"/>
                </patternFill>
              </fill>
            </x14:dxf>
          </x14:cfRule>
          <x14:cfRule type="expression" priority="2" id="{00000000-000E-0000-0500-000002000000}">
            <xm:f>AND(H2&lt;&gt;"", IFERROR(INDEX('Recommendations'!$G$2:$G$97, MATCH(H2,'Recommendations'!$A$2:$A$97,0))="Compensated", FALSE))</xm:f>
            <x14:dxf>
              <font>
                <color rgb="FF000000"/>
              </font>
              <fill>
                <patternFill>
                  <bgColor rgb="FFC6E0B4"/>
                </patternFill>
              </fill>
            </x14:dxf>
          </x14:cfRule>
          <x14:cfRule type="expression" priority="3" id="{00000000-000E-0000-0500-000003000000}">
            <xm:f>AND(H2&lt;&gt;"", IFERROR(INDEX('Recommendations'!$G$2:$G$97, MATCH(H2,'Recommendations'!$A$2:$A$97,0))="Testing", FALSE))</xm:f>
            <x14:dxf>
              <font>
                <color rgb="FF000000"/>
              </font>
              <fill>
                <patternFill>
                  <bgColor rgb="FFFFC000"/>
                </patternFill>
              </fill>
            </x14:dxf>
          </x14:cfRule>
          <x14:cfRule type="expression" priority="4" id="{00000000-000E-0000-0500-000004000000}">
            <xm:f>AND(H2&lt;&gt;"", IFERROR(INDEX('Recommendations'!$G$2:$G$97, MATCH(H2,'Recommendations'!$A$2:$A$97,0))="Failed", FALSE))</xm:f>
            <x14:dxf>
              <font>
                <color rgb="FF000000"/>
              </font>
              <fill>
                <patternFill>
                  <bgColor rgb="FFD82891"/>
                </patternFill>
              </fill>
            </x14:dxf>
          </x14:cfRule>
          <x14:cfRule type="expression" priority="5" id="{00000000-000E-0000-0500-000005000000}">
            <xm:f>AND(H2&lt;&gt;"", IFERROR(INDEX('Recommendations'!$G$2:$G$97, MATCH(H2,'Recommendations'!$A$2:$A$97,0))="Risk Accepted", FALSE))</xm:f>
            <x14:dxf>
              <font>
                <color rgb="FF000000"/>
              </font>
              <fill>
                <patternFill>
                  <bgColor rgb="FFD9D9D9"/>
                </patternFill>
              </fill>
            </x14:dxf>
          </x14:cfRule>
          <x14:cfRule type="expression" priority="6" id="{00000000-000E-0000-0500-000006000000}">
            <xm:f>AND(H2&lt;&gt;"", IFERROR(INDEX('Recommendations'!$G$2:$G$97, MATCH(H2,'Recommendations'!$A$2:$A$97,0))="N/A",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1683</v>
      </c>
      <c r="B1" s="145" t="s">
        <v>737</v>
      </c>
      <c r="C1" s="145" t="s">
        <v>0</v>
      </c>
      <c r="D1" s="145" t="s">
        <v>738</v>
      </c>
      <c r="E1" s="145" t="s">
        <v>1684</v>
      </c>
      <c r="F1" s="145" t="s">
        <v>1685</v>
      </c>
      <c r="G1" s="145" t="s">
        <v>1686</v>
      </c>
      <c r="H1" s="145" t="s">
        <v>1687</v>
      </c>
      <c r="I1" s="145" t="s">
        <v>743</v>
      </c>
      <c r="J1" s="145" t="s">
        <v>744</v>
      </c>
      <c r="K1" s="145" t="s">
        <v>745</v>
      </c>
      <c r="L1" s="145" t="s">
        <v>746</v>
      </c>
      <c r="M1" s="145" t="s">
        <v>747</v>
      </c>
      <c r="N1" s="145" t="s">
        <v>748</v>
      </c>
      <c r="O1" s="145" t="s">
        <v>749</v>
      </c>
      <c r="P1" s="145" t="s">
        <v>750</v>
      </c>
      <c r="Q1" s="145" t="s">
        <v>751</v>
      </c>
      <c r="R1" s="145" t="s">
        <v>752</v>
      </c>
      <c r="S1" s="145" t="s">
        <v>753</v>
      </c>
      <c r="T1" s="145" t="s">
        <v>754</v>
      </c>
      <c r="U1" s="145" t="s">
        <v>755</v>
      </c>
      <c r="V1" s="145" t="s">
        <v>756</v>
      </c>
      <c r="W1" s="145" t="s">
        <v>757</v>
      </c>
      <c r="X1" s="145" t="s">
        <v>758</v>
      </c>
      <c r="Y1" s="145" t="s">
        <v>759</v>
      </c>
      <c r="Z1" s="145" t="s">
        <v>760</v>
      </c>
      <c r="AA1" s="145" t="s">
        <v>761</v>
      </c>
      <c r="AB1" s="145" t="s">
        <v>762</v>
      </c>
      <c r="AC1" s="145" t="s">
        <v>763</v>
      </c>
      <c r="AD1" s="145" t="s">
        <v>764</v>
      </c>
      <c r="AE1" s="145" t="s">
        <v>765</v>
      </c>
      <c r="AF1" s="145" t="s">
        <v>766</v>
      </c>
      <c r="AG1" s="145" t="s">
        <v>767</v>
      </c>
      <c r="AH1" s="145" t="s">
        <v>768</v>
      </c>
      <c r="AI1" s="145" t="s">
        <v>769</v>
      </c>
      <c r="AJ1" s="145" t="s">
        <v>770</v>
      </c>
      <c r="AK1" s="145" t="s">
        <v>771</v>
      </c>
      <c r="AL1" s="145" t="s">
        <v>772</v>
      </c>
      <c r="AM1" s="145" t="s">
        <v>773</v>
      </c>
      <c r="AN1" s="145" t="s">
        <v>774</v>
      </c>
      <c r="AO1" s="145" t="s">
        <v>775</v>
      </c>
      <c r="AP1" s="145" t="s">
        <v>776</v>
      </c>
      <c r="AQ1" s="145" t="s">
        <v>777</v>
      </c>
      <c r="AR1" s="145" t="s">
        <v>778</v>
      </c>
      <c r="AS1" s="145" t="s">
        <v>779</v>
      </c>
      <c r="AT1" s="145" t="s">
        <v>780</v>
      </c>
      <c r="AU1" s="145" t="s">
        <v>781</v>
      </c>
      <c r="AV1" s="145" t="s">
        <v>782</v>
      </c>
      <c r="AW1" s="146" t="s">
        <v>783</v>
      </c>
    </row>
    <row r="2" spans="1:49" ht="60" customHeight="1" outlineLevel="1" x14ac:dyDescent="0.35">
      <c r="A2" s="138" t="s">
        <v>1688</v>
      </c>
      <c r="B2" s="124"/>
      <c r="C2" s="123" t="s">
        <v>1689</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1688</v>
      </c>
      <c r="B3" s="125" t="s">
        <v>954</v>
      </c>
      <c r="C3" s="126" t="s">
        <v>1690</v>
      </c>
      <c r="D3" s="128" t="s">
        <v>1691</v>
      </c>
      <c r="E3" s="128" t="s">
        <v>1692</v>
      </c>
      <c r="F3" s="128" t="s">
        <v>1693</v>
      </c>
      <c r="G3" s="128" t="s">
        <v>1694</v>
      </c>
      <c r="H3" s="128" t="s">
        <v>1695</v>
      </c>
      <c r="I3" s="130">
        <f>IF(COUNTIF(J3:AW3,"&lt;&gt;")=0,"",SUMPRODUCT(((Recommendations[ImplStatus]="Implemented")+(Recommendations[ImplStatus]="Compensated"))*ISNUMBER(MATCH(Recommendations[Id],J3:AW3,0)))/COUNTIF(J3:AW3,"&lt;&gt;"))</f>
        <v>0</v>
      </c>
      <c r="J3" s="132" t="s">
        <v>105</v>
      </c>
      <c r="K3" s="132" t="s">
        <v>134</v>
      </c>
      <c r="L3" s="132" t="s">
        <v>154</v>
      </c>
      <c r="M3" s="132" t="s">
        <v>204</v>
      </c>
      <c r="N3" s="132" t="s">
        <v>209</v>
      </c>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1688</v>
      </c>
      <c r="B4" s="125" t="s">
        <v>1696</v>
      </c>
      <c r="C4" s="126" t="s">
        <v>1697</v>
      </c>
      <c r="D4" s="128" t="s">
        <v>1698</v>
      </c>
      <c r="E4" s="128" t="s">
        <v>1699</v>
      </c>
      <c r="F4" s="128" t="s">
        <v>1700</v>
      </c>
      <c r="G4" s="128" t="s">
        <v>1701</v>
      </c>
      <c r="H4" s="128" t="s">
        <v>1702</v>
      </c>
      <c r="I4" s="130">
        <f>IF(COUNTIF(J4:AW4,"&lt;&gt;")=0,"",SUMPRODUCT(((Recommendations[ImplStatus]="Implemented")+(Recommendations[ImplStatus]="Compensated"))*ISNUMBER(MATCH(Recommendations[Id],J4:AW4,0)))/COUNTIF(J4:AW4,"&lt;&gt;"))</f>
        <v>0</v>
      </c>
      <c r="J4" s="132" t="s">
        <v>105</v>
      </c>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1688</v>
      </c>
      <c r="B5" s="125" t="s">
        <v>1703</v>
      </c>
      <c r="C5" s="126" t="s">
        <v>1704</v>
      </c>
      <c r="D5" s="128" t="s">
        <v>1705</v>
      </c>
      <c r="E5" s="128" t="s">
        <v>1706</v>
      </c>
      <c r="F5" s="128" t="s">
        <v>1707</v>
      </c>
      <c r="G5" s="128" t="s">
        <v>1708</v>
      </c>
      <c r="H5" s="128" t="s">
        <v>1709</v>
      </c>
      <c r="I5" s="130">
        <f>IF(COUNTIF(J5:AW5,"&lt;&gt;")=0,"",SUMPRODUCT(((Recommendations[ImplStatus]="Implemented")+(Recommendations[ImplStatus]="Compensated"))*ISNUMBER(MATCH(Recommendations[Id],J5:AW5,0)))/COUNTIF(J5:AW5,"&lt;&gt;"))</f>
        <v>0</v>
      </c>
      <c r="J5" s="132" t="s">
        <v>33</v>
      </c>
      <c r="K5" s="132" t="s">
        <v>120</v>
      </c>
      <c r="L5" s="132" t="s">
        <v>129</v>
      </c>
      <c r="M5" s="132" t="s">
        <v>214</v>
      </c>
      <c r="N5" s="132" t="s">
        <v>249</v>
      </c>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1688</v>
      </c>
      <c r="B6" s="125" t="s">
        <v>1710</v>
      </c>
      <c r="C6" s="126" t="s">
        <v>1711</v>
      </c>
      <c r="D6" s="128" t="s">
        <v>1712</v>
      </c>
      <c r="E6" s="128" t="s">
        <v>1713</v>
      </c>
      <c r="F6" s="128" t="s">
        <v>1714</v>
      </c>
      <c r="G6" s="128" t="s">
        <v>1715</v>
      </c>
      <c r="H6" s="128" t="s">
        <v>1716</v>
      </c>
      <c r="I6" s="130">
        <f>IF(COUNTIF(J6:AW6,"&lt;&gt;")=0,"",SUMPRODUCT(((Recommendations[ImplStatus]="Implemented")+(Recommendations[ImplStatus]="Compensated"))*ISNUMBER(MATCH(Recommendations[Id],J6:AW6,0)))/COUNTIF(J6:AW6,"&lt;&gt;"))</f>
        <v>0</v>
      </c>
      <c r="J6" s="132" t="s">
        <v>404</v>
      </c>
      <c r="K6" s="132" t="s">
        <v>424</v>
      </c>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1688</v>
      </c>
      <c r="B7" s="125" t="s">
        <v>1717</v>
      </c>
      <c r="C7" s="126" t="s">
        <v>1718</v>
      </c>
      <c r="D7" s="128" t="s">
        <v>1719</v>
      </c>
      <c r="E7" s="128" t="s">
        <v>1720</v>
      </c>
      <c r="F7" s="128" t="s">
        <v>1721</v>
      </c>
      <c r="G7" s="128" t="s">
        <v>1722</v>
      </c>
      <c r="H7" s="128" t="s">
        <v>1723</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1688</v>
      </c>
      <c r="B8" s="125" t="s">
        <v>1724</v>
      </c>
      <c r="C8" s="126" t="s">
        <v>1725</v>
      </c>
      <c r="D8" s="128" t="s">
        <v>1726</v>
      </c>
      <c r="E8" s="128" t="s">
        <v>1727</v>
      </c>
      <c r="F8" s="128" t="s">
        <v>1728</v>
      </c>
      <c r="G8" s="128" t="s">
        <v>1722</v>
      </c>
      <c r="H8" s="128" t="s">
        <v>1729</v>
      </c>
      <c r="I8" s="130">
        <f>IF(COUNTIF(J8:AW8,"&lt;&gt;")=0,"",SUMPRODUCT(((Recommendations[ImplStatus]="Implemented")+(Recommendations[ImplStatus]="Compensated"))*ISNUMBER(MATCH(Recommendations[Id],J8:AW8,0)))/COUNTIF(J8:AW8,"&lt;&gt;"))</f>
        <v>0</v>
      </c>
      <c r="J8" s="132" t="s">
        <v>124</v>
      </c>
      <c r="K8" s="132" t="s">
        <v>159</v>
      </c>
      <c r="L8" s="132" t="s">
        <v>179</v>
      </c>
      <c r="M8" s="132" t="s">
        <v>189</v>
      </c>
      <c r="N8" s="132" t="s">
        <v>204</v>
      </c>
      <c r="O8" s="132" t="s">
        <v>209</v>
      </c>
      <c r="P8" s="132" t="s">
        <v>264</v>
      </c>
      <c r="Q8" s="132" t="s">
        <v>284</v>
      </c>
      <c r="R8" s="132" t="s">
        <v>319</v>
      </c>
      <c r="S8" s="132" t="s">
        <v>324</v>
      </c>
      <c r="T8" s="132" t="s">
        <v>329</v>
      </c>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1688</v>
      </c>
      <c r="B9" s="125" t="s">
        <v>1730</v>
      </c>
      <c r="C9" s="126" t="s">
        <v>1731</v>
      </c>
      <c r="D9" s="128" t="s">
        <v>1732</v>
      </c>
      <c r="E9" s="128" t="s">
        <v>1733</v>
      </c>
      <c r="F9" s="128" t="s">
        <v>1734</v>
      </c>
      <c r="G9" s="128" t="s">
        <v>1735</v>
      </c>
      <c r="H9" s="128" t="s">
        <v>1736</v>
      </c>
      <c r="I9" s="130">
        <f>IF(COUNTIF(J9:AW9,"&lt;&gt;")=0,"",SUMPRODUCT(((Recommendations[ImplStatus]="Implemented")+(Recommendations[ImplStatus]="Compensated"))*ISNUMBER(MATCH(Recommendations[Id],J9:AW9,0)))/COUNTIF(J9:AW9,"&lt;&gt;"))</f>
        <v>0</v>
      </c>
      <c r="J9" s="132" t="s">
        <v>264</v>
      </c>
      <c r="K9" s="132" t="s">
        <v>284</v>
      </c>
      <c r="L9" s="132" t="s">
        <v>319</v>
      </c>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1688</v>
      </c>
      <c r="B10" s="125" t="s">
        <v>1737</v>
      </c>
      <c r="C10" s="126" t="s">
        <v>1738</v>
      </c>
      <c r="D10" s="128" t="s">
        <v>1739</v>
      </c>
      <c r="E10" s="128" t="s">
        <v>1740</v>
      </c>
      <c r="F10" s="128" t="s">
        <v>1741</v>
      </c>
      <c r="G10" s="128" t="s">
        <v>1742</v>
      </c>
      <c r="H10" s="128" t="s">
        <v>1743</v>
      </c>
      <c r="I10" s="130">
        <f>IF(COUNTIF(J10:AW10,"&lt;&gt;")=0,"",SUMPRODUCT(((Recommendations[ImplStatus]="Implemented")+(Recommendations[ImplStatus]="Compensated"))*ISNUMBER(MATCH(Recommendations[Id],J10:AW10,0)))/COUNTIF(J10:AW10,"&lt;&gt;"))</f>
        <v>0</v>
      </c>
      <c r="J10" s="132" t="s">
        <v>13</v>
      </c>
      <c r="K10" s="132" t="s">
        <v>23</v>
      </c>
      <c r="L10" s="132" t="s">
        <v>199</v>
      </c>
      <c r="M10" s="132" t="s">
        <v>289</v>
      </c>
      <c r="N10" s="132" t="s">
        <v>294</v>
      </c>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1688</v>
      </c>
      <c r="B11" s="125" t="s">
        <v>1744</v>
      </c>
      <c r="C11" s="126" t="s">
        <v>1745</v>
      </c>
      <c r="D11" s="128" t="s">
        <v>1746</v>
      </c>
      <c r="E11" s="128" t="s">
        <v>1747</v>
      </c>
      <c r="F11" s="128" t="s">
        <v>1748</v>
      </c>
      <c r="G11" s="128" t="s">
        <v>1749</v>
      </c>
      <c r="H11" s="128" t="s">
        <v>1750</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1688</v>
      </c>
      <c r="B12" s="125" t="s">
        <v>1751</v>
      </c>
      <c r="C12" s="126" t="s">
        <v>1752</v>
      </c>
      <c r="D12" s="128" t="s">
        <v>1753</v>
      </c>
      <c r="E12" s="128" t="s">
        <v>1754</v>
      </c>
      <c r="F12" s="128" t="s">
        <v>1755</v>
      </c>
      <c r="G12" s="128" t="s">
        <v>1742</v>
      </c>
      <c r="H12" s="128" t="s">
        <v>1756</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1688</v>
      </c>
      <c r="B13" s="125" t="s">
        <v>1757</v>
      </c>
      <c r="C13" s="126" t="s">
        <v>1758</v>
      </c>
      <c r="D13" s="128" t="s">
        <v>1759</v>
      </c>
      <c r="E13" s="128" t="s">
        <v>1760</v>
      </c>
      <c r="F13" s="128" t="s">
        <v>1761</v>
      </c>
      <c r="G13" s="128" t="s">
        <v>1742</v>
      </c>
      <c r="H13" s="128" t="s">
        <v>1762</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1688</v>
      </c>
      <c r="B14" s="125" t="s">
        <v>1763</v>
      </c>
      <c r="C14" s="126" t="s">
        <v>1764</v>
      </c>
      <c r="D14" s="128" t="s">
        <v>1765</v>
      </c>
      <c r="E14" s="128" t="s">
        <v>1766</v>
      </c>
      <c r="F14" s="128" t="s">
        <v>1767</v>
      </c>
      <c r="G14" s="128" t="s">
        <v>1768</v>
      </c>
      <c r="H14" s="128" t="s">
        <v>1769</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1688</v>
      </c>
      <c r="B15" s="125" t="s">
        <v>1770</v>
      </c>
      <c r="C15" s="126" t="s">
        <v>1771</v>
      </c>
      <c r="D15" s="128" t="s">
        <v>1772</v>
      </c>
      <c r="E15" s="128" t="s">
        <v>1773</v>
      </c>
      <c r="F15" s="128" t="s">
        <v>1774</v>
      </c>
      <c r="G15" s="128" t="s">
        <v>1775</v>
      </c>
      <c r="H15" s="128" t="s">
        <v>1776</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1688</v>
      </c>
      <c r="B16" s="125" t="s">
        <v>1777</v>
      </c>
      <c r="C16" s="126" t="s">
        <v>1778</v>
      </c>
      <c r="D16" s="128" t="s">
        <v>1779</v>
      </c>
      <c r="E16" s="128" t="s">
        <v>1780</v>
      </c>
      <c r="F16" s="128" t="s">
        <v>1781</v>
      </c>
      <c r="G16" s="128" t="s">
        <v>1782</v>
      </c>
      <c r="H16" s="128" t="s">
        <v>1783</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1688</v>
      </c>
      <c r="B17" s="125" t="s">
        <v>1784</v>
      </c>
      <c r="C17" s="126" t="s">
        <v>1785</v>
      </c>
      <c r="D17" s="128" t="s">
        <v>1786</v>
      </c>
      <c r="E17" s="128" t="s">
        <v>1787</v>
      </c>
      <c r="F17" s="128" t="s">
        <v>1788</v>
      </c>
      <c r="G17" s="128" t="s">
        <v>1789</v>
      </c>
      <c r="H17" s="128" t="s">
        <v>1790</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1688</v>
      </c>
      <c r="B18" s="125" t="s">
        <v>1791</v>
      </c>
      <c r="C18" s="126" t="s">
        <v>1792</v>
      </c>
      <c r="D18" s="128" t="s">
        <v>1793</v>
      </c>
      <c r="E18" s="128" t="s">
        <v>1794</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1795</v>
      </c>
      <c r="B19" s="124"/>
      <c r="C19" s="123" t="s">
        <v>1796</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1795</v>
      </c>
      <c r="B20" s="125" t="s">
        <v>1797</v>
      </c>
      <c r="C20" s="126" t="s">
        <v>1798</v>
      </c>
      <c r="D20" s="128" t="s">
        <v>1799</v>
      </c>
      <c r="E20" s="128" t="s">
        <v>1800</v>
      </c>
      <c r="F20" s="128" t="s">
        <v>1801</v>
      </c>
      <c r="G20" s="128" t="s">
        <v>1802</v>
      </c>
      <c r="H20" s="128" t="s">
        <v>1803</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1795</v>
      </c>
      <c r="B21" s="125" t="s">
        <v>1804</v>
      </c>
      <c r="C21" s="126" t="s">
        <v>1805</v>
      </c>
      <c r="D21" s="128" t="s">
        <v>1806</v>
      </c>
      <c r="E21" s="128" t="s">
        <v>1807</v>
      </c>
      <c r="F21" s="128" t="s">
        <v>1808</v>
      </c>
      <c r="G21" s="128" t="s">
        <v>1809</v>
      </c>
      <c r="H21" s="128" t="s">
        <v>1810</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1811</v>
      </c>
      <c r="B22" s="124"/>
      <c r="C22" s="123" t="s">
        <v>1812</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1811</v>
      </c>
      <c r="B23" s="125" t="s">
        <v>1813</v>
      </c>
      <c r="C23" s="126" t="s">
        <v>1814</v>
      </c>
      <c r="D23" s="128" t="s">
        <v>1815</v>
      </c>
      <c r="E23" s="128" t="s">
        <v>1816</v>
      </c>
      <c r="F23" s="128" t="s">
        <v>1817</v>
      </c>
      <c r="G23" s="128" t="s">
        <v>1818</v>
      </c>
      <c r="H23" s="128" t="s">
        <v>1819</v>
      </c>
      <c r="I23" s="130">
        <f>IF(COUNTIF(J23:AW23,"&lt;&gt;")=0,"",SUMPRODUCT(((Recommendations[ImplStatus]="Implemented")+(Recommendations[ImplStatus]="Compensated"))*ISNUMBER(MATCH(Recommendations[Id],J23:AW23,0)))/COUNTIF(J23:AW23,"&lt;&gt;"))</f>
        <v>0</v>
      </c>
      <c r="J23" s="132" t="s">
        <v>49</v>
      </c>
      <c r="K23" s="132" t="s">
        <v>55</v>
      </c>
      <c r="L23" s="132" t="s">
        <v>60</v>
      </c>
      <c r="M23" s="132" t="s">
        <v>65</v>
      </c>
      <c r="N23" s="132" t="s">
        <v>70</v>
      </c>
      <c r="O23" s="132" t="s">
        <v>75</v>
      </c>
      <c r="P23" s="132" t="s">
        <v>80</v>
      </c>
      <c r="Q23" s="132" t="s">
        <v>85</v>
      </c>
      <c r="R23" s="132" t="s">
        <v>199</v>
      </c>
      <c r="S23" s="132" t="s">
        <v>229</v>
      </c>
      <c r="T23" s="132" t="s">
        <v>234</v>
      </c>
      <c r="U23" s="132" t="s">
        <v>244</v>
      </c>
      <c r="V23" s="132" t="s">
        <v>299</v>
      </c>
      <c r="W23" s="132" t="s">
        <v>339</v>
      </c>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1811</v>
      </c>
      <c r="B24" s="125" t="s">
        <v>1820</v>
      </c>
      <c r="C24" s="126" t="s">
        <v>1821</v>
      </c>
      <c r="D24" s="128" t="s">
        <v>1822</v>
      </c>
      <c r="E24" s="128" t="s">
        <v>1823</v>
      </c>
      <c r="F24" s="128" t="s">
        <v>1824</v>
      </c>
      <c r="G24" s="128" t="s">
        <v>1825</v>
      </c>
      <c r="H24" s="128" t="s">
        <v>1826</v>
      </c>
      <c r="I24" s="130">
        <f>IF(COUNTIF(J24:AW24,"&lt;&gt;")=0,"",SUMPRODUCT(((Recommendations[ImplStatus]="Implemented")+(Recommendations[ImplStatus]="Compensated"))*ISNUMBER(MATCH(Recommendations[Id],J24:AW24,0)))/COUNTIF(J24:AW24,"&lt;&gt;"))</f>
        <v>0</v>
      </c>
      <c r="J24" s="132" t="s">
        <v>55</v>
      </c>
      <c r="K24" s="132" t="s">
        <v>60</v>
      </c>
      <c r="L24" s="132" t="s">
        <v>65</v>
      </c>
      <c r="M24" s="132" t="s">
        <v>70</v>
      </c>
      <c r="N24" s="132" t="s">
        <v>199</v>
      </c>
      <c r="O24" s="132" t="s">
        <v>234</v>
      </c>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1811</v>
      </c>
      <c r="B25" s="125" t="s">
        <v>1827</v>
      </c>
      <c r="C25" s="126" t="s">
        <v>1828</v>
      </c>
      <c r="D25" s="128" t="s">
        <v>1829</v>
      </c>
      <c r="E25" s="128" t="s">
        <v>1830</v>
      </c>
      <c r="F25" s="128" t="s">
        <v>1831</v>
      </c>
      <c r="G25" s="128" t="s">
        <v>1832</v>
      </c>
      <c r="H25" s="128" t="s">
        <v>1833</v>
      </c>
      <c r="I25" s="130">
        <f>IF(COUNTIF(J25:AW25,"&lt;&gt;")=0,"",SUMPRODUCT(((Recommendations[ImplStatus]="Implemented")+(Recommendations[ImplStatus]="Compensated"))*ISNUMBER(MATCH(Recommendations[Id],J25:AW25,0)))/COUNTIF(J25:AW25,"&lt;&gt;"))</f>
        <v>0</v>
      </c>
      <c r="J25" s="132" t="s">
        <v>49</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1811</v>
      </c>
      <c r="B26" s="125" t="s">
        <v>1834</v>
      </c>
      <c r="C26" s="126" t="s">
        <v>1835</v>
      </c>
      <c r="D26" s="128" t="s">
        <v>1836</v>
      </c>
      <c r="E26" s="128" t="s">
        <v>1837</v>
      </c>
      <c r="F26" s="128" t="s">
        <v>1838</v>
      </c>
      <c r="G26" s="128" t="s">
        <v>1825</v>
      </c>
      <c r="H26" s="128" t="s">
        <v>1839</v>
      </c>
      <c r="I26" s="130">
        <f>IF(COUNTIF(J26:AW26,"&lt;&gt;")=0,"",SUMPRODUCT(((Recommendations[ImplStatus]="Implemented")+(Recommendations[ImplStatus]="Compensated"))*ISNUMBER(MATCH(Recommendations[Id],J26:AW26,0)))/COUNTIF(J26:AW26,"&lt;&gt;"))</f>
        <v>0</v>
      </c>
      <c r="J26" s="132" t="s">
        <v>90</v>
      </c>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1811</v>
      </c>
      <c r="B27" s="125" t="s">
        <v>1840</v>
      </c>
      <c r="C27" s="126" t="s">
        <v>1841</v>
      </c>
      <c r="D27" s="128" t="s">
        <v>1842</v>
      </c>
      <c r="E27" s="128" t="s">
        <v>1843</v>
      </c>
      <c r="F27" s="128" t="s">
        <v>1844</v>
      </c>
      <c r="G27" s="128" t="s">
        <v>1845</v>
      </c>
      <c r="H27" s="128" t="s">
        <v>1846</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1811</v>
      </c>
      <c r="B28" s="125" t="s">
        <v>1847</v>
      </c>
      <c r="C28" s="126" t="s">
        <v>1848</v>
      </c>
      <c r="D28" s="128" t="s">
        <v>1849</v>
      </c>
      <c r="E28" s="128" t="s">
        <v>1850</v>
      </c>
      <c r="F28" s="128" t="s">
        <v>1851</v>
      </c>
      <c r="G28" s="128" t="s">
        <v>1852</v>
      </c>
      <c r="H28" s="128" t="s">
        <v>1853</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1811</v>
      </c>
      <c r="B29" s="125" t="s">
        <v>1854</v>
      </c>
      <c r="C29" s="126" t="s">
        <v>1855</v>
      </c>
      <c r="D29" s="128" t="s">
        <v>1856</v>
      </c>
      <c r="E29" s="128" t="s">
        <v>1857</v>
      </c>
      <c r="F29" s="128" t="s">
        <v>1858</v>
      </c>
      <c r="G29" s="128" t="s">
        <v>1742</v>
      </c>
      <c r="H29" s="128" t="s">
        <v>1859</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1811</v>
      </c>
      <c r="B30" s="125" t="s">
        <v>1860</v>
      </c>
      <c r="C30" s="126" t="s">
        <v>1861</v>
      </c>
      <c r="D30" s="128" t="s">
        <v>1862</v>
      </c>
      <c r="E30" s="128" t="s">
        <v>1863</v>
      </c>
      <c r="F30" s="128" t="s">
        <v>1864</v>
      </c>
      <c r="G30" s="128" t="s">
        <v>1825</v>
      </c>
      <c r="H30" s="128" t="s">
        <v>1865</v>
      </c>
      <c r="I30" s="130">
        <f>IF(COUNTIF(J30:AW30,"&lt;&gt;")=0,"",SUMPRODUCT(((Recommendations[ImplStatus]="Implemented")+(Recommendations[ImplStatus]="Compensated"))*ISNUMBER(MATCH(Recommendations[Id],J30:AW30,0)))/COUNTIF(J30:AW30,"&lt;&gt;"))</f>
        <v>0</v>
      </c>
      <c r="J30" s="132" t="s">
        <v>95</v>
      </c>
      <c r="K30" s="132" t="s">
        <v>100</v>
      </c>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1866</v>
      </c>
      <c r="B31" s="124"/>
      <c r="C31" s="123" t="s">
        <v>1867</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1866</v>
      </c>
      <c r="B32" s="125" t="s">
        <v>1868</v>
      </c>
      <c r="C32" s="126" t="s">
        <v>1869</v>
      </c>
      <c r="D32" s="128" t="s">
        <v>1870</v>
      </c>
      <c r="E32" s="128" t="s">
        <v>1871</v>
      </c>
      <c r="F32" s="128" t="s">
        <v>1872</v>
      </c>
      <c r="G32" s="128" t="s">
        <v>1873</v>
      </c>
      <c r="H32" s="128" t="s">
        <v>1874</v>
      </c>
      <c r="I32" s="130">
        <f>IF(COUNTIF(J32:AW32,"&lt;&gt;")=0,"",SUMPRODUCT(((Recommendations[ImplStatus]="Implemented")+(Recommendations[ImplStatus]="Compensated"))*ISNUMBER(MATCH(Recommendations[Id],J32:AW32,0)))/COUNTIF(J32:AW32,"&lt;&gt;"))</f>
        <v>0</v>
      </c>
      <c r="J32" s="132" t="s">
        <v>65</v>
      </c>
      <c r="K32" s="132" t="s">
        <v>144</v>
      </c>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1866</v>
      </c>
      <c r="B33" s="125" t="s">
        <v>1875</v>
      </c>
      <c r="C33" s="126" t="s">
        <v>1876</v>
      </c>
      <c r="D33" s="128" t="s">
        <v>1877</v>
      </c>
      <c r="E33" s="128" t="s">
        <v>1878</v>
      </c>
      <c r="F33" s="128" t="s">
        <v>1879</v>
      </c>
      <c r="G33" s="128" t="s">
        <v>1880</v>
      </c>
      <c r="H33" s="128" t="s">
        <v>1881</v>
      </c>
      <c r="I33" s="130">
        <f>IF(COUNTIF(J33:AW33,"&lt;&gt;")=0,"",SUMPRODUCT(((Recommendations[ImplStatus]="Implemented")+(Recommendations[ImplStatus]="Compensated"))*ISNUMBER(MATCH(Recommendations[Id],J33:AW33,0)))/COUNTIF(J33:AW33,"&lt;&gt;"))</f>
        <v>0</v>
      </c>
      <c r="J33" s="132" t="s">
        <v>65</v>
      </c>
      <c r="K33" s="132" t="s">
        <v>144</v>
      </c>
      <c r="L33" s="132" t="s">
        <v>164</v>
      </c>
      <c r="M33" s="132" t="s">
        <v>169</v>
      </c>
      <c r="N33" s="132" t="s">
        <v>174</v>
      </c>
      <c r="O33" s="132" t="s">
        <v>219</v>
      </c>
      <c r="P33" s="132" t="s">
        <v>459</v>
      </c>
      <c r="Q33" s="132" t="s">
        <v>464</v>
      </c>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1866</v>
      </c>
      <c r="B34" s="125" t="s">
        <v>1882</v>
      </c>
      <c r="C34" s="126" t="s">
        <v>1883</v>
      </c>
      <c r="D34" s="128" t="s">
        <v>1884</v>
      </c>
      <c r="E34" s="128" t="s">
        <v>1885</v>
      </c>
      <c r="F34" s="128" t="s">
        <v>1886</v>
      </c>
      <c r="G34" s="128" t="s">
        <v>1887</v>
      </c>
      <c r="H34" s="128" t="s">
        <v>1888</v>
      </c>
      <c r="I34" s="130">
        <f>IF(COUNTIF(J34:AW34,"&lt;&gt;")=0,"",SUMPRODUCT(((Recommendations[ImplStatus]="Implemented")+(Recommendations[ImplStatus]="Compensated"))*ISNUMBER(MATCH(Recommendations[Id],J34:AW34,0)))/COUNTIF(J34:AW34,"&lt;&gt;"))</f>
        <v>0</v>
      </c>
      <c r="J34" s="132" t="s">
        <v>115</v>
      </c>
      <c r="K34" s="132" t="s">
        <v>244</v>
      </c>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1866</v>
      </c>
      <c r="B35" s="125" t="s">
        <v>1889</v>
      </c>
      <c r="C35" s="126" t="s">
        <v>1890</v>
      </c>
      <c r="D35" s="128" t="s">
        <v>1891</v>
      </c>
      <c r="E35" s="128" t="s">
        <v>1892</v>
      </c>
      <c r="F35" s="128" t="s">
        <v>1893</v>
      </c>
      <c r="G35" s="128" t="s">
        <v>1894</v>
      </c>
      <c r="H35" s="128" t="s">
        <v>1895</v>
      </c>
      <c r="I35" s="130">
        <f>IF(COUNTIF(J35:AW35,"&lt;&gt;")=0,"",SUMPRODUCT(((Recommendations[ImplStatus]="Implemented")+(Recommendations[ImplStatus]="Compensated"))*ISNUMBER(MATCH(Recommendations[Id],J35:AW35,0)))/COUNTIF(J35:AW35,"&lt;&gt;"))</f>
        <v>0</v>
      </c>
      <c r="J35" s="132" t="s">
        <v>115</v>
      </c>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1866</v>
      </c>
      <c r="B36" s="125" t="s">
        <v>1896</v>
      </c>
      <c r="C36" s="126" t="s">
        <v>1897</v>
      </c>
      <c r="D36" s="128" t="s">
        <v>1898</v>
      </c>
      <c r="E36" s="128" t="s">
        <v>1899</v>
      </c>
      <c r="F36" s="128" t="s">
        <v>1900</v>
      </c>
      <c r="G36" s="128" t="s">
        <v>1901</v>
      </c>
      <c r="H36" s="128" t="s">
        <v>1902</v>
      </c>
      <c r="I36" s="130">
        <f>IF(COUNTIF(J36:AW36,"&lt;&gt;")=0,"",SUMPRODUCT(((Recommendations[ImplStatus]="Implemented")+(Recommendations[ImplStatus]="Compensated"))*ISNUMBER(MATCH(Recommendations[Id],J36:AW36,0)))/COUNTIF(J36:AW36,"&lt;&gt;"))</f>
        <v>0</v>
      </c>
      <c r="J36" s="132" t="s">
        <v>120</v>
      </c>
      <c r="K36" s="132" t="s">
        <v>129</v>
      </c>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1866</v>
      </c>
      <c r="B37" s="125" t="s">
        <v>1903</v>
      </c>
      <c r="C37" s="126" t="s">
        <v>1904</v>
      </c>
      <c r="D37" s="128" t="s">
        <v>1905</v>
      </c>
      <c r="E37" s="128" t="s">
        <v>1906</v>
      </c>
      <c r="F37" s="128" t="s">
        <v>1907</v>
      </c>
      <c r="G37" s="128" t="s">
        <v>1908</v>
      </c>
      <c r="H37" s="128" t="s">
        <v>1909</v>
      </c>
      <c r="I37" s="130">
        <f>IF(COUNTIF(J37:AW37,"&lt;&gt;")=0,"",SUMPRODUCT(((Recommendations[ImplStatus]="Implemented")+(Recommendations[ImplStatus]="Compensated"))*ISNUMBER(MATCH(Recommendations[Id],J37:AW37,0)))/COUNTIF(J37:AW37,"&lt;&gt;"))</f>
        <v>0</v>
      </c>
      <c r="J37" s="132" t="s">
        <v>164</v>
      </c>
      <c r="K37" s="132" t="s">
        <v>169</v>
      </c>
      <c r="L37" s="132" t="s">
        <v>174</v>
      </c>
      <c r="M37" s="132" t="s">
        <v>219</v>
      </c>
      <c r="N37" s="132" t="s">
        <v>269</v>
      </c>
      <c r="O37" s="132" t="s">
        <v>304</v>
      </c>
      <c r="P37" s="132" t="s">
        <v>309</v>
      </c>
      <c r="Q37" s="132" t="s">
        <v>314</v>
      </c>
      <c r="R37" s="132" t="s">
        <v>324</v>
      </c>
      <c r="S37" s="132" t="s">
        <v>329</v>
      </c>
      <c r="T37" s="132" t="s">
        <v>334</v>
      </c>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1866</v>
      </c>
      <c r="B38" s="125" t="s">
        <v>1910</v>
      </c>
      <c r="C38" s="126" t="s">
        <v>1911</v>
      </c>
      <c r="D38" s="128" t="s">
        <v>1912</v>
      </c>
      <c r="E38" s="128" t="s">
        <v>1913</v>
      </c>
      <c r="F38" s="128" t="s">
        <v>1914</v>
      </c>
      <c r="G38" s="128" t="s">
        <v>1915</v>
      </c>
      <c r="H38" s="128" t="s">
        <v>1916</v>
      </c>
      <c r="I38" s="130">
        <f>IF(COUNTIF(J38:AW38,"&lt;&gt;")=0,"",SUMPRODUCT(((Recommendations[ImplStatus]="Implemented")+(Recommendations[ImplStatus]="Compensated"))*ISNUMBER(MATCH(Recommendations[Id],J38:AW38,0)))/COUNTIF(J38:AW38,"&lt;&gt;"))</f>
        <v>0</v>
      </c>
      <c r="J38" s="132" t="s">
        <v>449</v>
      </c>
      <c r="K38" s="132" t="s">
        <v>454</v>
      </c>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1866</v>
      </c>
      <c r="B39" s="125" t="s">
        <v>1917</v>
      </c>
      <c r="C39" s="126" t="s">
        <v>1918</v>
      </c>
      <c r="D39" s="128" t="s">
        <v>1919</v>
      </c>
      <c r="E39" s="128" t="s">
        <v>1920</v>
      </c>
      <c r="F39" s="128" t="s">
        <v>1921</v>
      </c>
      <c r="G39" s="128" t="s">
        <v>1922</v>
      </c>
      <c r="H39" s="128" t="s">
        <v>1923</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1866</v>
      </c>
      <c r="B40" s="125" t="s">
        <v>1924</v>
      </c>
      <c r="C40" s="126" t="s">
        <v>1925</v>
      </c>
      <c r="D40" s="128" t="s">
        <v>1926</v>
      </c>
      <c r="E40" s="128" t="s">
        <v>1927</v>
      </c>
      <c r="F40" s="128" t="s">
        <v>1928</v>
      </c>
      <c r="G40" s="128" t="s">
        <v>1929</v>
      </c>
      <c r="H40" s="128" t="s">
        <v>1930</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1866</v>
      </c>
      <c r="B41" s="125" t="s">
        <v>1931</v>
      </c>
      <c r="C41" s="126" t="s">
        <v>1932</v>
      </c>
      <c r="D41" s="128" t="s">
        <v>1933</v>
      </c>
      <c r="E41" s="128" t="s">
        <v>1934</v>
      </c>
      <c r="F41" s="128" t="s">
        <v>1935</v>
      </c>
      <c r="G41" s="128" t="s">
        <v>1873</v>
      </c>
      <c r="H41" s="128" t="s">
        <v>1936</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1937</v>
      </c>
      <c r="B42" s="124"/>
      <c r="C42" s="123" t="s">
        <v>1938</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1937</v>
      </c>
      <c r="B43" s="125" t="s">
        <v>1939</v>
      </c>
      <c r="C43" s="126" t="s">
        <v>1940</v>
      </c>
      <c r="D43" s="128" t="s">
        <v>1941</v>
      </c>
      <c r="E43" s="128" t="s">
        <v>1942</v>
      </c>
      <c r="F43" s="128" t="s">
        <v>1943</v>
      </c>
      <c r="G43" s="128" t="s">
        <v>1944</v>
      </c>
      <c r="H43" s="128" t="s">
        <v>1945</v>
      </c>
      <c r="I43" s="130">
        <f>IF(COUNTIF(J43:AW43,"&lt;&gt;")=0,"",SUMPRODUCT(((Recommendations[ImplStatus]="Implemented")+(Recommendations[ImplStatus]="Compensated"))*ISNUMBER(MATCH(Recommendations[Id],J43:AW43,0)))/COUNTIF(J43:AW43,"&lt;&gt;"))</f>
        <v>0</v>
      </c>
      <c r="J43" s="132" t="s">
        <v>38</v>
      </c>
      <c r="K43" s="132" t="s">
        <v>339</v>
      </c>
      <c r="L43" s="132" t="s">
        <v>344</v>
      </c>
      <c r="M43" s="132" t="s">
        <v>379</v>
      </c>
      <c r="N43" s="132" t="s">
        <v>394</v>
      </c>
      <c r="O43" s="132" t="s">
        <v>483</v>
      </c>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1937</v>
      </c>
      <c r="B44" s="125" t="s">
        <v>1946</v>
      </c>
      <c r="C44" s="126" t="s">
        <v>1947</v>
      </c>
      <c r="D44" s="128" t="s">
        <v>1948</v>
      </c>
      <c r="E44" s="128" t="s">
        <v>1949</v>
      </c>
      <c r="F44" s="128" t="s">
        <v>1950</v>
      </c>
      <c r="G44" s="128" t="s">
        <v>1951</v>
      </c>
      <c r="H44" s="128" t="s">
        <v>1952</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1937</v>
      </c>
      <c r="B45" s="125" t="s">
        <v>1953</v>
      </c>
      <c r="C45" s="126" t="s">
        <v>1954</v>
      </c>
      <c r="D45" s="128" t="s">
        <v>1955</v>
      </c>
      <c r="E45" s="128" t="s">
        <v>1956</v>
      </c>
      <c r="F45" s="128" t="s">
        <v>1957</v>
      </c>
      <c r="G45" s="128" t="s">
        <v>1958</v>
      </c>
      <c r="H45" s="128" t="s">
        <v>1959</v>
      </c>
      <c r="I45" s="130">
        <f>IF(COUNTIF(J45:AW45,"&lt;&gt;")=0,"",SUMPRODUCT(((Recommendations[ImplStatus]="Implemented")+(Recommendations[ImplStatus]="Compensated"))*ISNUMBER(MATCH(Recommendations[Id],J45:AW45,0)))/COUNTIF(J45:AW45,"&lt;&gt;"))</f>
        <v>0</v>
      </c>
      <c r="J45" s="132" t="s">
        <v>38</v>
      </c>
      <c r="K45" s="132" t="s">
        <v>339</v>
      </c>
      <c r="L45" s="132" t="s">
        <v>474</v>
      </c>
      <c r="M45" s="132" t="s">
        <v>479</v>
      </c>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1937</v>
      </c>
      <c r="B46" s="125" t="s">
        <v>1960</v>
      </c>
      <c r="C46" s="126" t="s">
        <v>1961</v>
      </c>
      <c r="D46" s="128" t="s">
        <v>1962</v>
      </c>
      <c r="E46" s="128" t="s">
        <v>1963</v>
      </c>
      <c r="F46" s="128" t="s">
        <v>1964</v>
      </c>
      <c r="G46" s="128" t="s">
        <v>1958</v>
      </c>
      <c r="H46" s="128" t="s">
        <v>1965</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1937</v>
      </c>
      <c r="B47" s="125" t="s">
        <v>1966</v>
      </c>
      <c r="C47" s="126" t="s">
        <v>1967</v>
      </c>
      <c r="D47" s="128" t="s">
        <v>1968</v>
      </c>
      <c r="E47" s="128" t="s">
        <v>1969</v>
      </c>
      <c r="F47" s="128" t="s">
        <v>1970</v>
      </c>
      <c r="G47" s="128" t="s">
        <v>1971</v>
      </c>
      <c r="H47" s="128" t="s">
        <v>1972</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1937</v>
      </c>
      <c r="B48" s="125" t="s">
        <v>1973</v>
      </c>
      <c r="C48" s="126" t="s">
        <v>1974</v>
      </c>
      <c r="D48" s="128" t="s">
        <v>1975</v>
      </c>
      <c r="E48" s="128" t="s">
        <v>1976</v>
      </c>
      <c r="F48" s="128" t="s">
        <v>1977</v>
      </c>
      <c r="G48" s="128" t="s">
        <v>1978</v>
      </c>
      <c r="H48" s="128" t="s">
        <v>1979</v>
      </c>
      <c r="I48" s="130">
        <f>IF(COUNTIF(J48:AW48,"&lt;&gt;")=0,"",SUMPRODUCT(((Recommendations[ImplStatus]="Implemented")+(Recommendations[ImplStatus]="Compensated"))*ISNUMBER(MATCH(Recommendations[Id],J48:AW48,0)))/COUNTIF(J48:AW48,"&lt;&gt;"))</f>
        <v>0</v>
      </c>
      <c r="J48" s="132" t="s">
        <v>269</v>
      </c>
      <c r="K48" s="132" t="s">
        <v>349</v>
      </c>
      <c r="L48" s="132" t="s">
        <v>354</v>
      </c>
      <c r="M48" s="132" t="s">
        <v>359</v>
      </c>
      <c r="N48" s="132" t="s">
        <v>474</v>
      </c>
      <c r="O48" s="132" t="s">
        <v>479</v>
      </c>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1937</v>
      </c>
      <c r="B49" s="125" t="s">
        <v>1980</v>
      </c>
      <c r="C49" s="126" t="s">
        <v>1981</v>
      </c>
      <c r="D49" s="128" t="s">
        <v>1982</v>
      </c>
      <c r="E49" s="128" t="s">
        <v>1983</v>
      </c>
      <c r="F49" s="128" t="s">
        <v>1984</v>
      </c>
      <c r="G49" s="128" t="s">
        <v>1742</v>
      </c>
      <c r="H49" s="128" t="s">
        <v>1985</v>
      </c>
      <c r="I49" s="130">
        <f>IF(COUNTIF(J49:AW49,"&lt;&gt;")=0,"",SUMPRODUCT(((Recommendations[ImplStatus]="Implemented")+(Recommendations[ImplStatus]="Compensated"))*ISNUMBER(MATCH(Recommendations[Id],J49:AW49,0)))/COUNTIF(J49:AW49,"&lt;&gt;"))</f>
        <v>0</v>
      </c>
      <c r="J49" s="132" t="s">
        <v>384</v>
      </c>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1937</v>
      </c>
      <c r="B50" s="125" t="s">
        <v>1986</v>
      </c>
      <c r="C50" s="126" t="s">
        <v>1987</v>
      </c>
      <c r="D50" s="128" t="s">
        <v>1988</v>
      </c>
      <c r="E50" s="128" t="s">
        <v>1989</v>
      </c>
      <c r="F50" s="128" t="s">
        <v>1990</v>
      </c>
      <c r="G50" s="128" t="s">
        <v>1991</v>
      </c>
      <c r="H50" s="128" t="s">
        <v>1992</v>
      </c>
      <c r="I50" s="130">
        <f>IF(COUNTIF(J50:AW50,"&lt;&gt;")=0,"",SUMPRODUCT(((Recommendations[ImplStatus]="Implemented")+(Recommendations[ImplStatus]="Compensated"))*ISNUMBER(MATCH(Recommendations[Id],J50:AW50,0)))/COUNTIF(J50:AW50,"&lt;&gt;"))</f>
        <v>0</v>
      </c>
      <c r="J50" s="132" t="s">
        <v>379</v>
      </c>
      <c r="K50" s="132" t="s">
        <v>483</v>
      </c>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1993</v>
      </c>
      <c r="B51" s="124"/>
      <c r="C51" s="123" t="s">
        <v>1994</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1993</v>
      </c>
      <c r="B52" s="125" t="s">
        <v>1995</v>
      </c>
      <c r="C52" s="126" t="s">
        <v>1996</v>
      </c>
      <c r="D52" s="128" t="s">
        <v>1997</v>
      </c>
      <c r="E52" s="128" t="s">
        <v>1998</v>
      </c>
      <c r="F52" s="128" t="s">
        <v>1999</v>
      </c>
      <c r="G52" s="128" t="s">
        <v>2000</v>
      </c>
      <c r="H52" s="128" t="s">
        <v>2001</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1993</v>
      </c>
      <c r="B53" s="125" t="s">
        <v>2002</v>
      </c>
      <c r="C53" s="126" t="s">
        <v>2003</v>
      </c>
      <c r="D53" s="128" t="s">
        <v>2004</v>
      </c>
      <c r="E53" s="128" t="s">
        <v>2005</v>
      </c>
      <c r="F53" s="128" t="s">
        <v>2006</v>
      </c>
      <c r="G53" s="128" t="s">
        <v>2007</v>
      </c>
      <c r="H53" s="128" t="s">
        <v>2008</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1993</v>
      </c>
      <c r="B54" s="125" t="s">
        <v>2009</v>
      </c>
      <c r="C54" s="126" t="s">
        <v>2010</v>
      </c>
      <c r="D54" s="128" t="s">
        <v>2011</v>
      </c>
      <c r="E54" s="128" t="s">
        <v>2012</v>
      </c>
      <c r="F54" s="128" t="s">
        <v>2013</v>
      </c>
      <c r="G54" s="128" t="s">
        <v>2014</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1993</v>
      </c>
      <c r="B55" s="125" t="s">
        <v>2015</v>
      </c>
      <c r="C55" s="126" t="s">
        <v>2016</v>
      </c>
      <c r="D55" s="128" t="s">
        <v>2017</v>
      </c>
      <c r="E55" s="128" t="s">
        <v>2018</v>
      </c>
      <c r="F55" s="128" t="s">
        <v>2019</v>
      </c>
      <c r="G55" s="128" t="s">
        <v>2020</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1993</v>
      </c>
      <c r="B56" s="125" t="s">
        <v>2021</v>
      </c>
      <c r="C56" s="126" t="s">
        <v>2022</v>
      </c>
      <c r="D56" s="128" t="s">
        <v>2023</v>
      </c>
      <c r="E56" s="128" t="s">
        <v>2024</v>
      </c>
      <c r="F56" s="128" t="s">
        <v>2025</v>
      </c>
      <c r="G56" s="128" t="s">
        <v>2026</v>
      </c>
      <c r="H56" s="128" t="s">
        <v>2027</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2028</v>
      </c>
      <c r="B57" s="124"/>
      <c r="C57" s="123" t="s">
        <v>2029</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2028</v>
      </c>
      <c r="B58" s="125" t="s">
        <v>2030</v>
      </c>
      <c r="C58" s="126" t="s">
        <v>2031</v>
      </c>
      <c r="D58" s="128" t="s">
        <v>2032</v>
      </c>
      <c r="E58" s="128" t="s">
        <v>2033</v>
      </c>
      <c r="F58" s="128" t="s">
        <v>2034</v>
      </c>
      <c r="G58" s="128" t="s">
        <v>2035</v>
      </c>
      <c r="H58" s="128" t="s">
        <v>2036</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2028</v>
      </c>
      <c r="B59" s="125" t="s">
        <v>2037</v>
      </c>
      <c r="C59" s="126" t="s">
        <v>2038</v>
      </c>
      <c r="D59" s="128" t="s">
        <v>2039</v>
      </c>
      <c r="E59" s="128" t="s">
        <v>2040</v>
      </c>
      <c r="F59" s="128" t="s">
        <v>2041</v>
      </c>
      <c r="G59" s="128" t="s">
        <v>2042</v>
      </c>
      <c r="H59" s="128" t="s">
        <v>2043</v>
      </c>
      <c r="I59" s="130">
        <f>IF(COUNTIF(J59:AW59,"&lt;&gt;")=0,"",SUMPRODUCT(((Recommendations[ImplStatus]="Implemented")+(Recommendations[ImplStatus]="Compensated"))*ISNUMBER(MATCH(Recommendations[Id],J59:AW59,0)))/COUNTIF(J59:AW59,"&lt;&gt;"))</f>
        <v>0</v>
      </c>
      <c r="J59" s="132" t="s">
        <v>254</v>
      </c>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2028</v>
      </c>
      <c r="B60" s="125" t="s">
        <v>2044</v>
      </c>
      <c r="C60" s="126" t="s">
        <v>2045</v>
      </c>
      <c r="D60" s="128" t="s">
        <v>2046</v>
      </c>
      <c r="E60" s="128" t="s">
        <v>2047</v>
      </c>
      <c r="F60" s="128" t="s">
        <v>2048</v>
      </c>
      <c r="G60" s="128" t="s">
        <v>2049</v>
      </c>
      <c r="H60" s="128" t="s">
        <v>2050</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2051</v>
      </c>
      <c r="B61" s="124"/>
      <c r="C61" s="123" t="s">
        <v>2052</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2051</v>
      </c>
      <c r="B62" s="125" t="s">
        <v>2053</v>
      </c>
      <c r="C62" s="126" t="s">
        <v>2054</v>
      </c>
      <c r="D62" s="128" t="s">
        <v>2055</v>
      </c>
      <c r="E62" s="128" t="s">
        <v>2056</v>
      </c>
      <c r="F62" s="128" t="s">
        <v>2057</v>
      </c>
      <c r="G62" s="128" t="s">
        <v>2058</v>
      </c>
      <c r="H62" s="128" t="s">
        <v>2059</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2051</v>
      </c>
      <c r="B63" s="125" t="s">
        <v>2060</v>
      </c>
      <c r="C63" s="126" t="s">
        <v>2061</v>
      </c>
      <c r="D63" s="128" t="s">
        <v>2062</v>
      </c>
      <c r="E63" s="128" t="s">
        <v>2063</v>
      </c>
      <c r="F63" s="128" t="s">
        <v>2064</v>
      </c>
      <c r="G63" s="128" t="s">
        <v>2065</v>
      </c>
      <c r="H63" s="128" t="s">
        <v>2066</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2051</v>
      </c>
      <c r="B64" s="125" t="s">
        <v>2067</v>
      </c>
      <c r="C64" s="126" t="s">
        <v>2068</v>
      </c>
      <c r="D64" s="128" t="s">
        <v>2069</v>
      </c>
      <c r="E64" s="128" t="s">
        <v>2070</v>
      </c>
      <c r="F64" s="128" t="s">
        <v>2071</v>
      </c>
      <c r="G64" s="128" t="s">
        <v>2072</v>
      </c>
      <c r="H64" s="128" t="s">
        <v>2073</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2051</v>
      </c>
      <c r="B65" s="125" t="s">
        <v>2074</v>
      </c>
      <c r="C65" s="126" t="s">
        <v>2075</v>
      </c>
      <c r="D65" s="128" t="s">
        <v>2076</v>
      </c>
      <c r="E65" s="128" t="s">
        <v>2077</v>
      </c>
      <c r="F65" s="128" t="s">
        <v>2078</v>
      </c>
      <c r="G65" s="128" t="s">
        <v>2079</v>
      </c>
      <c r="H65" s="128" t="s">
        <v>2080</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2051</v>
      </c>
      <c r="B66" s="125" t="s">
        <v>2081</v>
      </c>
      <c r="C66" s="126" t="s">
        <v>2082</v>
      </c>
      <c r="D66" s="128" t="s">
        <v>2083</v>
      </c>
      <c r="E66" s="128" t="s">
        <v>2084</v>
      </c>
      <c r="F66" s="128" t="s">
        <v>2085</v>
      </c>
      <c r="G66" s="128" t="s">
        <v>2086</v>
      </c>
      <c r="H66" s="128" t="s">
        <v>2087</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2051</v>
      </c>
      <c r="B67" s="125" t="s">
        <v>2088</v>
      </c>
      <c r="C67" s="126" t="s">
        <v>2089</v>
      </c>
      <c r="D67" s="128" t="s">
        <v>2090</v>
      </c>
      <c r="E67" s="128" t="s">
        <v>2091</v>
      </c>
      <c r="F67" s="128" t="s">
        <v>2092</v>
      </c>
      <c r="G67" s="128" t="s">
        <v>2093</v>
      </c>
      <c r="H67" s="128" t="s">
        <v>2094</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2051</v>
      </c>
      <c r="B68" s="125" t="s">
        <v>2095</v>
      </c>
      <c r="C68" s="126" t="s">
        <v>2096</v>
      </c>
      <c r="D68" s="128" t="s">
        <v>2097</v>
      </c>
      <c r="E68" s="128" t="s">
        <v>2098</v>
      </c>
      <c r="F68" s="128" t="s">
        <v>2099</v>
      </c>
      <c r="G68" s="128" t="s">
        <v>2100</v>
      </c>
      <c r="H68" s="128" t="s">
        <v>2101</v>
      </c>
      <c r="I68" s="130">
        <f>IF(COUNTIF(J68:AW68,"&lt;&gt;")=0,"",SUMPRODUCT(((Recommendations[ImplStatus]="Implemented")+(Recommendations[ImplStatus]="Compensated"))*ISNUMBER(MATCH(Recommendations[Id],J68:AW68,0)))/COUNTIF(J68:AW68,"&lt;&gt;"))</f>
        <v>0</v>
      </c>
      <c r="J68" s="132" t="s">
        <v>409</v>
      </c>
      <c r="K68" s="132" t="s">
        <v>488</v>
      </c>
      <c r="L68" s="132" t="s">
        <v>493</v>
      </c>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2102</v>
      </c>
      <c r="B69" s="124"/>
      <c r="C69" s="123" t="s">
        <v>2103</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2102</v>
      </c>
      <c r="B70" s="125" t="s">
        <v>2104</v>
      </c>
      <c r="C70" s="126" t="s">
        <v>2105</v>
      </c>
      <c r="D70" s="128" t="s">
        <v>2106</v>
      </c>
      <c r="E70" s="128" t="s">
        <v>2107</v>
      </c>
      <c r="F70" s="128" t="s">
        <v>2108</v>
      </c>
      <c r="G70" s="128" t="s">
        <v>2109</v>
      </c>
      <c r="H70" s="128" t="s">
        <v>2110</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2102</v>
      </c>
      <c r="B71" s="125" t="s">
        <v>2111</v>
      </c>
      <c r="C71" s="126" t="s">
        <v>2112</v>
      </c>
      <c r="D71" s="128" t="s">
        <v>2113</v>
      </c>
      <c r="E71" s="128" t="s">
        <v>2114</v>
      </c>
      <c r="F71" s="128" t="s">
        <v>2115</v>
      </c>
      <c r="G71" s="128" t="s">
        <v>2116</v>
      </c>
      <c r="H71" s="128" t="s">
        <v>2117</v>
      </c>
      <c r="I71" s="130">
        <f>IF(COUNTIF(J71:AW71,"&lt;&gt;")=0,"",SUMPRODUCT(((Recommendations[ImplStatus]="Implemented")+(Recommendations[ImplStatus]="Compensated"))*ISNUMBER(MATCH(Recommendations[Id],J71:AW71,0)))/COUNTIF(J71:AW71,"&lt;&gt;"))</f>
        <v>0</v>
      </c>
      <c r="J71" s="132" t="s">
        <v>28</v>
      </c>
      <c r="K71" s="132" t="s">
        <v>274</v>
      </c>
      <c r="L71" s="132" t="s">
        <v>279</v>
      </c>
      <c r="M71" s="132" t="s">
        <v>299</v>
      </c>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2118</v>
      </c>
      <c r="B72" s="124"/>
      <c r="C72" s="123" t="s">
        <v>2119</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2118</v>
      </c>
      <c r="B73" s="125" t="s">
        <v>2120</v>
      </c>
      <c r="C73" s="126" t="s">
        <v>2121</v>
      </c>
      <c r="D73" s="128" t="s">
        <v>2122</v>
      </c>
      <c r="E73" s="128" t="s">
        <v>2123</v>
      </c>
      <c r="F73" s="128" t="s">
        <v>2124</v>
      </c>
      <c r="G73" s="128" t="s">
        <v>2125</v>
      </c>
      <c r="H73" s="128" t="s">
        <v>2126</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2118</v>
      </c>
      <c r="B74" s="125" t="s">
        <v>2127</v>
      </c>
      <c r="C74" s="126" t="s">
        <v>2128</v>
      </c>
      <c r="D74" s="128" t="s">
        <v>2129</v>
      </c>
      <c r="E74" s="128" t="s">
        <v>2130</v>
      </c>
      <c r="F74" s="128" t="s">
        <v>2131</v>
      </c>
      <c r="G74" s="128" t="s">
        <v>2132</v>
      </c>
      <c r="H74" s="128" t="s">
        <v>2133</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2118</v>
      </c>
      <c r="B75" s="125" t="s">
        <v>2134</v>
      </c>
      <c r="C75" s="126" t="s">
        <v>2135</v>
      </c>
      <c r="D75" s="128" t="s">
        <v>2136</v>
      </c>
      <c r="E75" s="128" t="s">
        <v>2137</v>
      </c>
      <c r="F75" s="128" t="s">
        <v>2138</v>
      </c>
      <c r="G75" s="128" t="s">
        <v>2139</v>
      </c>
      <c r="H75" s="128" t="s">
        <v>2140</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2118</v>
      </c>
      <c r="B76" s="125" t="s">
        <v>2141</v>
      </c>
      <c r="C76" s="126" t="s">
        <v>2142</v>
      </c>
      <c r="D76" s="128" t="s">
        <v>2143</v>
      </c>
      <c r="E76" s="128" t="s">
        <v>2144</v>
      </c>
      <c r="F76" s="128" t="s">
        <v>2145</v>
      </c>
      <c r="G76" s="128" t="s">
        <v>2146</v>
      </c>
      <c r="H76" s="128" t="s">
        <v>2147</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2118</v>
      </c>
      <c r="B77" s="125" t="s">
        <v>2148</v>
      </c>
      <c r="C77" s="126" t="s">
        <v>2149</v>
      </c>
      <c r="D77" s="128" t="s">
        <v>2150</v>
      </c>
      <c r="E77" s="128" t="s">
        <v>2151</v>
      </c>
      <c r="F77" s="128" t="s">
        <v>2152</v>
      </c>
      <c r="G77" s="128" t="s">
        <v>2146</v>
      </c>
      <c r="H77" s="128" t="s">
        <v>2153</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2154</v>
      </c>
      <c r="B78" s="124"/>
      <c r="C78" s="123" t="s">
        <v>2155</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2154</v>
      </c>
      <c r="B79" s="125" t="s">
        <v>2154</v>
      </c>
      <c r="C79" s="126" t="s">
        <v>2156</v>
      </c>
      <c r="D79" s="128" t="s">
        <v>2157</v>
      </c>
      <c r="E79" s="128" t="s">
        <v>2158</v>
      </c>
      <c r="F79" s="128" t="s">
        <v>2159</v>
      </c>
      <c r="G79" s="128" t="s">
        <v>2160</v>
      </c>
      <c r="H79" s="128" t="s">
        <v>2161</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2154</v>
      </c>
      <c r="B80" s="125" t="s">
        <v>2162</v>
      </c>
      <c r="C80" s="126" t="s">
        <v>2163</v>
      </c>
      <c r="D80" s="128" t="s">
        <v>2164</v>
      </c>
      <c r="E80" s="128" t="s">
        <v>2165</v>
      </c>
      <c r="F80" s="128" t="s">
        <v>2166</v>
      </c>
      <c r="G80" s="128" t="s">
        <v>2167</v>
      </c>
      <c r="H80" s="128" t="s">
        <v>2168</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2154</v>
      </c>
      <c r="B81" s="125" t="s">
        <v>2169</v>
      </c>
      <c r="C81" s="126" t="s">
        <v>2170</v>
      </c>
      <c r="D81" s="128" t="s">
        <v>2171</v>
      </c>
      <c r="E81" s="128" t="s">
        <v>2172</v>
      </c>
      <c r="F81" s="128" t="s">
        <v>2173</v>
      </c>
      <c r="G81" s="128" t="s">
        <v>2174</v>
      </c>
      <c r="H81" s="128" t="s">
        <v>2175</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2176</v>
      </c>
      <c r="B82" s="124"/>
      <c r="C82" s="123" t="s">
        <v>2177</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2176</v>
      </c>
      <c r="B83" s="125" t="s">
        <v>2178</v>
      </c>
      <c r="C83" s="126" t="s">
        <v>2179</v>
      </c>
      <c r="D83" s="128" t="s">
        <v>2180</v>
      </c>
      <c r="E83" s="128" t="s">
        <v>2181</v>
      </c>
      <c r="F83" s="128" t="s">
        <v>2182</v>
      </c>
      <c r="G83" s="128" t="s">
        <v>2183</v>
      </c>
      <c r="H83" s="128" t="s">
        <v>2184</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2176</v>
      </c>
      <c r="B84" s="125" t="s">
        <v>2185</v>
      </c>
      <c r="C84" s="126" t="s">
        <v>2186</v>
      </c>
      <c r="D84" s="128" t="s">
        <v>2187</v>
      </c>
      <c r="E84" s="128" t="s">
        <v>2188</v>
      </c>
      <c r="F84" s="128" t="s">
        <v>2189</v>
      </c>
      <c r="G84" s="128" t="s">
        <v>2190</v>
      </c>
      <c r="H84" s="128" t="s">
        <v>2191</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2176</v>
      </c>
      <c r="B85" s="125" t="s">
        <v>2192</v>
      </c>
      <c r="C85" s="126" t="s">
        <v>2193</v>
      </c>
      <c r="D85" s="128" t="s">
        <v>2194</v>
      </c>
      <c r="E85" s="128" t="s">
        <v>2195</v>
      </c>
      <c r="F85" s="128" t="s">
        <v>2196</v>
      </c>
      <c r="G85" s="128" t="s">
        <v>2197</v>
      </c>
      <c r="H85" s="128" t="s">
        <v>2198</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2176</v>
      </c>
      <c r="B86" s="125" t="s">
        <v>2199</v>
      </c>
      <c r="C86" s="126" t="s">
        <v>2200</v>
      </c>
      <c r="D86" s="128" t="s">
        <v>2201</v>
      </c>
      <c r="E86" s="128" t="s">
        <v>2202</v>
      </c>
      <c r="F86" s="128" t="s">
        <v>2203</v>
      </c>
      <c r="G86" s="128" t="s">
        <v>2204</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2205</v>
      </c>
      <c r="B87" s="124"/>
      <c r="C87" s="123" t="s">
        <v>2206</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2205</v>
      </c>
      <c r="B88" s="125" t="s">
        <v>2207</v>
      </c>
      <c r="C88" s="126" t="s">
        <v>2208</v>
      </c>
      <c r="D88" s="128" t="s">
        <v>2209</v>
      </c>
      <c r="E88" s="128" t="s">
        <v>2210</v>
      </c>
      <c r="F88" s="128" t="s">
        <v>2211</v>
      </c>
      <c r="G88" s="128" t="s">
        <v>2212</v>
      </c>
      <c r="H88" s="128" t="s">
        <v>2213</v>
      </c>
      <c r="I88" s="130">
        <f>IF(COUNTIF(J88:AW88,"&lt;&gt;")=0,"",SUMPRODUCT(((Recommendations[ImplStatus]="Implemented")+(Recommendations[ImplStatus]="Compensated"))*ISNUMBER(MATCH(Recommendations[Id],J88:AW88,0)))/COUNTIF(J88:AW88,"&lt;&gt;"))</f>
        <v>0</v>
      </c>
      <c r="J88" s="132" t="s">
        <v>199</v>
      </c>
      <c r="K88" s="132" t="s">
        <v>239</v>
      </c>
      <c r="L88" s="132" t="s">
        <v>329</v>
      </c>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2205</v>
      </c>
      <c r="B89" s="125" t="s">
        <v>2214</v>
      </c>
      <c r="C89" s="126" t="s">
        <v>2215</v>
      </c>
      <c r="D89" s="128" t="s">
        <v>2216</v>
      </c>
      <c r="E89" s="128" t="s">
        <v>2217</v>
      </c>
      <c r="F89" s="128" t="s">
        <v>2218</v>
      </c>
      <c r="G89" s="128" t="s">
        <v>1742</v>
      </c>
      <c r="H89" s="128" t="s">
        <v>2219</v>
      </c>
      <c r="I89" s="130">
        <f>IF(COUNTIF(J89:AW89,"&lt;&gt;")=0,"",SUMPRODUCT(((Recommendations[ImplStatus]="Implemented")+(Recommendations[ImplStatus]="Compensated"))*ISNUMBER(MATCH(Recommendations[Id],J89:AW89,0)))/COUNTIF(J89:AW89,"&lt;&gt;"))</f>
        <v>0</v>
      </c>
      <c r="J89" s="132" t="s">
        <v>444</v>
      </c>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2205</v>
      </c>
      <c r="B90" s="125" t="s">
        <v>2220</v>
      </c>
      <c r="C90" s="126" t="s">
        <v>2221</v>
      </c>
      <c r="D90" s="128" t="s">
        <v>2222</v>
      </c>
      <c r="E90" s="128" t="s">
        <v>2223</v>
      </c>
      <c r="F90" s="128" t="s">
        <v>2224</v>
      </c>
      <c r="G90" s="128" t="s">
        <v>2212</v>
      </c>
      <c r="H90" s="128" t="s">
        <v>2225</v>
      </c>
      <c r="I90" s="130">
        <f>IF(COUNTIF(J90:AW90,"&lt;&gt;")=0,"",SUMPRODUCT(((Recommendations[ImplStatus]="Implemented")+(Recommendations[ImplStatus]="Compensated"))*ISNUMBER(MATCH(Recommendations[Id],J90:AW90,0)))/COUNTIF(J90:AW90,"&lt;&gt;"))</f>
        <v>0</v>
      </c>
      <c r="J90" s="132" t="s">
        <v>154</v>
      </c>
      <c r="K90" s="132" t="s">
        <v>239</v>
      </c>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2205</v>
      </c>
      <c r="B91" s="125" t="s">
        <v>2226</v>
      </c>
      <c r="C91" s="126" t="s">
        <v>2227</v>
      </c>
      <c r="D91" s="128" t="s">
        <v>2228</v>
      </c>
      <c r="E91" s="128" t="s">
        <v>2229</v>
      </c>
      <c r="F91" s="128" t="s">
        <v>2230</v>
      </c>
      <c r="G91" s="128" t="s">
        <v>1742</v>
      </c>
      <c r="H91" s="128" t="s">
        <v>2231</v>
      </c>
      <c r="I91" s="130">
        <f>IF(COUNTIF(J91:AW91,"&lt;&gt;")=0,"",SUMPRODUCT(((Recommendations[ImplStatus]="Implemented")+(Recommendations[ImplStatus]="Compensated"))*ISNUMBER(MATCH(Recommendations[Id],J91:AW91,0)))/COUNTIF(J91:AW91,"&lt;&gt;"))</f>
        <v>0</v>
      </c>
      <c r="J91" s="132" t="s">
        <v>44</v>
      </c>
      <c r="K91" s="132" t="s">
        <v>369</v>
      </c>
      <c r="L91" s="132" t="s">
        <v>374</v>
      </c>
      <c r="M91" s="132" t="s">
        <v>414</v>
      </c>
      <c r="N91" s="132" t="s">
        <v>419</v>
      </c>
      <c r="O91" s="132" t="s">
        <v>439</v>
      </c>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2205</v>
      </c>
      <c r="B92" s="125" t="s">
        <v>2232</v>
      </c>
      <c r="C92" s="126" t="s">
        <v>2233</v>
      </c>
      <c r="D92" s="128" t="s">
        <v>2234</v>
      </c>
      <c r="E92" s="128" t="s">
        <v>2235</v>
      </c>
      <c r="F92" s="128" t="s">
        <v>2236</v>
      </c>
      <c r="G92" s="128" t="s">
        <v>1742</v>
      </c>
      <c r="H92" s="128" t="s">
        <v>2237</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2205</v>
      </c>
      <c r="B93" s="125" t="s">
        <v>2238</v>
      </c>
      <c r="C93" s="126" t="s">
        <v>2239</v>
      </c>
      <c r="D93" s="128" t="s">
        <v>2240</v>
      </c>
      <c r="E93" s="128" t="s">
        <v>2241</v>
      </c>
      <c r="F93" s="128" t="s">
        <v>2242</v>
      </c>
      <c r="G93" s="128" t="s">
        <v>2243</v>
      </c>
      <c r="H93" s="128" t="s">
        <v>2244</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2205</v>
      </c>
      <c r="B94" s="125" t="s">
        <v>2245</v>
      </c>
      <c r="C94" s="126" t="s">
        <v>2246</v>
      </c>
      <c r="D94" s="128" t="s">
        <v>2247</v>
      </c>
      <c r="E94" s="128" t="s">
        <v>2248</v>
      </c>
      <c r="F94" s="128" t="s">
        <v>2249</v>
      </c>
      <c r="G94" s="128" t="s">
        <v>2250</v>
      </c>
      <c r="H94" s="128" t="s">
        <v>2251</v>
      </c>
      <c r="I94" s="130">
        <f>IF(COUNTIF(J94:AW94,"&lt;&gt;")=0,"",SUMPRODUCT(((Recommendations[ImplStatus]="Implemented")+(Recommendations[ImplStatus]="Compensated"))*ISNUMBER(MATCH(Recommendations[Id],J94:AW94,0)))/COUNTIF(J94:AW94,"&lt;&gt;"))</f>
        <v>0</v>
      </c>
      <c r="J94" s="132" t="s">
        <v>364</v>
      </c>
      <c r="K94" s="132" t="s">
        <v>389</v>
      </c>
      <c r="L94" s="132" t="s">
        <v>399</v>
      </c>
      <c r="M94" s="132" t="s">
        <v>414</v>
      </c>
      <c r="N94" s="132" t="s">
        <v>419</v>
      </c>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2205</v>
      </c>
      <c r="B95" s="125" t="s">
        <v>2252</v>
      </c>
      <c r="C95" s="126" t="s">
        <v>2253</v>
      </c>
      <c r="D95" s="128" t="s">
        <v>2254</v>
      </c>
      <c r="E95" s="128" t="s">
        <v>2255</v>
      </c>
      <c r="F95" s="128" t="s">
        <v>2256</v>
      </c>
      <c r="G95" s="128" t="s">
        <v>2257</v>
      </c>
      <c r="H95" s="128" t="s">
        <v>2258</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2205</v>
      </c>
      <c r="B96" s="125" t="s">
        <v>2259</v>
      </c>
      <c r="C96" s="126" t="s">
        <v>2260</v>
      </c>
      <c r="D96" s="128" t="s">
        <v>2261</v>
      </c>
      <c r="E96" s="128" t="s">
        <v>2262</v>
      </c>
      <c r="F96" s="128" t="s">
        <v>2263</v>
      </c>
      <c r="G96" s="128" t="s">
        <v>2264</v>
      </c>
      <c r="H96" s="128" t="s">
        <v>2265</v>
      </c>
      <c r="I96" s="130">
        <f>IF(COUNTIF(J96:AW96,"&lt;&gt;")=0,"",SUMPRODUCT(((Recommendations[ImplStatus]="Implemented")+(Recommendations[ImplStatus]="Compensated"))*ISNUMBER(MATCH(Recommendations[Id],J96:AW96,0)))/COUNTIF(J96:AW96,"&lt;&gt;"))</f>
        <v>0</v>
      </c>
      <c r="J96" s="132" t="s">
        <v>449</v>
      </c>
      <c r="K96" s="132" t="s">
        <v>454</v>
      </c>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2205</v>
      </c>
      <c r="B97" s="125" t="s">
        <v>2266</v>
      </c>
      <c r="C97" s="126" t="s">
        <v>2267</v>
      </c>
      <c r="D97" s="128" t="s">
        <v>2268</v>
      </c>
      <c r="E97" s="128" t="s">
        <v>2269</v>
      </c>
      <c r="F97" s="128" t="s">
        <v>2270</v>
      </c>
      <c r="G97" s="128" t="s">
        <v>2271</v>
      </c>
      <c r="H97" s="128" t="s">
        <v>2272</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2273</v>
      </c>
      <c r="B98" s="124"/>
      <c r="C98" s="123" t="s">
        <v>2274</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2273</v>
      </c>
      <c r="B99" s="125" t="s">
        <v>2275</v>
      </c>
      <c r="C99" s="126" t="s">
        <v>2276</v>
      </c>
      <c r="D99" s="128" t="s">
        <v>2277</v>
      </c>
      <c r="E99" s="128" t="s">
        <v>2278</v>
      </c>
      <c r="F99" s="128" t="s">
        <v>2279</v>
      </c>
      <c r="G99" s="128" t="s">
        <v>2280</v>
      </c>
      <c r="H99" s="128" t="s">
        <v>2281</v>
      </c>
      <c r="I99" s="130">
        <f>IF(COUNTIF(J99:AW99,"&lt;&gt;")=0,"",SUMPRODUCT(((Recommendations[ImplStatus]="Implemented")+(Recommendations[ImplStatus]="Compensated"))*ISNUMBER(MATCH(Recommendations[Id],J99:AW99,0)))/COUNTIF(J99:AW99,"&lt;&gt;"))</f>
        <v>0</v>
      </c>
      <c r="J99" s="132" t="s">
        <v>110</v>
      </c>
      <c r="K99" s="132" t="s">
        <v>469</v>
      </c>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2273</v>
      </c>
      <c r="B100" s="125" t="s">
        <v>2282</v>
      </c>
      <c r="C100" s="126" t="s">
        <v>2283</v>
      </c>
      <c r="D100" s="128" t="s">
        <v>2284</v>
      </c>
      <c r="E100" s="128" t="s">
        <v>2285</v>
      </c>
      <c r="F100" s="128" t="s">
        <v>2286</v>
      </c>
      <c r="G100" s="128" t="s">
        <v>2287</v>
      </c>
      <c r="H100" s="128" t="s">
        <v>2288</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2273</v>
      </c>
      <c r="B101" s="125" t="s">
        <v>2289</v>
      </c>
      <c r="C101" s="126" t="s">
        <v>2290</v>
      </c>
      <c r="D101" s="128" t="s">
        <v>2291</v>
      </c>
      <c r="E101" s="128" t="s">
        <v>2292</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2273</v>
      </c>
      <c r="B102" s="125" t="s">
        <v>2293</v>
      </c>
      <c r="C102" s="126" t="s">
        <v>2294</v>
      </c>
      <c r="D102" s="128" t="s">
        <v>2295</v>
      </c>
      <c r="E102" s="128" t="s">
        <v>2296</v>
      </c>
      <c r="F102" s="128" t="s">
        <v>2297</v>
      </c>
      <c r="G102" s="128" t="s">
        <v>2298</v>
      </c>
      <c r="H102" s="128" t="s">
        <v>2299</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2273</v>
      </c>
      <c r="B103" s="125" t="s">
        <v>2300</v>
      </c>
      <c r="C103" s="126" t="s">
        <v>2301</v>
      </c>
      <c r="D103" s="128" t="s">
        <v>2302</v>
      </c>
      <c r="E103" s="128" t="s">
        <v>2303</v>
      </c>
      <c r="F103" s="128" t="s">
        <v>2304</v>
      </c>
      <c r="G103" s="128" t="s">
        <v>2305</v>
      </c>
      <c r="H103" s="128" t="s">
        <v>2306</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2307</v>
      </c>
      <c r="B104" s="124"/>
      <c r="C104" s="123" t="s">
        <v>2308</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2307</v>
      </c>
      <c r="B105" s="125" t="s">
        <v>2309</v>
      </c>
      <c r="C105" s="126" t="s">
        <v>2310</v>
      </c>
      <c r="D105" s="128" t="s">
        <v>2311</v>
      </c>
      <c r="E105" s="128" t="s">
        <v>2312</v>
      </c>
      <c r="F105" s="128" t="s">
        <v>2313</v>
      </c>
      <c r="G105" s="128" t="s">
        <v>2314</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2307</v>
      </c>
      <c r="B106" s="125" t="s">
        <v>2315</v>
      </c>
      <c r="C106" s="126" t="s">
        <v>2316</v>
      </c>
      <c r="D106" s="128" t="s">
        <v>2317</v>
      </c>
      <c r="E106" s="128" t="s">
        <v>2318</v>
      </c>
      <c r="F106" s="128" t="s">
        <v>2319</v>
      </c>
      <c r="G106" s="128" t="s">
        <v>2320</v>
      </c>
      <c r="H106" s="128" t="s">
        <v>2321</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2307</v>
      </c>
      <c r="B107" s="125" t="s">
        <v>2322</v>
      </c>
      <c r="C107" s="126" t="s">
        <v>2323</v>
      </c>
      <c r="D107" s="128" t="s">
        <v>2324</v>
      </c>
      <c r="E107" s="128" t="s">
        <v>2325</v>
      </c>
      <c r="F107" s="128" t="s">
        <v>2326</v>
      </c>
      <c r="G107" s="128" t="s">
        <v>2327</v>
      </c>
      <c r="H107" s="128" t="s">
        <v>2328</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2329</v>
      </c>
      <c r="B108" s="124"/>
      <c r="C108" s="123" t="s">
        <v>2330</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2329</v>
      </c>
      <c r="B109" s="125" t="s">
        <v>2331</v>
      </c>
      <c r="C109" s="126" t="s">
        <v>2332</v>
      </c>
      <c r="D109" s="128" t="s">
        <v>2333</v>
      </c>
      <c r="E109" s="128" t="s">
        <v>2334</v>
      </c>
      <c r="F109" s="128" t="s">
        <v>2335</v>
      </c>
      <c r="G109" s="128" t="s">
        <v>2336</v>
      </c>
      <c r="H109" s="128" t="s">
        <v>2337</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2329</v>
      </c>
      <c r="B110" s="125" t="s">
        <v>2338</v>
      </c>
      <c r="C110" s="126" t="s">
        <v>2339</v>
      </c>
      <c r="D110" s="128" t="s">
        <v>2340</v>
      </c>
      <c r="E110" s="128" t="s">
        <v>2341</v>
      </c>
      <c r="F110" s="128" t="s">
        <v>2342</v>
      </c>
      <c r="G110" s="128" t="s">
        <v>2343</v>
      </c>
      <c r="H110" s="128" t="s">
        <v>2344</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2329</v>
      </c>
      <c r="B111" s="125" t="s">
        <v>2345</v>
      </c>
      <c r="C111" s="126" t="s">
        <v>2346</v>
      </c>
      <c r="D111" s="128" t="s">
        <v>2347</v>
      </c>
      <c r="E111" s="128" t="s">
        <v>2348</v>
      </c>
      <c r="F111" s="128" t="s">
        <v>2349</v>
      </c>
      <c r="G111" s="128" t="s">
        <v>2350</v>
      </c>
      <c r="H111" s="128" t="s">
        <v>2351</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2352</v>
      </c>
      <c r="B112" s="124"/>
      <c r="C112" s="123" t="s">
        <v>2353</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2352</v>
      </c>
      <c r="B113" s="125" t="s">
        <v>2354</v>
      </c>
      <c r="C113" s="126" t="s">
        <v>2355</v>
      </c>
      <c r="D113" s="128" t="s">
        <v>2356</v>
      </c>
      <c r="E113" s="128" t="s">
        <v>2357</v>
      </c>
      <c r="F113" s="128" t="s">
        <v>2358</v>
      </c>
      <c r="G113" s="128" t="s">
        <v>2359</v>
      </c>
      <c r="H113" s="128" t="s">
        <v>2360</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2352</v>
      </c>
      <c r="B114" s="125" t="s">
        <v>2361</v>
      </c>
      <c r="C114" s="126" t="s">
        <v>2362</v>
      </c>
      <c r="D114" s="128" t="s">
        <v>2363</v>
      </c>
      <c r="E114" s="128" t="s">
        <v>2364</v>
      </c>
      <c r="F114" s="128" t="s">
        <v>2365</v>
      </c>
      <c r="G114" s="128" t="s">
        <v>2359</v>
      </c>
      <c r="H114" s="128" t="s">
        <v>2366</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2352</v>
      </c>
      <c r="B115" s="133" t="s">
        <v>2367</v>
      </c>
      <c r="C115" s="134" t="s">
        <v>2368</v>
      </c>
      <c r="D115" s="135" t="s">
        <v>2369</v>
      </c>
      <c r="E115" s="135" t="s">
        <v>2370</v>
      </c>
      <c r="F115" s="135" t="s">
        <v>2371</v>
      </c>
      <c r="G115" s="135" t="s">
        <v>2372</v>
      </c>
      <c r="H115" s="135" t="s">
        <v>2373</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498</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IFERROR(INDEX('Recommendations'!$G$2:$G$97, MATCH(J2,'Recommendations'!$A$2:$A$97,0))="Implemented", FALSE))</xm:f>
            <x14:dxf>
              <font>
                <color rgb="FF000000"/>
              </font>
              <fill>
                <patternFill>
                  <bgColor rgb="FF3C7D22"/>
                </patternFill>
              </fill>
            </x14:dxf>
          </x14:cfRule>
          <x14:cfRule type="expression" priority="2" id="{00000000-000E-0000-0600-000002000000}">
            <xm:f>AND(J2&lt;&gt;"", IFERROR(INDEX('Recommendations'!$G$2:$G$97, MATCH(J2,'Recommendations'!$A$2:$A$97,0))="Compensated", FALSE))</xm:f>
            <x14:dxf>
              <font>
                <color rgb="FF000000"/>
              </font>
              <fill>
                <patternFill>
                  <bgColor rgb="FFC6E0B4"/>
                </patternFill>
              </fill>
            </x14:dxf>
          </x14:cfRule>
          <x14:cfRule type="expression" priority="3" id="{00000000-000E-0000-0600-000003000000}">
            <xm:f>AND(J2&lt;&gt;"", IFERROR(INDEX('Recommendations'!$G$2:$G$97, MATCH(J2,'Recommendations'!$A$2:$A$97,0))="Testing", FALSE))</xm:f>
            <x14:dxf>
              <font>
                <color rgb="FF000000"/>
              </font>
              <fill>
                <patternFill>
                  <bgColor rgb="FFFFC000"/>
                </patternFill>
              </fill>
            </x14:dxf>
          </x14:cfRule>
          <x14:cfRule type="expression" priority="4" id="{00000000-000E-0000-0600-000004000000}">
            <xm:f>AND(J2&lt;&gt;"", IFERROR(INDEX('Recommendations'!$G$2:$G$97, MATCH(J2,'Recommendations'!$A$2:$A$97,0))="Failed", FALSE))</xm:f>
            <x14:dxf>
              <font>
                <color rgb="FF000000"/>
              </font>
              <fill>
                <patternFill>
                  <bgColor rgb="FFD82891"/>
                </patternFill>
              </fill>
            </x14:dxf>
          </x14:cfRule>
          <x14:cfRule type="expression" priority="5" id="{00000000-000E-0000-0600-000005000000}">
            <xm:f>AND(J2&lt;&gt;"", IFERROR(INDEX('Recommendations'!$G$2:$G$97, MATCH(J2,'Recommendations'!$A$2:$A$97,0))="Risk Accepted", FALSE))</xm:f>
            <x14:dxf>
              <font>
                <color rgb="FF000000"/>
              </font>
              <fill>
                <patternFill>
                  <bgColor rgb="FFD9D9D9"/>
                </patternFill>
              </fill>
            </x14:dxf>
          </x14:cfRule>
          <x14:cfRule type="expression" priority="6" id="{00000000-000E-0000-0600-000006000000}">
            <xm:f>AND(J2&lt;&gt;"", IFERROR(INDEX('Recommendations'!$G$2:$G$97, MATCH(J2,'Recommendations'!$A$2:$A$97,0))="N/A",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2374</v>
      </c>
      <c r="B1" s="184" t="s">
        <v>2375</v>
      </c>
      <c r="C1" s="184" t="s">
        <v>0</v>
      </c>
      <c r="D1" s="184" t="s">
        <v>2376</v>
      </c>
      <c r="E1" s="184" t="s">
        <v>2377</v>
      </c>
      <c r="F1" s="184" t="s">
        <v>2378</v>
      </c>
      <c r="G1" s="184" t="s">
        <v>743</v>
      </c>
      <c r="H1" s="184" t="s">
        <v>744</v>
      </c>
      <c r="I1" s="184" t="s">
        <v>745</v>
      </c>
      <c r="J1" s="184" t="s">
        <v>746</v>
      </c>
      <c r="K1" s="184" t="s">
        <v>747</v>
      </c>
      <c r="L1" s="184" t="s">
        <v>748</v>
      </c>
      <c r="M1" s="184" t="s">
        <v>749</v>
      </c>
      <c r="N1" s="184" t="s">
        <v>750</v>
      </c>
      <c r="O1" s="184" t="s">
        <v>751</v>
      </c>
      <c r="P1" s="184" t="s">
        <v>752</v>
      </c>
      <c r="Q1" s="184" t="s">
        <v>753</v>
      </c>
      <c r="R1" s="184" t="s">
        <v>754</v>
      </c>
      <c r="S1" s="184" t="s">
        <v>755</v>
      </c>
      <c r="T1" s="184" t="s">
        <v>756</v>
      </c>
      <c r="U1" s="184" t="s">
        <v>757</v>
      </c>
      <c r="V1" s="184" t="s">
        <v>758</v>
      </c>
      <c r="W1" s="184" t="s">
        <v>759</v>
      </c>
      <c r="X1" s="184" t="s">
        <v>760</v>
      </c>
      <c r="Y1" s="184" t="s">
        <v>761</v>
      </c>
      <c r="Z1" s="184" t="s">
        <v>762</v>
      </c>
      <c r="AA1" s="184" t="s">
        <v>763</v>
      </c>
      <c r="AB1" s="184" t="s">
        <v>764</v>
      </c>
      <c r="AC1" s="184" t="s">
        <v>765</v>
      </c>
      <c r="AD1" s="184" t="s">
        <v>766</v>
      </c>
      <c r="AE1" s="184" t="s">
        <v>767</v>
      </c>
      <c r="AF1" s="184" t="s">
        <v>768</v>
      </c>
      <c r="AG1" s="184" t="s">
        <v>769</v>
      </c>
      <c r="AH1" s="184" t="s">
        <v>770</v>
      </c>
      <c r="AI1" s="184" t="s">
        <v>771</v>
      </c>
      <c r="AJ1" s="184" t="s">
        <v>772</v>
      </c>
      <c r="AK1" s="184" t="s">
        <v>773</v>
      </c>
      <c r="AL1" s="184" t="s">
        <v>774</v>
      </c>
      <c r="AM1" s="184" t="s">
        <v>775</v>
      </c>
      <c r="AN1" s="184" t="s">
        <v>776</v>
      </c>
      <c r="AO1" s="184" t="s">
        <v>777</v>
      </c>
      <c r="AP1" s="184" t="s">
        <v>778</v>
      </c>
      <c r="AQ1" s="184" t="s">
        <v>779</v>
      </c>
      <c r="AR1" s="184" t="s">
        <v>780</v>
      </c>
      <c r="AS1" s="184" t="s">
        <v>781</v>
      </c>
      <c r="AT1" s="184" t="s">
        <v>782</v>
      </c>
      <c r="AU1" s="185" t="s">
        <v>783</v>
      </c>
    </row>
    <row r="2" spans="1:47" ht="60" customHeight="1" outlineLevel="1" x14ac:dyDescent="0.35">
      <c r="A2" s="175" t="s">
        <v>2379</v>
      </c>
      <c r="B2" s="149" t="s">
        <v>19</v>
      </c>
      <c r="C2" s="147" t="s">
        <v>2380</v>
      </c>
      <c r="D2" s="153" t="s">
        <v>2381</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2379</v>
      </c>
      <c r="B3" s="150" t="s">
        <v>2382</v>
      </c>
      <c r="C3" s="148" t="s">
        <v>2383</v>
      </c>
      <c r="D3" s="154" t="s">
        <v>2384</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2379</v>
      </c>
      <c r="B4" s="151" t="s">
        <v>2382</v>
      </c>
      <c r="C4" s="152" t="s">
        <v>2385</v>
      </c>
      <c r="D4" s="155" t="s">
        <v>2386</v>
      </c>
      <c r="E4" s="158" t="s">
        <v>2387</v>
      </c>
      <c r="F4" s="161" t="s">
        <v>2388</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2379</v>
      </c>
      <c r="B5" s="151" t="s">
        <v>2382</v>
      </c>
      <c r="C5" s="152" t="s">
        <v>2389</v>
      </c>
      <c r="D5" s="155" t="s">
        <v>2390</v>
      </c>
      <c r="E5" s="158" t="s">
        <v>2391</v>
      </c>
      <c r="F5" s="161" t="s">
        <v>2392</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2379</v>
      </c>
      <c r="B6" s="151" t="s">
        <v>2382</v>
      </c>
      <c r="C6" s="152" t="s">
        <v>2393</v>
      </c>
      <c r="D6" s="155" t="s">
        <v>2394</v>
      </c>
      <c r="E6" s="158" t="s">
        <v>2395</v>
      </c>
      <c r="F6" s="161" t="s">
        <v>2392</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2379</v>
      </c>
      <c r="B7" s="151" t="s">
        <v>2382</v>
      </c>
      <c r="C7" s="152" t="s">
        <v>2396</v>
      </c>
      <c r="D7" s="155" t="s">
        <v>2397</v>
      </c>
      <c r="E7" s="158" t="s">
        <v>2398</v>
      </c>
      <c r="F7" s="161" t="s">
        <v>2392</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2379</v>
      </c>
      <c r="B8" s="151" t="s">
        <v>2382</v>
      </c>
      <c r="C8" s="152" t="s">
        <v>2399</v>
      </c>
      <c r="D8" s="155" t="s">
        <v>2400</v>
      </c>
      <c r="E8" s="158" t="s">
        <v>2401</v>
      </c>
      <c r="F8" s="161" t="s">
        <v>2402</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2379</v>
      </c>
      <c r="B9" s="150" t="s">
        <v>2403</v>
      </c>
      <c r="C9" s="148" t="s">
        <v>2404</v>
      </c>
      <c r="D9" s="154" t="s">
        <v>2405</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2379</v>
      </c>
      <c r="B10" s="151" t="s">
        <v>2403</v>
      </c>
      <c r="C10" s="152" t="s">
        <v>2406</v>
      </c>
      <c r="D10" s="155" t="s">
        <v>2407</v>
      </c>
      <c r="E10" s="158" t="s">
        <v>2408</v>
      </c>
      <c r="F10" s="161" t="s">
        <v>2388</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2379</v>
      </c>
      <c r="B11" s="151" t="s">
        <v>2403</v>
      </c>
      <c r="C11" s="152" t="s">
        <v>2409</v>
      </c>
      <c r="D11" s="155" t="s">
        <v>2410</v>
      </c>
      <c r="E11" s="158" t="s">
        <v>2411</v>
      </c>
      <c r="F11" s="161" t="s">
        <v>2388</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2379</v>
      </c>
      <c r="B12" s="151" t="s">
        <v>2403</v>
      </c>
      <c r="C12" s="152" t="s">
        <v>2412</v>
      </c>
      <c r="D12" s="155" t="s">
        <v>2413</v>
      </c>
      <c r="E12" s="158" t="s">
        <v>2414</v>
      </c>
      <c r="F12" s="161" t="s">
        <v>2388</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2379</v>
      </c>
      <c r="B13" s="150" t="s">
        <v>2415</v>
      </c>
      <c r="C13" s="148" t="s">
        <v>2416</v>
      </c>
      <c r="D13" s="154" t="s">
        <v>2417</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2379</v>
      </c>
      <c r="B14" s="151" t="s">
        <v>2415</v>
      </c>
      <c r="C14" s="152" t="s">
        <v>2418</v>
      </c>
      <c r="D14" s="155" t="s">
        <v>2419</v>
      </c>
      <c r="E14" s="158" t="s">
        <v>2420</v>
      </c>
      <c r="F14" s="161" t="s">
        <v>2388</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2379</v>
      </c>
      <c r="B15" s="151" t="s">
        <v>2415</v>
      </c>
      <c r="C15" s="152" t="s">
        <v>2421</v>
      </c>
      <c r="D15" s="155" t="s">
        <v>2422</v>
      </c>
      <c r="E15" s="158" t="s">
        <v>2423</v>
      </c>
      <c r="F15" s="161" t="s">
        <v>2388</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2379</v>
      </c>
      <c r="B16" s="150" t="s">
        <v>2424</v>
      </c>
      <c r="C16" s="148" t="s">
        <v>2425</v>
      </c>
      <c r="D16" s="154" t="s">
        <v>2426</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2379</v>
      </c>
      <c r="B17" s="151" t="s">
        <v>2424</v>
      </c>
      <c r="C17" s="152" t="s">
        <v>2427</v>
      </c>
      <c r="D17" s="155" t="s">
        <v>2428</v>
      </c>
      <c r="E17" s="158" t="s">
        <v>2429</v>
      </c>
      <c r="F17" s="161" t="s">
        <v>2388</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2379</v>
      </c>
      <c r="B18" s="151" t="s">
        <v>2424</v>
      </c>
      <c r="C18" s="152" t="s">
        <v>2430</v>
      </c>
      <c r="D18" s="155" t="s">
        <v>2431</v>
      </c>
      <c r="E18" s="158" t="s">
        <v>2432</v>
      </c>
      <c r="F18" s="161" t="s">
        <v>2392</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2379</v>
      </c>
      <c r="B19" s="151" t="s">
        <v>2424</v>
      </c>
      <c r="C19" s="152" t="s">
        <v>2433</v>
      </c>
      <c r="D19" s="155" t="s">
        <v>2434</v>
      </c>
      <c r="E19" s="158" t="s">
        <v>2435</v>
      </c>
      <c r="F19" s="161" t="s">
        <v>2388</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2379</v>
      </c>
      <c r="B20" s="151" t="s">
        <v>2424</v>
      </c>
      <c r="C20" s="152" t="s">
        <v>2436</v>
      </c>
      <c r="D20" s="155" t="s">
        <v>2437</v>
      </c>
      <c r="E20" s="158" t="s">
        <v>2438</v>
      </c>
      <c r="F20" s="161" t="s">
        <v>2388</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2379</v>
      </c>
      <c r="B21" s="151" t="s">
        <v>2424</v>
      </c>
      <c r="C21" s="152" t="s">
        <v>2439</v>
      </c>
      <c r="D21" s="155" t="s">
        <v>2440</v>
      </c>
      <c r="E21" s="158" t="s">
        <v>2441</v>
      </c>
      <c r="F21" s="161" t="s">
        <v>2392</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2379</v>
      </c>
      <c r="B22" s="151" t="s">
        <v>2424</v>
      </c>
      <c r="C22" s="152" t="s">
        <v>2442</v>
      </c>
      <c r="D22" s="155" t="s">
        <v>2443</v>
      </c>
      <c r="E22" s="158" t="s">
        <v>2444</v>
      </c>
      <c r="F22" s="161" t="s">
        <v>2388</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2379</v>
      </c>
      <c r="B23" s="151" t="s">
        <v>2424</v>
      </c>
      <c r="C23" s="152" t="s">
        <v>2445</v>
      </c>
      <c r="D23" s="155" t="s">
        <v>2446</v>
      </c>
      <c r="E23" s="158" t="s">
        <v>2447</v>
      </c>
      <c r="F23" s="161" t="s">
        <v>2388</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2379</v>
      </c>
      <c r="B24" s="150" t="s">
        <v>2448</v>
      </c>
      <c r="C24" s="148" t="s">
        <v>2449</v>
      </c>
      <c r="D24" s="154" t="s">
        <v>2450</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2379</v>
      </c>
      <c r="B25" s="151" t="s">
        <v>2448</v>
      </c>
      <c r="C25" s="152" t="s">
        <v>2451</v>
      </c>
      <c r="D25" s="155" t="s">
        <v>2452</v>
      </c>
      <c r="E25" s="158" t="s">
        <v>2453</v>
      </c>
      <c r="F25" s="161" t="s">
        <v>2388</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2379</v>
      </c>
      <c r="B26" s="151" t="s">
        <v>2448</v>
      </c>
      <c r="C26" s="152" t="s">
        <v>2454</v>
      </c>
      <c r="D26" s="155" t="s">
        <v>2455</v>
      </c>
      <c r="E26" s="158" t="s">
        <v>2456</v>
      </c>
      <c r="F26" s="161" t="s">
        <v>2388</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2379</v>
      </c>
      <c r="B27" s="151" t="s">
        <v>2448</v>
      </c>
      <c r="C27" s="152" t="s">
        <v>2457</v>
      </c>
      <c r="D27" s="155" t="s">
        <v>2458</v>
      </c>
      <c r="E27" s="158" t="s">
        <v>2459</v>
      </c>
      <c r="F27" s="161" t="s">
        <v>2392</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2379</v>
      </c>
      <c r="B28" s="151" t="s">
        <v>2448</v>
      </c>
      <c r="C28" s="152" t="s">
        <v>2460</v>
      </c>
      <c r="D28" s="155" t="s">
        <v>2461</v>
      </c>
      <c r="E28" s="158" t="s">
        <v>2462</v>
      </c>
      <c r="F28" s="161" t="s">
        <v>2388</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2379</v>
      </c>
      <c r="B29" s="150" t="s">
        <v>2463</v>
      </c>
      <c r="C29" s="148" t="s">
        <v>2464</v>
      </c>
      <c r="D29" s="154" t="s">
        <v>2465</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2379</v>
      </c>
      <c r="B30" s="151" t="s">
        <v>2463</v>
      </c>
      <c r="C30" s="152" t="s">
        <v>2466</v>
      </c>
      <c r="D30" s="155" t="s">
        <v>2467</v>
      </c>
      <c r="E30" s="158" t="s">
        <v>2468</v>
      </c>
      <c r="F30" s="161" t="s">
        <v>2402</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2379</v>
      </c>
      <c r="B31" s="151" t="s">
        <v>2463</v>
      </c>
      <c r="C31" s="152" t="s">
        <v>2469</v>
      </c>
      <c r="D31" s="155" t="s">
        <v>2470</v>
      </c>
      <c r="E31" s="158" t="s">
        <v>2471</v>
      </c>
      <c r="F31" s="161" t="s">
        <v>2402</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2379</v>
      </c>
      <c r="B32" s="151" t="s">
        <v>2463</v>
      </c>
      <c r="C32" s="152" t="s">
        <v>2472</v>
      </c>
      <c r="D32" s="155" t="s">
        <v>2473</v>
      </c>
      <c r="E32" s="158" t="s">
        <v>2474</v>
      </c>
      <c r="F32" s="161" t="s">
        <v>2402</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2379</v>
      </c>
      <c r="B33" s="151" t="s">
        <v>2463</v>
      </c>
      <c r="C33" s="152" t="s">
        <v>2475</v>
      </c>
      <c r="D33" s="155" t="s">
        <v>2476</v>
      </c>
      <c r="E33" s="158" t="s">
        <v>2477</v>
      </c>
      <c r="F33" s="161" t="s">
        <v>2402</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2379</v>
      </c>
      <c r="B34" s="151" t="s">
        <v>2463</v>
      </c>
      <c r="C34" s="152" t="s">
        <v>2478</v>
      </c>
      <c r="D34" s="155" t="s">
        <v>2479</v>
      </c>
      <c r="E34" s="158" t="s">
        <v>2480</v>
      </c>
      <c r="F34" s="161" t="s">
        <v>2402</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2379</v>
      </c>
      <c r="B35" s="151" t="s">
        <v>2463</v>
      </c>
      <c r="C35" s="152" t="s">
        <v>2481</v>
      </c>
      <c r="D35" s="155" t="s">
        <v>2482</v>
      </c>
      <c r="E35" s="158" t="s">
        <v>2483</v>
      </c>
      <c r="F35" s="161" t="s">
        <v>2402</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2379</v>
      </c>
      <c r="B36" s="151" t="s">
        <v>2463</v>
      </c>
      <c r="C36" s="152" t="s">
        <v>2484</v>
      </c>
      <c r="D36" s="155" t="s">
        <v>2485</v>
      </c>
      <c r="E36" s="158" t="s">
        <v>2486</v>
      </c>
      <c r="F36" s="161" t="s">
        <v>2402</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2379</v>
      </c>
      <c r="B37" s="151" t="s">
        <v>2463</v>
      </c>
      <c r="C37" s="152" t="s">
        <v>2487</v>
      </c>
      <c r="D37" s="155" t="s">
        <v>2488</v>
      </c>
      <c r="E37" s="158" t="s">
        <v>2489</v>
      </c>
      <c r="F37" s="161" t="s">
        <v>2402</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2379</v>
      </c>
      <c r="B38" s="151" t="s">
        <v>2463</v>
      </c>
      <c r="C38" s="152" t="s">
        <v>2490</v>
      </c>
      <c r="D38" s="155" t="s">
        <v>2491</v>
      </c>
      <c r="E38" s="158" t="s">
        <v>2492</v>
      </c>
      <c r="F38" s="161" t="s">
        <v>2402</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2379</v>
      </c>
      <c r="B39" s="151" t="s">
        <v>2463</v>
      </c>
      <c r="C39" s="152" t="s">
        <v>2493</v>
      </c>
      <c r="D39" s="155" t="s">
        <v>2494</v>
      </c>
      <c r="E39" s="158" t="s">
        <v>2495</v>
      </c>
      <c r="F39" s="161" t="s">
        <v>2402</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2496</v>
      </c>
      <c r="B40" s="149" t="s">
        <v>19</v>
      </c>
      <c r="C40" s="147" t="s">
        <v>2497</v>
      </c>
      <c r="D40" s="153" t="s">
        <v>2498</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2496</v>
      </c>
      <c r="B41" s="150" t="s">
        <v>2499</v>
      </c>
      <c r="C41" s="148" t="s">
        <v>2500</v>
      </c>
      <c r="D41" s="154" t="s">
        <v>2501</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2496</v>
      </c>
      <c r="B42" s="151" t="s">
        <v>2499</v>
      </c>
      <c r="C42" s="152" t="s">
        <v>2502</v>
      </c>
      <c r="D42" s="155" t="s">
        <v>2503</v>
      </c>
      <c r="E42" s="158" t="s">
        <v>2504</v>
      </c>
      <c r="F42" s="161" t="s">
        <v>2388</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2496</v>
      </c>
      <c r="B43" s="151" t="s">
        <v>2499</v>
      </c>
      <c r="C43" s="152" t="s">
        <v>2505</v>
      </c>
      <c r="D43" s="155" t="s">
        <v>2506</v>
      </c>
      <c r="E43" s="158" t="s">
        <v>2507</v>
      </c>
      <c r="F43" s="161" t="s">
        <v>2388</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2496</v>
      </c>
      <c r="B44" s="151" t="s">
        <v>2499</v>
      </c>
      <c r="C44" s="152" t="s">
        <v>2508</v>
      </c>
      <c r="D44" s="155" t="s">
        <v>2509</v>
      </c>
      <c r="E44" s="158" t="s">
        <v>2510</v>
      </c>
      <c r="F44" s="161" t="s">
        <v>2392</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2496</v>
      </c>
      <c r="B45" s="151" t="s">
        <v>2499</v>
      </c>
      <c r="C45" s="152" t="s">
        <v>2511</v>
      </c>
      <c r="D45" s="155" t="s">
        <v>2512</v>
      </c>
      <c r="E45" s="158" t="s">
        <v>2513</v>
      </c>
      <c r="F45" s="161" t="s">
        <v>2402</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2496</v>
      </c>
      <c r="B46" s="151" t="s">
        <v>2499</v>
      </c>
      <c r="C46" s="152" t="s">
        <v>2514</v>
      </c>
      <c r="D46" s="155" t="s">
        <v>2515</v>
      </c>
      <c r="E46" s="158" t="s">
        <v>2516</v>
      </c>
      <c r="F46" s="161" t="s">
        <v>2388</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2496</v>
      </c>
      <c r="B47" s="151" t="s">
        <v>2499</v>
      </c>
      <c r="C47" s="152" t="s">
        <v>2517</v>
      </c>
      <c r="D47" s="155" t="s">
        <v>2518</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2496</v>
      </c>
      <c r="B48" s="151" t="s">
        <v>2499</v>
      </c>
      <c r="C48" s="152" t="s">
        <v>2519</v>
      </c>
      <c r="D48" s="155" t="s">
        <v>2520</v>
      </c>
      <c r="E48" s="158" t="s">
        <v>2521</v>
      </c>
      <c r="F48" s="161" t="s">
        <v>2388</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2496</v>
      </c>
      <c r="B49" s="151" t="s">
        <v>2499</v>
      </c>
      <c r="C49" s="152" t="s">
        <v>2522</v>
      </c>
      <c r="D49" s="155" t="s">
        <v>2523</v>
      </c>
      <c r="E49" s="158" t="s">
        <v>2524</v>
      </c>
      <c r="F49" s="161" t="s">
        <v>2392</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2496</v>
      </c>
      <c r="B50" s="150" t="s">
        <v>2525</v>
      </c>
      <c r="C50" s="148" t="s">
        <v>2526</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2496</v>
      </c>
      <c r="B51" s="151" t="s">
        <v>2525</v>
      </c>
      <c r="C51" s="152" t="s">
        <v>2527</v>
      </c>
      <c r="D51" s="155" t="s">
        <v>2528</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2496</v>
      </c>
      <c r="B52" s="151" t="s">
        <v>2525</v>
      </c>
      <c r="C52" s="152" t="s">
        <v>2529</v>
      </c>
      <c r="D52" s="155" t="s">
        <v>2530</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2496</v>
      </c>
      <c r="B53" s="151" t="s">
        <v>2525</v>
      </c>
      <c r="C53" s="152" t="s">
        <v>2531</v>
      </c>
      <c r="D53" s="155" t="s">
        <v>2532</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2496</v>
      </c>
      <c r="B54" s="151" t="s">
        <v>2525</v>
      </c>
      <c r="C54" s="152" t="s">
        <v>2533</v>
      </c>
      <c r="D54" s="155" t="s">
        <v>2534</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2496</v>
      </c>
      <c r="B55" s="151" t="s">
        <v>2525</v>
      </c>
      <c r="C55" s="152" t="s">
        <v>2535</v>
      </c>
      <c r="D55" s="155" t="s">
        <v>2536</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2496</v>
      </c>
      <c r="B56" s="150" t="s">
        <v>650</v>
      </c>
      <c r="C56" s="148" t="s">
        <v>2537</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2496</v>
      </c>
      <c r="B57" s="151" t="s">
        <v>650</v>
      </c>
      <c r="C57" s="152" t="s">
        <v>2538</v>
      </c>
      <c r="D57" s="155" t="s">
        <v>2539</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2496</v>
      </c>
      <c r="B58" s="151" t="s">
        <v>650</v>
      </c>
      <c r="C58" s="152" t="s">
        <v>2540</v>
      </c>
      <c r="D58" s="155" t="s">
        <v>2541</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2496</v>
      </c>
      <c r="B59" s="151" t="s">
        <v>650</v>
      </c>
      <c r="C59" s="152" t="s">
        <v>2542</v>
      </c>
      <c r="D59" s="155" t="s">
        <v>2543</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2496</v>
      </c>
      <c r="B60" s="151" t="s">
        <v>650</v>
      </c>
      <c r="C60" s="152" t="s">
        <v>2544</v>
      </c>
      <c r="D60" s="155" t="s">
        <v>2545</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2496</v>
      </c>
      <c r="B61" s="150" t="s">
        <v>2546</v>
      </c>
      <c r="C61" s="148" t="s">
        <v>2547</v>
      </c>
      <c r="D61" s="154" t="s">
        <v>2548</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2496</v>
      </c>
      <c r="B62" s="151" t="s">
        <v>2546</v>
      </c>
      <c r="C62" s="152" t="s">
        <v>2549</v>
      </c>
      <c r="D62" s="155" t="s">
        <v>2550</v>
      </c>
      <c r="E62" s="158" t="s">
        <v>2551</v>
      </c>
      <c r="F62" s="161" t="s">
        <v>2388</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2496</v>
      </c>
      <c r="B63" s="151" t="s">
        <v>2546</v>
      </c>
      <c r="C63" s="152" t="s">
        <v>2552</v>
      </c>
      <c r="D63" s="155" t="s">
        <v>2553</v>
      </c>
      <c r="E63" s="158" t="s">
        <v>2554</v>
      </c>
      <c r="F63" s="161" t="s">
        <v>2392</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2496</v>
      </c>
      <c r="B64" s="151" t="s">
        <v>2546</v>
      </c>
      <c r="C64" s="152" t="s">
        <v>2555</v>
      </c>
      <c r="D64" s="155" t="s">
        <v>2556</v>
      </c>
      <c r="E64" s="158" t="s">
        <v>2557</v>
      </c>
      <c r="F64" s="161" t="s">
        <v>2388</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2496</v>
      </c>
      <c r="B65" s="151" t="s">
        <v>2546</v>
      </c>
      <c r="C65" s="152" t="s">
        <v>2558</v>
      </c>
      <c r="D65" s="155" t="s">
        <v>2559</v>
      </c>
      <c r="E65" s="158" t="s">
        <v>2560</v>
      </c>
      <c r="F65" s="161" t="s">
        <v>2388</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2496</v>
      </c>
      <c r="B66" s="150" t="s">
        <v>2154</v>
      </c>
      <c r="C66" s="148" t="s">
        <v>2561</v>
      </c>
      <c r="D66" s="154" t="s">
        <v>2562</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2496</v>
      </c>
      <c r="B67" s="151" t="s">
        <v>2154</v>
      </c>
      <c r="C67" s="152" t="s">
        <v>2563</v>
      </c>
      <c r="D67" s="155" t="s">
        <v>2564</v>
      </c>
      <c r="E67" s="158" t="s">
        <v>2565</v>
      </c>
      <c r="F67" s="161" t="s">
        <v>2388</v>
      </c>
      <c r="G67" s="164">
        <f>IF(COUNTIF(H67:AU67,"&lt;&gt;")=0,"",SUMPRODUCT(((Recommendations[ImplStatus]="Implemented")+(Recommendations[ImplStatus]="Compensated"))*ISNUMBER(MATCH(Recommendations[Id],H67:AU67,0)))/COUNTIF(H67:AU67,"&lt;&gt;"))</f>
        <v>0</v>
      </c>
      <c r="H67" s="167" t="s">
        <v>110</v>
      </c>
      <c r="I67" s="167" t="s">
        <v>469</v>
      </c>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2496</v>
      </c>
      <c r="B68" s="151" t="s">
        <v>2154</v>
      </c>
      <c r="C68" s="152" t="s">
        <v>2566</v>
      </c>
      <c r="D68" s="155" t="s">
        <v>2567</v>
      </c>
      <c r="E68" s="158" t="s">
        <v>2568</v>
      </c>
      <c r="F68" s="161" t="s">
        <v>2388</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2496</v>
      </c>
      <c r="B69" s="151" t="s">
        <v>2154</v>
      </c>
      <c r="C69" s="152" t="s">
        <v>2569</v>
      </c>
      <c r="D69" s="155" t="s">
        <v>2570</v>
      </c>
      <c r="E69" s="158" t="s">
        <v>2571</v>
      </c>
      <c r="F69" s="161" t="s">
        <v>2392</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2496</v>
      </c>
      <c r="B70" s="151" t="s">
        <v>2154</v>
      </c>
      <c r="C70" s="152" t="s">
        <v>2572</v>
      </c>
      <c r="D70" s="155" t="s">
        <v>2573</v>
      </c>
      <c r="E70" s="158" t="s">
        <v>2574</v>
      </c>
      <c r="F70" s="161" t="s">
        <v>2388</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2496</v>
      </c>
      <c r="B71" s="151" t="s">
        <v>2154</v>
      </c>
      <c r="C71" s="152" t="s">
        <v>2575</v>
      </c>
      <c r="D71" s="155" t="s">
        <v>2576</v>
      </c>
      <c r="E71" s="158" t="s">
        <v>2577</v>
      </c>
      <c r="F71" s="161" t="s">
        <v>2388</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2496</v>
      </c>
      <c r="B72" s="151" t="s">
        <v>2154</v>
      </c>
      <c r="C72" s="152" t="s">
        <v>2578</v>
      </c>
      <c r="D72" s="155" t="s">
        <v>2579</v>
      </c>
      <c r="E72" s="158" t="s">
        <v>2580</v>
      </c>
      <c r="F72" s="161" t="s">
        <v>2388</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2496</v>
      </c>
      <c r="B73" s="151" t="s">
        <v>2154</v>
      </c>
      <c r="C73" s="152" t="s">
        <v>2581</v>
      </c>
      <c r="D73" s="155" t="s">
        <v>2582</v>
      </c>
      <c r="E73" s="158" t="s">
        <v>2583</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2496</v>
      </c>
      <c r="B74" s="151" t="s">
        <v>2154</v>
      </c>
      <c r="C74" s="152" t="s">
        <v>2584</v>
      </c>
      <c r="D74" s="155" t="s">
        <v>2585</v>
      </c>
      <c r="E74" s="158" t="s">
        <v>2586</v>
      </c>
      <c r="F74" s="161" t="s">
        <v>2392</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2496</v>
      </c>
      <c r="B75" s="151" t="s">
        <v>2154</v>
      </c>
      <c r="C75" s="152" t="s">
        <v>2587</v>
      </c>
      <c r="D75" s="155" t="s">
        <v>2588</v>
      </c>
      <c r="E75" s="158" t="s">
        <v>2589</v>
      </c>
      <c r="F75" s="161" t="s">
        <v>2402</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2496</v>
      </c>
      <c r="B76" s="151" t="s">
        <v>2154</v>
      </c>
      <c r="C76" s="152" t="s">
        <v>2590</v>
      </c>
      <c r="D76" s="155" t="s">
        <v>2591</v>
      </c>
      <c r="E76" s="158" t="s">
        <v>2592</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2496</v>
      </c>
      <c r="B77" s="150" t="s">
        <v>2424</v>
      </c>
      <c r="C77" s="148" t="s">
        <v>2593</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2496</v>
      </c>
      <c r="B78" s="151" t="s">
        <v>2424</v>
      </c>
      <c r="C78" s="152" t="s">
        <v>2594</v>
      </c>
      <c r="D78" s="155" t="s">
        <v>2595</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2496</v>
      </c>
      <c r="B79" s="151" t="s">
        <v>2424</v>
      </c>
      <c r="C79" s="152" t="s">
        <v>2596</v>
      </c>
      <c r="D79" s="155" t="s">
        <v>2597</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2496</v>
      </c>
      <c r="B80" s="151" t="s">
        <v>2424</v>
      </c>
      <c r="C80" s="152" t="s">
        <v>2598</v>
      </c>
      <c r="D80" s="155" t="s">
        <v>2599</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2496</v>
      </c>
      <c r="B81" s="150" t="s">
        <v>2352</v>
      </c>
      <c r="C81" s="148" t="s">
        <v>2600</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2496</v>
      </c>
      <c r="B82" s="151" t="s">
        <v>2352</v>
      </c>
      <c r="C82" s="152" t="s">
        <v>2601</v>
      </c>
      <c r="D82" s="155" t="s">
        <v>2602</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2496</v>
      </c>
      <c r="B83" s="151" t="s">
        <v>2352</v>
      </c>
      <c r="C83" s="152" t="s">
        <v>2603</v>
      </c>
      <c r="D83" s="155" t="s">
        <v>2604</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2496</v>
      </c>
      <c r="B84" s="151" t="s">
        <v>2352</v>
      </c>
      <c r="C84" s="152" t="s">
        <v>2605</v>
      </c>
      <c r="D84" s="155" t="s">
        <v>2606</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2496</v>
      </c>
      <c r="B85" s="151" t="s">
        <v>2352</v>
      </c>
      <c r="C85" s="152" t="s">
        <v>2607</v>
      </c>
      <c r="D85" s="155" t="s">
        <v>2608</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2496</v>
      </c>
      <c r="B86" s="151" t="s">
        <v>2352</v>
      </c>
      <c r="C86" s="152" t="s">
        <v>2609</v>
      </c>
      <c r="D86" s="155" t="s">
        <v>2610</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2611</v>
      </c>
      <c r="B87" s="149" t="s">
        <v>19</v>
      </c>
      <c r="C87" s="147" t="s">
        <v>2612</v>
      </c>
      <c r="D87" s="153" t="s">
        <v>2613</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2611</v>
      </c>
      <c r="B88" s="150" t="s">
        <v>2614</v>
      </c>
      <c r="C88" s="148" t="s">
        <v>2615</v>
      </c>
      <c r="D88" s="154" t="s">
        <v>2616</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2611</v>
      </c>
      <c r="B89" s="151" t="s">
        <v>2614</v>
      </c>
      <c r="C89" s="152" t="s">
        <v>2617</v>
      </c>
      <c r="D89" s="155" t="s">
        <v>2618</v>
      </c>
      <c r="E89" s="158" t="s">
        <v>2619</v>
      </c>
      <c r="F89" s="161" t="s">
        <v>2388</v>
      </c>
      <c r="G89" s="164">
        <f>IF(COUNTIF(H89:AU89,"&lt;&gt;")=0,"",SUMPRODUCT(((Recommendations[ImplStatus]="Implemented")+(Recommendations[ImplStatus]="Compensated"))*ISNUMBER(MATCH(Recommendations[Id],H89:AU89,0)))/COUNTIF(H89:AU89,"&lt;&gt;"))</f>
        <v>0</v>
      </c>
      <c r="H89" s="167" t="s">
        <v>28</v>
      </c>
      <c r="I89" s="167" t="s">
        <v>105</v>
      </c>
      <c r="J89" s="167" t="s">
        <v>274</v>
      </c>
      <c r="K89" s="167" t="s">
        <v>279</v>
      </c>
      <c r="L89" s="167" t="s">
        <v>299</v>
      </c>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2611</v>
      </c>
      <c r="B90" s="151" t="s">
        <v>2614</v>
      </c>
      <c r="C90" s="152" t="s">
        <v>2620</v>
      </c>
      <c r="D90" s="155" t="s">
        <v>2621</v>
      </c>
      <c r="E90" s="158" t="s">
        <v>2622</v>
      </c>
      <c r="F90" s="161" t="s">
        <v>2392</v>
      </c>
      <c r="G90" s="164">
        <f>IF(COUNTIF(H90:AU90,"&lt;&gt;")=0,"",SUMPRODUCT(((Recommendations[ImplStatus]="Implemented")+(Recommendations[ImplStatus]="Compensated"))*ISNUMBER(MATCH(Recommendations[Id],H90:AU90,0)))/COUNTIF(H90:AU90,"&lt;&gt;"))</f>
        <v>0</v>
      </c>
      <c r="H90" s="167" t="s">
        <v>38</v>
      </c>
      <c r="I90" s="167" t="s">
        <v>199</v>
      </c>
      <c r="J90" s="167" t="s">
        <v>254</v>
      </c>
      <c r="K90" s="167" t="s">
        <v>269</v>
      </c>
      <c r="L90" s="167" t="s">
        <v>289</v>
      </c>
      <c r="M90" s="167" t="s">
        <v>294</v>
      </c>
      <c r="N90" s="167" t="s">
        <v>329</v>
      </c>
      <c r="O90" s="167" t="s">
        <v>339</v>
      </c>
      <c r="P90" s="167" t="s">
        <v>344</v>
      </c>
      <c r="Q90" s="167" t="s">
        <v>349</v>
      </c>
      <c r="R90" s="167" t="s">
        <v>354</v>
      </c>
      <c r="S90" s="167" t="s">
        <v>359</v>
      </c>
      <c r="T90" s="167" t="s">
        <v>379</v>
      </c>
      <c r="U90" s="167" t="s">
        <v>384</v>
      </c>
      <c r="V90" s="167" t="s">
        <v>394</v>
      </c>
      <c r="W90" s="167" t="s">
        <v>474</v>
      </c>
      <c r="X90" s="167" t="s">
        <v>479</v>
      </c>
      <c r="Y90" s="167" t="s">
        <v>483</v>
      </c>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2611</v>
      </c>
      <c r="B91" s="151" t="s">
        <v>2614</v>
      </c>
      <c r="C91" s="152" t="s">
        <v>2623</v>
      </c>
      <c r="D91" s="155" t="s">
        <v>2624</v>
      </c>
      <c r="E91" s="158" t="s">
        <v>2625</v>
      </c>
      <c r="F91" s="161" t="s">
        <v>2388</v>
      </c>
      <c r="G91" s="164">
        <f>IF(COUNTIF(H91:AU91,"&lt;&gt;")=0,"",SUMPRODUCT(((Recommendations[ImplStatus]="Implemented")+(Recommendations[ImplStatus]="Compensated"))*ISNUMBER(MATCH(Recommendations[Id],H91:AU91,0)))/COUNTIF(H91:AU91,"&lt;&gt;"))</f>
        <v>0</v>
      </c>
      <c r="H91" s="167" t="s">
        <v>38</v>
      </c>
      <c r="I91" s="167" t="s">
        <v>49</v>
      </c>
      <c r="J91" s="167" t="s">
        <v>339</v>
      </c>
      <c r="K91" s="167" t="s">
        <v>379</v>
      </c>
      <c r="L91" s="167" t="s">
        <v>474</v>
      </c>
      <c r="M91" s="167" t="s">
        <v>479</v>
      </c>
      <c r="N91" s="167" t="s">
        <v>483</v>
      </c>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2611</v>
      </c>
      <c r="B92" s="151" t="s">
        <v>2614</v>
      </c>
      <c r="C92" s="152" t="s">
        <v>2626</v>
      </c>
      <c r="D92" s="155" t="s">
        <v>2627</v>
      </c>
      <c r="E92" s="158" t="s">
        <v>2628</v>
      </c>
      <c r="F92" s="161" t="s">
        <v>2388</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2611</v>
      </c>
      <c r="B93" s="151" t="s">
        <v>2614</v>
      </c>
      <c r="C93" s="152" t="s">
        <v>2629</v>
      </c>
      <c r="D93" s="155" t="s">
        <v>2630</v>
      </c>
      <c r="E93" s="158" t="s">
        <v>2631</v>
      </c>
      <c r="F93" s="161" t="s">
        <v>2388</v>
      </c>
      <c r="G93" s="164">
        <f>IF(COUNTIF(H93:AU93,"&lt;&gt;")=0,"",SUMPRODUCT(((Recommendations[ImplStatus]="Implemented")+(Recommendations[ImplStatus]="Compensated"))*ISNUMBER(MATCH(Recommendations[Id],H93:AU93,0)))/COUNTIF(H93:AU93,"&lt;&gt;"))</f>
        <v>0</v>
      </c>
      <c r="H93" s="167" t="s">
        <v>13</v>
      </c>
      <c r="I93" s="167" t="s">
        <v>105</v>
      </c>
      <c r="J93" s="167" t="s">
        <v>120</v>
      </c>
      <c r="K93" s="167" t="s">
        <v>124</v>
      </c>
      <c r="L93" s="167" t="s">
        <v>129</v>
      </c>
      <c r="M93" s="167" t="s">
        <v>134</v>
      </c>
      <c r="N93" s="167" t="s">
        <v>154</v>
      </c>
      <c r="O93" s="167" t="s">
        <v>159</v>
      </c>
      <c r="P93" s="167" t="s">
        <v>179</v>
      </c>
      <c r="Q93" s="167" t="s">
        <v>189</v>
      </c>
      <c r="R93" s="167" t="s">
        <v>204</v>
      </c>
      <c r="S93" s="167" t="s">
        <v>209</v>
      </c>
      <c r="T93" s="167" t="s">
        <v>214</v>
      </c>
      <c r="U93" s="167" t="s">
        <v>249</v>
      </c>
      <c r="V93" s="167" t="s">
        <v>264</v>
      </c>
      <c r="W93" s="167" t="s">
        <v>284</v>
      </c>
      <c r="X93" s="167" t="s">
        <v>319</v>
      </c>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2611</v>
      </c>
      <c r="B94" s="151" t="s">
        <v>2614</v>
      </c>
      <c r="C94" s="152" t="s">
        <v>2632</v>
      </c>
      <c r="D94" s="155" t="s">
        <v>2633</v>
      </c>
      <c r="E94" s="158" t="s">
        <v>2634</v>
      </c>
      <c r="F94" s="161" t="s">
        <v>2392</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2611</v>
      </c>
      <c r="B95" s="150" t="s">
        <v>2635</v>
      </c>
      <c r="C95" s="148" t="s">
        <v>2636</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2611</v>
      </c>
      <c r="B96" s="151" t="s">
        <v>2635</v>
      </c>
      <c r="C96" s="152" t="s">
        <v>2637</v>
      </c>
      <c r="D96" s="155" t="s">
        <v>2638</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2611</v>
      </c>
      <c r="B97" s="151" t="s">
        <v>2635</v>
      </c>
      <c r="C97" s="152" t="s">
        <v>2639</v>
      </c>
      <c r="D97" s="155" t="s">
        <v>2640</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2611</v>
      </c>
      <c r="B98" s="151" t="s">
        <v>2635</v>
      </c>
      <c r="C98" s="152" t="s">
        <v>2641</v>
      </c>
      <c r="D98" s="155" t="s">
        <v>2642</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2611</v>
      </c>
      <c r="B99" s="151" t="s">
        <v>2635</v>
      </c>
      <c r="C99" s="152" t="s">
        <v>2643</v>
      </c>
      <c r="D99" s="155" t="s">
        <v>2644</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2611</v>
      </c>
      <c r="B100" s="151" t="s">
        <v>2635</v>
      </c>
      <c r="C100" s="152" t="s">
        <v>2645</v>
      </c>
      <c r="D100" s="155" t="s">
        <v>2646</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2611</v>
      </c>
      <c r="B101" s="151" t="s">
        <v>2635</v>
      </c>
      <c r="C101" s="152" t="s">
        <v>2647</v>
      </c>
      <c r="D101" s="155" t="s">
        <v>2648</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2611</v>
      </c>
      <c r="B102" s="151" t="s">
        <v>2635</v>
      </c>
      <c r="C102" s="152" t="s">
        <v>2649</v>
      </c>
      <c r="D102" s="155" t="s">
        <v>2650</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2611</v>
      </c>
      <c r="B103" s="150" t="s">
        <v>1795</v>
      </c>
      <c r="C103" s="148" t="s">
        <v>2651</v>
      </c>
      <c r="D103" s="154" t="s">
        <v>2652</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2611</v>
      </c>
      <c r="B104" s="151" t="s">
        <v>1795</v>
      </c>
      <c r="C104" s="152" t="s">
        <v>2653</v>
      </c>
      <c r="D104" s="155" t="s">
        <v>2654</v>
      </c>
      <c r="E104" s="158" t="s">
        <v>2655</v>
      </c>
      <c r="F104" s="161" t="s">
        <v>2388</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2611</v>
      </c>
      <c r="B105" s="151" t="s">
        <v>1795</v>
      </c>
      <c r="C105" s="152" t="s">
        <v>2656</v>
      </c>
      <c r="D105" s="155" t="s">
        <v>2657</v>
      </c>
      <c r="E105" s="158" t="s">
        <v>2658</v>
      </c>
      <c r="F105" s="161" t="s">
        <v>2392</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2611</v>
      </c>
      <c r="B106" s="151" t="s">
        <v>1795</v>
      </c>
      <c r="C106" s="152" t="s">
        <v>2659</v>
      </c>
      <c r="D106" s="155" t="s">
        <v>2660</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2611</v>
      </c>
      <c r="B107" s="151" t="s">
        <v>1795</v>
      </c>
      <c r="C107" s="152" t="s">
        <v>2661</v>
      </c>
      <c r="D107" s="155" t="s">
        <v>2662</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2611</v>
      </c>
      <c r="B108" s="151" t="s">
        <v>1795</v>
      </c>
      <c r="C108" s="152" t="s">
        <v>2663</v>
      </c>
      <c r="D108" s="155" t="s">
        <v>2664</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2611</v>
      </c>
      <c r="B109" s="150" t="s">
        <v>2665</v>
      </c>
      <c r="C109" s="148" t="s">
        <v>2666</v>
      </c>
      <c r="D109" s="154" t="s">
        <v>2667</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2611</v>
      </c>
      <c r="B110" s="151" t="s">
        <v>2665</v>
      </c>
      <c r="C110" s="152" t="s">
        <v>2668</v>
      </c>
      <c r="D110" s="155" t="s">
        <v>2669</v>
      </c>
      <c r="E110" s="158" t="s">
        <v>2670</v>
      </c>
      <c r="F110" s="161" t="s">
        <v>2388</v>
      </c>
      <c r="G110" s="164">
        <f>IF(COUNTIF(H110:AU110,"&lt;&gt;")=0,"",SUMPRODUCT(((Recommendations[ImplStatus]="Implemented")+(Recommendations[ImplStatus]="Compensated"))*ISNUMBER(MATCH(Recommendations[Id],H110:AU110,0)))/COUNTIF(H110:AU110,"&lt;&gt;"))</f>
        <v>0</v>
      </c>
      <c r="H110" s="167" t="s">
        <v>33</v>
      </c>
      <c r="I110" s="167" t="s">
        <v>44</v>
      </c>
      <c r="J110" s="167" t="s">
        <v>214</v>
      </c>
      <c r="K110" s="167" t="s">
        <v>389</v>
      </c>
      <c r="L110" s="167" t="s">
        <v>399</v>
      </c>
      <c r="M110" s="167" t="s">
        <v>414</v>
      </c>
      <c r="N110" s="167" t="s">
        <v>419</v>
      </c>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2611</v>
      </c>
      <c r="B111" s="151" t="s">
        <v>2665</v>
      </c>
      <c r="C111" s="152" t="s">
        <v>2671</v>
      </c>
      <c r="D111" s="155" t="s">
        <v>2672</v>
      </c>
      <c r="E111" s="158" t="s">
        <v>2673</v>
      </c>
      <c r="F111" s="161" t="s">
        <v>2388</v>
      </c>
      <c r="G111" s="164">
        <f>IF(COUNTIF(H111:AU111,"&lt;&gt;")=0,"",SUMPRODUCT(((Recommendations[ImplStatus]="Implemented")+(Recommendations[ImplStatus]="Compensated"))*ISNUMBER(MATCH(Recommendations[Id],H111:AU111,0)))/COUNTIF(H111:AU111,"&lt;&gt;"))</f>
        <v>0</v>
      </c>
      <c r="H111" s="167" t="s">
        <v>44</v>
      </c>
      <c r="I111" s="167" t="s">
        <v>364</v>
      </c>
      <c r="J111" s="167" t="s">
        <v>369</v>
      </c>
      <c r="K111" s="167" t="s">
        <v>374</v>
      </c>
      <c r="L111" s="167" t="s">
        <v>389</v>
      </c>
      <c r="M111" s="167" t="s">
        <v>399</v>
      </c>
      <c r="N111" s="167" t="s">
        <v>439</v>
      </c>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2611</v>
      </c>
      <c r="B112" s="151" t="s">
        <v>2665</v>
      </c>
      <c r="C112" s="152" t="s">
        <v>2674</v>
      </c>
      <c r="D112" s="155" t="s">
        <v>2675</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2611</v>
      </c>
      <c r="B113" s="151" t="s">
        <v>2665</v>
      </c>
      <c r="C113" s="152" t="s">
        <v>2676</v>
      </c>
      <c r="D113" s="155" t="s">
        <v>2677</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2611</v>
      </c>
      <c r="B114" s="151" t="s">
        <v>2665</v>
      </c>
      <c r="C114" s="152" t="s">
        <v>2678</v>
      </c>
      <c r="D114" s="155" t="s">
        <v>2679</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2611</v>
      </c>
      <c r="B115" s="151" t="s">
        <v>2665</v>
      </c>
      <c r="C115" s="152" t="s">
        <v>2680</v>
      </c>
      <c r="D115" s="155" t="s">
        <v>2681</v>
      </c>
      <c r="E115" s="158"/>
      <c r="F115" s="161" t="s">
        <v>19</v>
      </c>
      <c r="G115" s="164">
        <f>IF(COUNTIF(H115:AU115,"&lt;&gt;")=0,"",SUMPRODUCT(((Recommendations[ImplStatus]="Implemented")+(Recommendations[ImplStatus]="Compensated"))*ISNUMBER(MATCH(Recommendations[Id],H115:AU115,0)))/COUNTIF(H115:AU115,"&lt;&gt;"))</f>
        <v>0</v>
      </c>
      <c r="H115" s="167" t="s">
        <v>115</v>
      </c>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2611</v>
      </c>
      <c r="B116" s="151" t="s">
        <v>2665</v>
      </c>
      <c r="C116" s="152" t="s">
        <v>2682</v>
      </c>
      <c r="D116" s="155" t="s">
        <v>2683</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2611</v>
      </c>
      <c r="B117" s="151" t="s">
        <v>2665</v>
      </c>
      <c r="C117" s="152" t="s">
        <v>2684</v>
      </c>
      <c r="D117" s="155" t="s">
        <v>2685</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2611</v>
      </c>
      <c r="B118" s="151" t="s">
        <v>2665</v>
      </c>
      <c r="C118" s="152" t="s">
        <v>2686</v>
      </c>
      <c r="D118" s="155" t="s">
        <v>2687</v>
      </c>
      <c r="E118" s="158" t="s">
        <v>2688</v>
      </c>
      <c r="F118" s="161" t="s">
        <v>2388</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2611</v>
      </c>
      <c r="B119" s="151" t="s">
        <v>2665</v>
      </c>
      <c r="C119" s="152" t="s">
        <v>2689</v>
      </c>
      <c r="D119" s="155" t="s">
        <v>2690</v>
      </c>
      <c r="E119" s="158" t="s">
        <v>2691</v>
      </c>
      <c r="F119" s="161" t="s">
        <v>2388</v>
      </c>
      <c r="G119" s="164">
        <f>IF(COUNTIF(H119:AU119,"&lt;&gt;")=0,"",SUMPRODUCT(((Recommendations[ImplStatus]="Implemented")+(Recommendations[ImplStatus]="Compensated"))*ISNUMBER(MATCH(Recommendations[Id],H119:AU119,0)))/COUNTIF(H119:AU119,"&lt;&gt;"))</f>
        <v>0</v>
      </c>
      <c r="H119" s="167" t="s">
        <v>409</v>
      </c>
      <c r="I119" s="167" t="s">
        <v>488</v>
      </c>
      <c r="J119" s="167" t="s">
        <v>493</v>
      </c>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2611</v>
      </c>
      <c r="B120" s="150" t="s">
        <v>2692</v>
      </c>
      <c r="C120" s="148" t="s">
        <v>2693</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2611</v>
      </c>
      <c r="B121" s="151" t="s">
        <v>2692</v>
      </c>
      <c r="C121" s="152" t="s">
        <v>2694</v>
      </c>
      <c r="D121" s="155" t="s">
        <v>2695</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2611</v>
      </c>
      <c r="B122" s="151" t="s">
        <v>2692</v>
      </c>
      <c r="C122" s="152" t="s">
        <v>2696</v>
      </c>
      <c r="D122" s="155" t="s">
        <v>2697</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2611</v>
      </c>
      <c r="B123" s="151" t="s">
        <v>2692</v>
      </c>
      <c r="C123" s="152" t="s">
        <v>2698</v>
      </c>
      <c r="D123" s="155" t="s">
        <v>2699</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2611</v>
      </c>
      <c r="B124" s="151" t="s">
        <v>2692</v>
      </c>
      <c r="C124" s="152" t="s">
        <v>2700</v>
      </c>
      <c r="D124" s="155" t="s">
        <v>2701</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2611</v>
      </c>
      <c r="B125" s="151" t="s">
        <v>2692</v>
      </c>
      <c r="C125" s="152" t="s">
        <v>2702</v>
      </c>
      <c r="D125" s="155" t="s">
        <v>2703</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2611</v>
      </c>
      <c r="B126" s="151" t="s">
        <v>2692</v>
      </c>
      <c r="C126" s="152" t="s">
        <v>2704</v>
      </c>
      <c r="D126" s="155" t="s">
        <v>2705</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2611</v>
      </c>
      <c r="B127" s="151" t="s">
        <v>2692</v>
      </c>
      <c r="C127" s="152" t="s">
        <v>2706</v>
      </c>
      <c r="D127" s="155" t="s">
        <v>2707</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2611</v>
      </c>
      <c r="B128" s="151" t="s">
        <v>2692</v>
      </c>
      <c r="C128" s="152" t="s">
        <v>2708</v>
      </c>
      <c r="D128" s="155" t="s">
        <v>2709</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2611</v>
      </c>
      <c r="B129" s="151" t="s">
        <v>2692</v>
      </c>
      <c r="C129" s="152" t="s">
        <v>2710</v>
      </c>
      <c r="D129" s="155" t="s">
        <v>2711</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2611</v>
      </c>
      <c r="B130" s="151" t="s">
        <v>2692</v>
      </c>
      <c r="C130" s="152" t="s">
        <v>2712</v>
      </c>
      <c r="D130" s="155" t="s">
        <v>2713</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2611</v>
      </c>
      <c r="B131" s="151" t="s">
        <v>2692</v>
      </c>
      <c r="C131" s="152" t="s">
        <v>2714</v>
      </c>
      <c r="D131" s="155" t="s">
        <v>2715</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2611</v>
      </c>
      <c r="B132" s="151" t="s">
        <v>2692</v>
      </c>
      <c r="C132" s="152" t="s">
        <v>2716</v>
      </c>
      <c r="D132" s="155" t="s">
        <v>2717</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2611</v>
      </c>
      <c r="B133" s="150" t="s">
        <v>2718</v>
      </c>
      <c r="C133" s="148" t="s">
        <v>2719</v>
      </c>
      <c r="D133" s="154" t="s">
        <v>2720</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2611</v>
      </c>
      <c r="B134" s="151" t="s">
        <v>2718</v>
      </c>
      <c r="C134" s="152" t="s">
        <v>2721</v>
      </c>
      <c r="D134" s="155" t="s">
        <v>2722</v>
      </c>
      <c r="E134" s="158" t="s">
        <v>2723</v>
      </c>
      <c r="F134" s="161" t="s">
        <v>2392</v>
      </c>
      <c r="G134" s="164">
        <f>IF(COUNTIF(H134:AU134,"&lt;&gt;")=0,"",SUMPRODUCT(((Recommendations[ImplStatus]="Implemented")+(Recommendations[ImplStatus]="Compensated"))*ISNUMBER(MATCH(Recommendations[Id],H134:AU134,0)))/COUNTIF(H134:AU134,"&lt;&gt;"))</f>
        <v>0</v>
      </c>
      <c r="H134" s="167" t="s">
        <v>239</v>
      </c>
      <c r="I134" s="167" t="s">
        <v>404</v>
      </c>
      <c r="J134" s="167" t="s">
        <v>424</v>
      </c>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2611</v>
      </c>
      <c r="B135" s="151" t="s">
        <v>2718</v>
      </c>
      <c r="C135" s="152" t="s">
        <v>2724</v>
      </c>
      <c r="D135" s="155" t="s">
        <v>2725</v>
      </c>
      <c r="E135" s="158" t="s">
        <v>2726</v>
      </c>
      <c r="F135" s="161" t="s">
        <v>2392</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2611</v>
      </c>
      <c r="B136" s="151" t="s">
        <v>2718</v>
      </c>
      <c r="C136" s="152" t="s">
        <v>2727</v>
      </c>
      <c r="D136" s="155" t="s">
        <v>2728</v>
      </c>
      <c r="E136" s="158" t="s">
        <v>2729</v>
      </c>
      <c r="F136" s="161" t="s">
        <v>2388</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2611</v>
      </c>
      <c r="B137" s="151" t="s">
        <v>2718</v>
      </c>
      <c r="C137" s="152" t="s">
        <v>2730</v>
      </c>
      <c r="D137" s="155" t="s">
        <v>2731</v>
      </c>
      <c r="E137" s="158" t="s">
        <v>2732</v>
      </c>
      <c r="F137" s="161" t="s">
        <v>19</v>
      </c>
      <c r="G137" s="164">
        <f>IF(COUNTIF(H137:AU137,"&lt;&gt;")=0,"",SUMPRODUCT(((Recommendations[ImplStatus]="Implemented")+(Recommendations[ImplStatus]="Compensated"))*ISNUMBER(MATCH(Recommendations[Id],H137:AU137,0)))/COUNTIF(H137:AU137,"&lt;&gt;"))</f>
        <v>0</v>
      </c>
      <c r="H137" s="167" t="s">
        <v>13</v>
      </c>
      <c r="I137" s="167" t="s">
        <v>23</v>
      </c>
      <c r="J137" s="167" t="s">
        <v>199</v>
      </c>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2611</v>
      </c>
      <c r="B138" s="150" t="s">
        <v>2028</v>
      </c>
      <c r="C138" s="148" t="s">
        <v>2733</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2611</v>
      </c>
      <c r="B139" s="151" t="s">
        <v>2028</v>
      </c>
      <c r="C139" s="152" t="s">
        <v>2734</v>
      </c>
      <c r="D139" s="155" t="s">
        <v>2735</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2611</v>
      </c>
      <c r="B140" s="151" t="s">
        <v>2028</v>
      </c>
      <c r="C140" s="152" t="s">
        <v>2736</v>
      </c>
      <c r="D140" s="155" t="s">
        <v>2737</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2611</v>
      </c>
      <c r="B141" s="150" t="s">
        <v>2738</v>
      </c>
      <c r="C141" s="148" t="s">
        <v>2739</v>
      </c>
      <c r="D141" s="154" t="s">
        <v>2740</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2611</v>
      </c>
      <c r="B142" s="151" t="s">
        <v>2738</v>
      </c>
      <c r="C142" s="152" t="s">
        <v>2741</v>
      </c>
      <c r="D142" s="155" t="s">
        <v>2742</v>
      </c>
      <c r="E142" s="158" t="s">
        <v>2743</v>
      </c>
      <c r="F142" s="161" t="s">
        <v>2388</v>
      </c>
      <c r="G142" s="164">
        <f>IF(COUNTIF(H142:AU142,"&lt;&gt;")=0,"",SUMPRODUCT(((Recommendations[ImplStatus]="Implemented")+(Recommendations[ImplStatus]="Compensated"))*ISNUMBER(MATCH(Recommendations[Id],H142:AU142,0)))/COUNTIF(H142:AU142,"&lt;&gt;"))</f>
        <v>0</v>
      </c>
      <c r="H142" s="167" t="s">
        <v>65</v>
      </c>
      <c r="I142" s="167" t="s">
        <v>139</v>
      </c>
      <c r="J142" s="167" t="s">
        <v>144</v>
      </c>
      <c r="K142" s="167" t="s">
        <v>149</v>
      </c>
      <c r="L142" s="167" t="s">
        <v>164</v>
      </c>
      <c r="M142" s="167" t="s">
        <v>169</v>
      </c>
      <c r="N142" s="167" t="s">
        <v>174</v>
      </c>
      <c r="O142" s="167" t="s">
        <v>184</v>
      </c>
      <c r="P142" s="167" t="s">
        <v>194</v>
      </c>
      <c r="Q142" s="167" t="s">
        <v>219</v>
      </c>
      <c r="R142" s="167" t="s">
        <v>224</v>
      </c>
      <c r="S142" s="167" t="s">
        <v>244</v>
      </c>
      <c r="T142" s="167" t="s">
        <v>259</v>
      </c>
      <c r="U142" s="167" t="s">
        <v>269</v>
      </c>
      <c r="V142" s="167" t="s">
        <v>429</v>
      </c>
      <c r="W142" s="167" t="s">
        <v>434</v>
      </c>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2611</v>
      </c>
      <c r="B143" s="151" t="s">
        <v>2738</v>
      </c>
      <c r="C143" s="152" t="s">
        <v>2744</v>
      </c>
      <c r="D143" s="155" t="s">
        <v>2745</v>
      </c>
      <c r="E143" s="158" t="s">
        <v>2746</v>
      </c>
      <c r="F143" s="161" t="s">
        <v>2388</v>
      </c>
      <c r="G143" s="164">
        <f>IF(COUNTIF(H143:AU143,"&lt;&gt;")=0,"",SUMPRODUCT(((Recommendations[ImplStatus]="Implemented")+(Recommendations[ImplStatus]="Compensated"))*ISNUMBER(MATCH(Recommendations[Id],H143:AU143,0)))/COUNTIF(H143:AU143,"&lt;&gt;"))</f>
        <v>0</v>
      </c>
      <c r="H143" s="167" t="s">
        <v>65</v>
      </c>
      <c r="I143" s="167" t="s">
        <v>110</v>
      </c>
      <c r="J143" s="167" t="s">
        <v>144</v>
      </c>
      <c r="K143" s="167" t="s">
        <v>164</v>
      </c>
      <c r="L143" s="167" t="s">
        <v>169</v>
      </c>
      <c r="M143" s="167" t="s">
        <v>174</v>
      </c>
      <c r="N143" s="167" t="s">
        <v>219</v>
      </c>
      <c r="O143" s="167" t="s">
        <v>469</v>
      </c>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2611</v>
      </c>
      <c r="B144" s="151" t="s">
        <v>2738</v>
      </c>
      <c r="C144" s="152" t="s">
        <v>2747</v>
      </c>
      <c r="D144" s="155" t="s">
        <v>2748</v>
      </c>
      <c r="E144" s="158" t="s">
        <v>2749</v>
      </c>
      <c r="F144" s="161" t="s">
        <v>2392</v>
      </c>
      <c r="G144" s="164">
        <f>IF(COUNTIF(H144:AU144,"&lt;&gt;")=0,"",SUMPRODUCT(((Recommendations[ImplStatus]="Implemented")+(Recommendations[ImplStatus]="Compensated"))*ISNUMBER(MATCH(Recommendations[Id],H144:AU144,0)))/COUNTIF(H144:AU144,"&lt;&gt;"))</f>
        <v>0</v>
      </c>
      <c r="H144" s="167" t="s">
        <v>304</v>
      </c>
      <c r="I144" s="167" t="s">
        <v>309</v>
      </c>
      <c r="J144" s="167" t="s">
        <v>314</v>
      </c>
      <c r="K144" s="167" t="s">
        <v>324</v>
      </c>
      <c r="L144" s="167" t="s">
        <v>329</v>
      </c>
      <c r="M144" s="167" t="s">
        <v>334</v>
      </c>
      <c r="N144" s="167" t="s">
        <v>449</v>
      </c>
      <c r="O144" s="167" t="s">
        <v>454</v>
      </c>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2611</v>
      </c>
      <c r="B145" s="151" t="s">
        <v>2738</v>
      </c>
      <c r="C145" s="152" t="s">
        <v>2750</v>
      </c>
      <c r="D145" s="155" t="s">
        <v>2751</v>
      </c>
      <c r="E145" s="158" t="s">
        <v>2752</v>
      </c>
      <c r="F145" s="161" t="s">
        <v>2388</v>
      </c>
      <c r="G145" s="164">
        <f>IF(COUNTIF(H145:AU145,"&lt;&gt;")=0,"",SUMPRODUCT(((Recommendations[ImplStatus]="Implemented")+(Recommendations[ImplStatus]="Compensated"))*ISNUMBER(MATCH(Recommendations[Id],H145:AU145,0)))/COUNTIF(H145:AU145,"&lt;&gt;"))</f>
        <v>0</v>
      </c>
      <c r="H145" s="167" t="s">
        <v>55</v>
      </c>
      <c r="I145" s="167" t="s">
        <v>60</v>
      </c>
      <c r="J145" s="167" t="s">
        <v>65</v>
      </c>
      <c r="K145" s="167" t="s">
        <v>70</v>
      </c>
      <c r="L145" s="167" t="s">
        <v>75</v>
      </c>
      <c r="M145" s="167" t="s">
        <v>80</v>
      </c>
      <c r="N145" s="167" t="s">
        <v>95</v>
      </c>
      <c r="O145" s="167" t="s">
        <v>100</v>
      </c>
      <c r="P145" s="167" t="s">
        <v>199</v>
      </c>
      <c r="Q145" s="167" t="s">
        <v>229</v>
      </c>
      <c r="R145" s="167" t="s">
        <v>234</v>
      </c>
      <c r="S145" s="167" t="s">
        <v>299</v>
      </c>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2611</v>
      </c>
      <c r="B146" s="151" t="s">
        <v>2738</v>
      </c>
      <c r="C146" s="152" t="s">
        <v>2753</v>
      </c>
      <c r="D146" s="155" t="s">
        <v>2754</v>
      </c>
      <c r="E146" s="158" t="s">
        <v>2755</v>
      </c>
      <c r="F146" s="161" t="s">
        <v>2388</v>
      </c>
      <c r="G146" s="164">
        <f>IF(COUNTIF(H146:AU146,"&lt;&gt;")=0,"",SUMPRODUCT(((Recommendations[ImplStatus]="Implemented")+(Recommendations[ImplStatus]="Compensated"))*ISNUMBER(MATCH(Recommendations[Id],H146:AU146,0)))/COUNTIF(H146:AU146,"&lt;&gt;"))</f>
        <v>0</v>
      </c>
      <c r="H146" s="167" t="s">
        <v>444</v>
      </c>
      <c r="I146" s="167" t="s">
        <v>449</v>
      </c>
      <c r="J146" s="167" t="s">
        <v>454</v>
      </c>
      <c r="K146" s="167" t="s">
        <v>459</v>
      </c>
      <c r="L146" s="167" t="s">
        <v>464</v>
      </c>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2611</v>
      </c>
      <c r="B147" s="151" t="s">
        <v>2738</v>
      </c>
      <c r="C147" s="152" t="s">
        <v>2756</v>
      </c>
      <c r="D147" s="155" t="s">
        <v>2757</v>
      </c>
      <c r="E147" s="158" t="s">
        <v>2758</v>
      </c>
      <c r="F147" s="161" t="s">
        <v>2388</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2611</v>
      </c>
      <c r="B148" s="150" t="s">
        <v>2759</v>
      </c>
      <c r="C148" s="148" t="s">
        <v>2760</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2611</v>
      </c>
      <c r="B149" s="151" t="s">
        <v>2759</v>
      </c>
      <c r="C149" s="152" t="s">
        <v>2761</v>
      </c>
      <c r="D149" s="155" t="s">
        <v>2762</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2611</v>
      </c>
      <c r="B150" s="151" t="s">
        <v>2759</v>
      </c>
      <c r="C150" s="152" t="s">
        <v>2763</v>
      </c>
      <c r="D150" s="155" t="s">
        <v>2764</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2611</v>
      </c>
      <c r="B151" s="151" t="s">
        <v>2759</v>
      </c>
      <c r="C151" s="152" t="s">
        <v>2765</v>
      </c>
      <c r="D151" s="155" t="s">
        <v>2766</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2611</v>
      </c>
      <c r="B152" s="151" t="s">
        <v>2759</v>
      </c>
      <c r="C152" s="152" t="s">
        <v>2767</v>
      </c>
      <c r="D152" s="155" t="s">
        <v>2768</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2611</v>
      </c>
      <c r="B153" s="151" t="s">
        <v>2759</v>
      </c>
      <c r="C153" s="152" t="s">
        <v>2769</v>
      </c>
      <c r="D153" s="155" t="s">
        <v>2770</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2771</v>
      </c>
      <c r="B154" s="149" t="s">
        <v>19</v>
      </c>
      <c r="C154" s="147" t="s">
        <v>2772</v>
      </c>
      <c r="D154" s="153" t="s">
        <v>2773</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2771</v>
      </c>
      <c r="B155" s="150" t="s">
        <v>2774</v>
      </c>
      <c r="C155" s="148" t="s">
        <v>2775</v>
      </c>
      <c r="D155" s="154" t="s">
        <v>2776</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2771</v>
      </c>
      <c r="B156" s="151" t="s">
        <v>2774</v>
      </c>
      <c r="C156" s="152" t="s">
        <v>2777</v>
      </c>
      <c r="D156" s="155" t="s">
        <v>2778</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2771</v>
      </c>
      <c r="B157" s="151" t="s">
        <v>2774</v>
      </c>
      <c r="C157" s="152" t="s">
        <v>2779</v>
      </c>
      <c r="D157" s="155" t="s">
        <v>2780</v>
      </c>
      <c r="E157" s="158" t="s">
        <v>2781</v>
      </c>
      <c r="F157" s="161" t="s">
        <v>2388</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2771</v>
      </c>
      <c r="B158" s="151" t="s">
        <v>2774</v>
      </c>
      <c r="C158" s="152" t="s">
        <v>2782</v>
      </c>
      <c r="D158" s="155" t="s">
        <v>2783</v>
      </c>
      <c r="E158" s="158" t="s">
        <v>2784</v>
      </c>
      <c r="F158" s="161" t="s">
        <v>2388</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2771</v>
      </c>
      <c r="B159" s="151" t="s">
        <v>2774</v>
      </c>
      <c r="C159" s="152" t="s">
        <v>2785</v>
      </c>
      <c r="D159" s="155" t="s">
        <v>2786</v>
      </c>
      <c r="E159" s="158" t="s">
        <v>2787</v>
      </c>
      <c r="F159" s="161" t="s">
        <v>2388</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2771</v>
      </c>
      <c r="B160" s="151" t="s">
        <v>2774</v>
      </c>
      <c r="C160" s="152" t="s">
        <v>2788</v>
      </c>
      <c r="D160" s="155" t="s">
        <v>2789</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2771</v>
      </c>
      <c r="B161" s="151" t="s">
        <v>2774</v>
      </c>
      <c r="C161" s="152" t="s">
        <v>2790</v>
      </c>
      <c r="D161" s="155" t="s">
        <v>2791</v>
      </c>
      <c r="E161" s="158" t="s">
        <v>2792</v>
      </c>
      <c r="F161" s="161" t="s">
        <v>2388</v>
      </c>
      <c r="G161" s="164">
        <f>IF(COUNTIF(H161:AU161,"&lt;&gt;")=0,"",SUMPRODUCT(((Recommendations[ImplStatus]="Implemented")+(Recommendations[ImplStatus]="Compensated"))*ISNUMBER(MATCH(Recommendations[Id],H161:AU161,0)))/COUNTIF(H161:AU161,"&lt;&gt;"))</f>
        <v>0</v>
      </c>
      <c r="H161" s="167" t="s">
        <v>90</v>
      </c>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2771</v>
      </c>
      <c r="B162" s="151" t="s">
        <v>2774</v>
      </c>
      <c r="C162" s="152" t="s">
        <v>2793</v>
      </c>
      <c r="D162" s="155" t="s">
        <v>2794</v>
      </c>
      <c r="E162" s="158" t="s">
        <v>2795</v>
      </c>
      <c r="F162" s="161" t="s">
        <v>2388</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2771</v>
      </c>
      <c r="B163" s="151" t="s">
        <v>2774</v>
      </c>
      <c r="C163" s="152" t="s">
        <v>2796</v>
      </c>
      <c r="D163" s="155" t="s">
        <v>2797</v>
      </c>
      <c r="E163" s="158" t="s">
        <v>2798</v>
      </c>
      <c r="F163" s="161" t="s">
        <v>2388</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2771</v>
      </c>
      <c r="B164" s="150" t="s">
        <v>2192</v>
      </c>
      <c r="C164" s="148" t="s">
        <v>2799</v>
      </c>
      <c r="D164" s="154" t="s">
        <v>2800</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2771</v>
      </c>
      <c r="B165" s="151" t="s">
        <v>2192</v>
      </c>
      <c r="C165" s="152" t="s">
        <v>2801</v>
      </c>
      <c r="D165" s="155" t="s">
        <v>2802</v>
      </c>
      <c r="E165" s="158" t="s">
        <v>2803</v>
      </c>
      <c r="F165" s="161" t="s">
        <v>2388</v>
      </c>
      <c r="G165" s="164">
        <f>IF(COUNTIF(H165:AU165,"&lt;&gt;")=0,"",SUMPRODUCT(((Recommendations[ImplStatus]="Implemented")+(Recommendations[ImplStatus]="Compensated"))*ISNUMBER(MATCH(Recommendations[Id],H165:AU165,0)))/COUNTIF(H165:AU165,"&lt;&gt;"))</f>
        <v>0</v>
      </c>
      <c r="H165" s="167" t="s">
        <v>115</v>
      </c>
      <c r="I165" s="167" t="s">
        <v>244</v>
      </c>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2771</v>
      </c>
      <c r="B166" s="151" t="s">
        <v>2192</v>
      </c>
      <c r="C166" s="152" t="s">
        <v>2804</v>
      </c>
      <c r="D166" s="155" t="s">
        <v>2805</v>
      </c>
      <c r="E166" s="158" t="s">
        <v>2806</v>
      </c>
      <c r="F166" s="161" t="s">
        <v>2388</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2771</v>
      </c>
      <c r="B167" s="151" t="s">
        <v>2192</v>
      </c>
      <c r="C167" s="152" t="s">
        <v>2807</v>
      </c>
      <c r="D167" s="155" t="s">
        <v>2808</v>
      </c>
      <c r="E167" s="158" t="s">
        <v>2809</v>
      </c>
      <c r="F167" s="161" t="s">
        <v>2388</v>
      </c>
      <c r="G167" s="164">
        <f>IF(COUNTIF(H167:AU167,"&lt;&gt;")=0,"",SUMPRODUCT(((Recommendations[ImplStatus]="Implemented")+(Recommendations[ImplStatus]="Compensated"))*ISNUMBER(MATCH(Recommendations[Id],H167:AU167,0)))/COUNTIF(H167:AU167,"&lt;&gt;"))</f>
        <v>0</v>
      </c>
      <c r="H167" s="167" t="s">
        <v>49</v>
      </c>
      <c r="I167" s="167" t="s">
        <v>55</v>
      </c>
      <c r="J167" s="167" t="s">
        <v>60</v>
      </c>
      <c r="K167" s="167" t="s">
        <v>65</v>
      </c>
      <c r="L167" s="167" t="s">
        <v>70</v>
      </c>
      <c r="M167" s="167" t="s">
        <v>75</v>
      </c>
      <c r="N167" s="167" t="s">
        <v>80</v>
      </c>
      <c r="O167" s="167" t="s">
        <v>85</v>
      </c>
      <c r="P167" s="167" t="s">
        <v>90</v>
      </c>
      <c r="Q167" s="167" t="s">
        <v>95</v>
      </c>
      <c r="R167" s="167" t="s">
        <v>100</v>
      </c>
      <c r="S167" s="167" t="s">
        <v>199</v>
      </c>
      <c r="T167" s="167" t="s">
        <v>229</v>
      </c>
      <c r="U167" s="167" t="s">
        <v>234</v>
      </c>
      <c r="V167" s="167" t="s">
        <v>299</v>
      </c>
      <c r="W167" s="167" t="s">
        <v>339</v>
      </c>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2771</v>
      </c>
      <c r="B168" s="151" t="s">
        <v>2192</v>
      </c>
      <c r="C168" s="152" t="s">
        <v>2810</v>
      </c>
      <c r="D168" s="155" t="s">
        <v>2811</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2771</v>
      </c>
      <c r="B169" s="151" t="s">
        <v>2192</v>
      </c>
      <c r="C169" s="152" t="s">
        <v>2812</v>
      </c>
      <c r="D169" s="155" t="s">
        <v>2813</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2771</v>
      </c>
      <c r="B170" s="151" t="s">
        <v>2192</v>
      </c>
      <c r="C170" s="152" t="s">
        <v>2814</v>
      </c>
      <c r="D170" s="155" t="s">
        <v>2815</v>
      </c>
      <c r="E170" s="158" t="s">
        <v>2816</v>
      </c>
      <c r="F170" s="161" t="s">
        <v>2402</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2771</v>
      </c>
      <c r="B171" s="151" t="s">
        <v>2192</v>
      </c>
      <c r="C171" s="152" t="s">
        <v>2817</v>
      </c>
      <c r="D171" s="155" t="s">
        <v>2818</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2771</v>
      </c>
      <c r="B172" s="151" t="s">
        <v>2192</v>
      </c>
      <c r="C172" s="152" t="s">
        <v>2819</v>
      </c>
      <c r="D172" s="155" t="s">
        <v>2820</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2771</v>
      </c>
      <c r="B173" s="151" t="s">
        <v>2192</v>
      </c>
      <c r="C173" s="152" t="s">
        <v>2821</v>
      </c>
      <c r="D173" s="155" t="s">
        <v>2822</v>
      </c>
      <c r="E173" s="158" t="s">
        <v>2823</v>
      </c>
      <c r="F173" s="161" t="s">
        <v>2388</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2771</v>
      </c>
      <c r="B174" s="150" t="s">
        <v>2824</v>
      </c>
      <c r="C174" s="148" t="s">
        <v>2825</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2771</v>
      </c>
      <c r="B175" s="151" t="s">
        <v>2824</v>
      </c>
      <c r="C175" s="152" t="s">
        <v>2826</v>
      </c>
      <c r="D175" s="155" t="s">
        <v>2827</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2771</v>
      </c>
      <c r="B176" s="151" t="s">
        <v>2824</v>
      </c>
      <c r="C176" s="152" t="s">
        <v>2828</v>
      </c>
      <c r="D176" s="155" t="s">
        <v>2829</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2771</v>
      </c>
      <c r="B177" s="151" t="s">
        <v>2824</v>
      </c>
      <c r="C177" s="152" t="s">
        <v>2830</v>
      </c>
      <c r="D177" s="155" t="s">
        <v>2831</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2771</v>
      </c>
      <c r="B178" s="151" t="s">
        <v>2824</v>
      </c>
      <c r="C178" s="152" t="s">
        <v>2832</v>
      </c>
      <c r="D178" s="155" t="s">
        <v>2833</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2771</v>
      </c>
      <c r="B179" s="151" t="s">
        <v>2824</v>
      </c>
      <c r="C179" s="152" t="s">
        <v>2834</v>
      </c>
      <c r="D179" s="155" t="s">
        <v>2835</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2836</v>
      </c>
      <c r="B180" s="149" t="s">
        <v>19</v>
      </c>
      <c r="C180" s="147" t="s">
        <v>2837</v>
      </c>
      <c r="D180" s="153" t="s">
        <v>2838</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2836</v>
      </c>
      <c r="B181" s="150" t="s">
        <v>2839</v>
      </c>
      <c r="C181" s="148" t="s">
        <v>2840</v>
      </c>
      <c r="D181" s="154" t="s">
        <v>2841</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2836</v>
      </c>
      <c r="B182" s="151" t="s">
        <v>2839</v>
      </c>
      <c r="C182" s="152" t="s">
        <v>2842</v>
      </c>
      <c r="D182" s="155" t="s">
        <v>2843</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2836</v>
      </c>
      <c r="B183" s="151" t="s">
        <v>2839</v>
      </c>
      <c r="C183" s="152" t="s">
        <v>2844</v>
      </c>
      <c r="D183" s="155" t="s">
        <v>2845</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2836</v>
      </c>
      <c r="B184" s="151" t="s">
        <v>2839</v>
      </c>
      <c r="C184" s="152" t="s">
        <v>2846</v>
      </c>
      <c r="D184" s="155" t="s">
        <v>2847</v>
      </c>
      <c r="E184" s="158" t="s">
        <v>2848</v>
      </c>
      <c r="F184" s="161" t="s">
        <v>2388</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2836</v>
      </c>
      <c r="B185" s="151" t="s">
        <v>2839</v>
      </c>
      <c r="C185" s="152" t="s">
        <v>2849</v>
      </c>
      <c r="D185" s="155" t="s">
        <v>2850</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2836</v>
      </c>
      <c r="B186" s="151" t="s">
        <v>2839</v>
      </c>
      <c r="C186" s="152" t="s">
        <v>2851</v>
      </c>
      <c r="D186" s="155" t="s">
        <v>2852</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2836</v>
      </c>
      <c r="B187" s="151" t="s">
        <v>2839</v>
      </c>
      <c r="C187" s="152" t="s">
        <v>2853</v>
      </c>
      <c r="D187" s="155" t="s">
        <v>2854</v>
      </c>
      <c r="E187" s="158" t="s">
        <v>2855</v>
      </c>
      <c r="F187" s="161" t="s">
        <v>2388</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2836</v>
      </c>
      <c r="B188" s="151" t="s">
        <v>2839</v>
      </c>
      <c r="C188" s="152" t="s">
        <v>2856</v>
      </c>
      <c r="D188" s="155" t="s">
        <v>2857</v>
      </c>
      <c r="E188" s="158" t="s">
        <v>2858</v>
      </c>
      <c r="F188" s="161" t="s">
        <v>2388</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2836</v>
      </c>
      <c r="B189" s="151" t="s">
        <v>2839</v>
      </c>
      <c r="C189" s="152" t="s">
        <v>2859</v>
      </c>
      <c r="D189" s="155" t="s">
        <v>2860</v>
      </c>
      <c r="E189" s="158" t="s">
        <v>2861</v>
      </c>
      <c r="F189" s="161" t="s">
        <v>2388</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2836</v>
      </c>
      <c r="B190" s="150" t="s">
        <v>2862</v>
      </c>
      <c r="C190" s="148" t="s">
        <v>2863</v>
      </c>
      <c r="D190" s="154" t="s">
        <v>2864</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2836</v>
      </c>
      <c r="B191" s="151" t="s">
        <v>2862</v>
      </c>
      <c r="C191" s="152" t="s">
        <v>2865</v>
      </c>
      <c r="D191" s="155" t="s">
        <v>2866</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2836</v>
      </c>
      <c r="B192" s="151" t="s">
        <v>2862</v>
      </c>
      <c r="C192" s="152" t="s">
        <v>2867</v>
      </c>
      <c r="D192" s="155" t="s">
        <v>2868</v>
      </c>
      <c r="E192" s="158" t="s">
        <v>2869</v>
      </c>
      <c r="F192" s="161" t="s">
        <v>2392</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2836</v>
      </c>
      <c r="B193" s="151" t="s">
        <v>2862</v>
      </c>
      <c r="C193" s="152" t="s">
        <v>2870</v>
      </c>
      <c r="D193" s="155" t="s">
        <v>2871</v>
      </c>
      <c r="E193" s="158" t="s">
        <v>2872</v>
      </c>
      <c r="F193" s="161" t="s">
        <v>2392</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2836</v>
      </c>
      <c r="B194" s="151" t="s">
        <v>2862</v>
      </c>
      <c r="C194" s="152" t="s">
        <v>2873</v>
      </c>
      <c r="D194" s="155" t="s">
        <v>2874</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2836</v>
      </c>
      <c r="B195" s="151" t="s">
        <v>2862</v>
      </c>
      <c r="C195" s="152" t="s">
        <v>2875</v>
      </c>
      <c r="D195" s="155" t="s">
        <v>2876</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2836</v>
      </c>
      <c r="B196" s="150" t="s">
        <v>2877</v>
      </c>
      <c r="C196" s="148" t="s">
        <v>2878</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2836</v>
      </c>
      <c r="B197" s="151" t="s">
        <v>2877</v>
      </c>
      <c r="C197" s="152" t="s">
        <v>2879</v>
      </c>
      <c r="D197" s="155" t="s">
        <v>2880</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2836</v>
      </c>
      <c r="B198" s="151" t="s">
        <v>2877</v>
      </c>
      <c r="C198" s="152" t="s">
        <v>2881</v>
      </c>
      <c r="D198" s="155" t="s">
        <v>2882</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2836</v>
      </c>
      <c r="B199" s="150" t="s">
        <v>2883</v>
      </c>
      <c r="C199" s="148" t="s">
        <v>2884</v>
      </c>
      <c r="D199" s="154" t="s">
        <v>2885</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2836</v>
      </c>
      <c r="B200" s="151" t="s">
        <v>2883</v>
      </c>
      <c r="C200" s="152" t="s">
        <v>2886</v>
      </c>
      <c r="D200" s="155" t="s">
        <v>2887</v>
      </c>
      <c r="E200" s="158" t="s">
        <v>2888</v>
      </c>
      <c r="F200" s="161" t="s">
        <v>2402</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2836</v>
      </c>
      <c r="B201" s="151" t="s">
        <v>2883</v>
      </c>
      <c r="C201" s="152" t="s">
        <v>2889</v>
      </c>
      <c r="D201" s="155" t="s">
        <v>2890</v>
      </c>
      <c r="E201" s="158" t="s">
        <v>2891</v>
      </c>
      <c r="F201" s="161" t="s">
        <v>2388</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2836</v>
      </c>
      <c r="B202" s="151" t="s">
        <v>2883</v>
      </c>
      <c r="C202" s="152" t="s">
        <v>2892</v>
      </c>
      <c r="D202" s="155" t="s">
        <v>2893</v>
      </c>
      <c r="E202" s="158" t="s">
        <v>2894</v>
      </c>
      <c r="F202" s="161" t="s">
        <v>2388</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2836</v>
      </c>
      <c r="B203" s="151" t="s">
        <v>2883</v>
      </c>
      <c r="C203" s="152" t="s">
        <v>2895</v>
      </c>
      <c r="D203" s="155" t="s">
        <v>2896</v>
      </c>
      <c r="E203" s="158" t="s">
        <v>2897</v>
      </c>
      <c r="F203" s="161" t="s">
        <v>2388</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2836</v>
      </c>
      <c r="B204" s="151" t="s">
        <v>2883</v>
      </c>
      <c r="C204" s="152" t="s">
        <v>2898</v>
      </c>
      <c r="D204" s="155" t="s">
        <v>2899</v>
      </c>
      <c r="E204" s="158" t="s">
        <v>2900</v>
      </c>
      <c r="F204" s="161" t="s">
        <v>2388</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2836</v>
      </c>
      <c r="B205" s="150" t="s">
        <v>2901</v>
      </c>
      <c r="C205" s="148" t="s">
        <v>2902</v>
      </c>
      <c r="D205" s="154" t="s">
        <v>2903</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2836</v>
      </c>
      <c r="B206" s="151" t="s">
        <v>2901</v>
      </c>
      <c r="C206" s="152" t="s">
        <v>2904</v>
      </c>
      <c r="D206" s="155" t="s">
        <v>2905</v>
      </c>
      <c r="E206" s="158" t="s">
        <v>2906</v>
      </c>
      <c r="F206" s="161" t="s">
        <v>2392</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2836</v>
      </c>
      <c r="B207" s="151" t="s">
        <v>2901</v>
      </c>
      <c r="C207" s="152" t="s">
        <v>2907</v>
      </c>
      <c r="D207" s="155" t="s">
        <v>2908</v>
      </c>
      <c r="E207" s="158" t="s">
        <v>2909</v>
      </c>
      <c r="F207" s="161" t="s">
        <v>2392</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2836</v>
      </c>
      <c r="B208" s="151" t="s">
        <v>2901</v>
      </c>
      <c r="C208" s="152" t="s">
        <v>2910</v>
      </c>
      <c r="D208" s="155" t="s">
        <v>2911</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2836</v>
      </c>
      <c r="B209" s="150" t="s">
        <v>2912</v>
      </c>
      <c r="C209" s="148" t="s">
        <v>2913</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2836</v>
      </c>
      <c r="B210" s="151" t="s">
        <v>2912</v>
      </c>
      <c r="C210" s="152" t="s">
        <v>2914</v>
      </c>
      <c r="D210" s="155" t="s">
        <v>2915</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2916</v>
      </c>
      <c r="B211" s="149" t="s">
        <v>19</v>
      </c>
      <c r="C211" s="147" t="s">
        <v>2917</v>
      </c>
      <c r="D211" s="153" t="s">
        <v>2918</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2916</v>
      </c>
      <c r="B212" s="150" t="s">
        <v>2919</v>
      </c>
      <c r="C212" s="148" t="s">
        <v>2920</v>
      </c>
      <c r="D212" s="154" t="s">
        <v>2921</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2916</v>
      </c>
      <c r="B213" s="151" t="s">
        <v>2919</v>
      </c>
      <c r="C213" s="152" t="s">
        <v>2922</v>
      </c>
      <c r="D213" s="155" t="s">
        <v>2923</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2916</v>
      </c>
      <c r="B214" s="151" t="s">
        <v>2919</v>
      </c>
      <c r="C214" s="152" t="s">
        <v>2924</v>
      </c>
      <c r="D214" s="155" t="s">
        <v>2925</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2916</v>
      </c>
      <c r="B215" s="151" t="s">
        <v>2919</v>
      </c>
      <c r="C215" s="152" t="s">
        <v>2926</v>
      </c>
      <c r="D215" s="155" t="s">
        <v>2927</v>
      </c>
      <c r="E215" s="158" t="s">
        <v>2928</v>
      </c>
      <c r="F215" s="161" t="s">
        <v>2392</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2916</v>
      </c>
      <c r="B216" s="151" t="s">
        <v>2919</v>
      </c>
      <c r="C216" s="152" t="s">
        <v>2929</v>
      </c>
      <c r="D216" s="155" t="s">
        <v>2930</v>
      </c>
      <c r="E216" s="158" t="s">
        <v>2931</v>
      </c>
      <c r="F216" s="161" t="s">
        <v>2388</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2916</v>
      </c>
      <c r="B217" s="150" t="s">
        <v>2877</v>
      </c>
      <c r="C217" s="148" t="s">
        <v>2932</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2916</v>
      </c>
      <c r="B218" s="151" t="s">
        <v>2877</v>
      </c>
      <c r="C218" s="152" t="s">
        <v>2933</v>
      </c>
      <c r="D218" s="155" t="s">
        <v>2934</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2916</v>
      </c>
      <c r="B219" s="151" t="s">
        <v>2877</v>
      </c>
      <c r="C219" s="152" t="s">
        <v>2935</v>
      </c>
      <c r="D219" s="155" t="s">
        <v>2936</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2916</v>
      </c>
      <c r="B220" s="150" t="s">
        <v>2937</v>
      </c>
      <c r="C220" s="148" t="s">
        <v>2938</v>
      </c>
      <c r="D220" s="154" t="s">
        <v>2939</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2916</v>
      </c>
      <c r="B221" s="151" t="s">
        <v>2937</v>
      </c>
      <c r="C221" s="152" t="s">
        <v>2940</v>
      </c>
      <c r="D221" s="155" t="s">
        <v>2941</v>
      </c>
      <c r="E221" s="158" t="s">
        <v>2942</v>
      </c>
      <c r="F221" s="161" t="s">
        <v>2388</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2916</v>
      </c>
      <c r="B222" s="151" t="s">
        <v>2937</v>
      </c>
      <c r="C222" s="152" t="s">
        <v>2943</v>
      </c>
      <c r="D222" s="155" t="s">
        <v>2944</v>
      </c>
      <c r="E222" s="158" t="s">
        <v>2945</v>
      </c>
      <c r="F222" s="161" t="s">
        <v>2388</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2916</v>
      </c>
      <c r="B223" s="151" t="s">
        <v>2937</v>
      </c>
      <c r="C223" s="152" t="s">
        <v>2946</v>
      </c>
      <c r="D223" s="155" t="s">
        <v>2947</v>
      </c>
      <c r="E223" s="158" t="s">
        <v>2948</v>
      </c>
      <c r="F223" s="161" t="s">
        <v>2388</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2916</v>
      </c>
      <c r="B224" s="151" t="s">
        <v>2937</v>
      </c>
      <c r="C224" s="152" t="s">
        <v>2949</v>
      </c>
      <c r="D224" s="155" t="s">
        <v>2950</v>
      </c>
      <c r="E224" s="158" t="s">
        <v>2951</v>
      </c>
      <c r="F224" s="161" t="s">
        <v>2388</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2916</v>
      </c>
      <c r="B225" s="151" t="s">
        <v>2937</v>
      </c>
      <c r="C225" s="152" t="s">
        <v>2952</v>
      </c>
      <c r="D225" s="155" t="s">
        <v>2953</v>
      </c>
      <c r="E225" s="158" t="s">
        <v>2954</v>
      </c>
      <c r="F225" s="161" t="s">
        <v>2388</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2916</v>
      </c>
      <c r="B226" s="168" t="s">
        <v>2937</v>
      </c>
      <c r="C226" s="169" t="s">
        <v>2955</v>
      </c>
      <c r="D226" s="170" t="s">
        <v>2956</v>
      </c>
      <c r="E226" s="171" t="s">
        <v>2957</v>
      </c>
      <c r="F226" s="172" t="s">
        <v>2388</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498</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IFERROR(INDEX('Recommendations'!$G$2:$G$97, MATCH(H2,'Recommendations'!$A$2:$A$97,0))="Implemented", FALSE))</xm:f>
            <x14:dxf>
              <font>
                <color rgb="FF000000"/>
              </font>
              <fill>
                <patternFill>
                  <bgColor rgb="FF3C7D22"/>
                </patternFill>
              </fill>
            </x14:dxf>
          </x14:cfRule>
          <x14:cfRule type="expression" priority="2" id="{00000000-000E-0000-0700-000002000000}">
            <xm:f>AND(H2&lt;&gt;"", IFERROR(INDEX('Recommendations'!$G$2:$G$97, MATCH(H2,'Recommendations'!$A$2:$A$97,0))="Compensated", FALSE))</xm:f>
            <x14:dxf>
              <font>
                <color rgb="FF000000"/>
              </font>
              <fill>
                <patternFill>
                  <bgColor rgb="FFC6E0B4"/>
                </patternFill>
              </fill>
            </x14:dxf>
          </x14:cfRule>
          <x14:cfRule type="expression" priority="3" id="{00000000-000E-0000-0700-000003000000}">
            <xm:f>AND(H2&lt;&gt;"", IFERROR(INDEX('Recommendations'!$G$2:$G$97, MATCH(H2,'Recommendations'!$A$2:$A$97,0))="Testing", FALSE))</xm:f>
            <x14:dxf>
              <font>
                <color rgb="FF000000"/>
              </font>
              <fill>
                <patternFill>
                  <bgColor rgb="FFFFC000"/>
                </patternFill>
              </fill>
            </x14:dxf>
          </x14:cfRule>
          <x14:cfRule type="expression" priority="4" id="{00000000-000E-0000-0700-000004000000}">
            <xm:f>AND(H2&lt;&gt;"", IFERROR(INDEX('Recommendations'!$G$2:$G$97, MATCH(H2,'Recommendations'!$A$2:$A$97,0))="Failed", FALSE))</xm:f>
            <x14:dxf>
              <font>
                <color rgb="FF000000"/>
              </font>
              <fill>
                <patternFill>
                  <bgColor rgb="FFD82891"/>
                </patternFill>
              </fill>
            </x14:dxf>
          </x14:cfRule>
          <x14:cfRule type="expression" priority="5" id="{00000000-000E-0000-0700-000005000000}">
            <xm:f>AND(H2&lt;&gt;"", IFERROR(INDEX('Recommendations'!$G$2:$G$97, MATCH(H2,'Recommendations'!$A$2:$A$97,0))="Risk Accepted", FALSE))</xm:f>
            <x14:dxf>
              <font>
                <color rgb="FF000000"/>
              </font>
              <fill>
                <patternFill>
                  <bgColor rgb="FFD9D9D9"/>
                </patternFill>
              </fill>
            </x14:dxf>
          </x14:cfRule>
          <x14:cfRule type="expression" priority="6" id="{00000000-000E-0000-0700-000006000000}">
            <xm:f>AND(H2&lt;&gt;"", IFERROR(INDEX('Recommendations'!$G$2:$G$97, MATCH(H2,'Recommendations'!$A$2:$A$97,0))="N/A",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2375</v>
      </c>
      <c r="B1" s="207" t="s">
        <v>2958</v>
      </c>
      <c r="C1" s="207" t="s">
        <v>2959</v>
      </c>
      <c r="D1" s="207" t="s">
        <v>2960</v>
      </c>
      <c r="E1" s="207" t="s">
        <v>1684</v>
      </c>
      <c r="F1" s="207" t="s">
        <v>743</v>
      </c>
      <c r="G1" s="207" t="s">
        <v>744</v>
      </c>
      <c r="H1" s="207" t="s">
        <v>745</v>
      </c>
      <c r="I1" s="207" t="s">
        <v>746</v>
      </c>
      <c r="J1" s="207" t="s">
        <v>747</v>
      </c>
      <c r="K1" s="207" t="s">
        <v>748</v>
      </c>
      <c r="L1" s="207" t="s">
        <v>749</v>
      </c>
      <c r="M1" s="207" t="s">
        <v>750</v>
      </c>
      <c r="N1" s="207" t="s">
        <v>751</v>
      </c>
      <c r="O1" s="207" t="s">
        <v>752</v>
      </c>
      <c r="P1" s="207" t="s">
        <v>753</v>
      </c>
      <c r="Q1" s="207" t="s">
        <v>754</v>
      </c>
      <c r="R1" s="207" t="s">
        <v>755</v>
      </c>
      <c r="S1" s="207" t="s">
        <v>756</v>
      </c>
      <c r="T1" s="207" t="s">
        <v>757</v>
      </c>
      <c r="U1" s="207" t="s">
        <v>758</v>
      </c>
      <c r="V1" s="207" t="s">
        <v>759</v>
      </c>
      <c r="W1" s="207" t="s">
        <v>760</v>
      </c>
      <c r="X1" s="207" t="s">
        <v>761</v>
      </c>
      <c r="Y1" s="207" t="s">
        <v>762</v>
      </c>
      <c r="Z1" s="207" t="s">
        <v>763</v>
      </c>
      <c r="AA1" s="207" t="s">
        <v>764</v>
      </c>
      <c r="AB1" s="207" t="s">
        <v>765</v>
      </c>
      <c r="AC1" s="207" t="s">
        <v>766</v>
      </c>
      <c r="AD1" s="207" t="s">
        <v>767</v>
      </c>
      <c r="AE1" s="207" t="s">
        <v>768</v>
      </c>
      <c r="AF1" s="207" t="s">
        <v>769</v>
      </c>
      <c r="AG1" s="207" t="s">
        <v>770</v>
      </c>
      <c r="AH1" s="207" t="s">
        <v>771</v>
      </c>
      <c r="AI1" s="207" t="s">
        <v>772</v>
      </c>
      <c r="AJ1" s="207" t="s">
        <v>773</v>
      </c>
      <c r="AK1" s="207" t="s">
        <v>774</v>
      </c>
      <c r="AL1" s="207" t="s">
        <v>775</v>
      </c>
      <c r="AM1" s="207" t="s">
        <v>776</v>
      </c>
      <c r="AN1" s="207" t="s">
        <v>777</v>
      </c>
      <c r="AO1" s="207" t="s">
        <v>778</v>
      </c>
      <c r="AP1" s="207" t="s">
        <v>779</v>
      </c>
      <c r="AQ1" s="207" t="s">
        <v>780</v>
      </c>
      <c r="AR1" s="207" t="s">
        <v>781</v>
      </c>
      <c r="AS1" s="207" t="s">
        <v>782</v>
      </c>
      <c r="AT1" s="208" t="s">
        <v>783</v>
      </c>
    </row>
    <row r="2" spans="1:46" ht="60" customHeight="1" outlineLevel="1" x14ac:dyDescent="0.35">
      <c r="A2" s="200" t="s">
        <v>585</v>
      </c>
      <c r="B2" s="186" t="s">
        <v>2961</v>
      </c>
      <c r="C2" s="186"/>
      <c r="D2" s="189" t="s">
        <v>2962</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585</v>
      </c>
      <c r="B3" s="187" t="s">
        <v>2961</v>
      </c>
      <c r="C3" s="188" t="s">
        <v>2963</v>
      </c>
      <c r="D3" s="190" t="s">
        <v>2964</v>
      </c>
      <c r="E3" s="190" t="s">
        <v>2965</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585</v>
      </c>
      <c r="B4" s="187" t="s">
        <v>2961</v>
      </c>
      <c r="C4" s="188" t="s">
        <v>2966</v>
      </c>
      <c r="D4" s="190" t="s">
        <v>2967</v>
      </c>
      <c r="E4" s="190" t="s">
        <v>2968</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585</v>
      </c>
      <c r="B5" s="187" t="s">
        <v>2961</v>
      </c>
      <c r="C5" s="188" t="s">
        <v>2969</v>
      </c>
      <c r="D5" s="190" t="s">
        <v>2970</v>
      </c>
      <c r="E5" s="190" t="s">
        <v>2971</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585</v>
      </c>
      <c r="B6" s="187" t="s">
        <v>2961</v>
      </c>
      <c r="C6" s="188" t="s">
        <v>2972</v>
      </c>
      <c r="D6" s="190" t="s">
        <v>2973</v>
      </c>
      <c r="E6" s="190" t="s">
        <v>2974</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585</v>
      </c>
      <c r="B7" s="187" t="s">
        <v>2961</v>
      </c>
      <c r="C7" s="188" t="s">
        <v>2975</v>
      </c>
      <c r="D7" s="190" t="s">
        <v>2976</v>
      </c>
      <c r="E7" s="190" t="s">
        <v>2977</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585</v>
      </c>
      <c r="B8" s="187" t="s">
        <v>2961</v>
      </c>
      <c r="C8" s="188" t="s">
        <v>2978</v>
      </c>
      <c r="D8" s="190" t="s">
        <v>2979</v>
      </c>
      <c r="E8" s="190" t="s">
        <v>2980</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585</v>
      </c>
      <c r="B9" s="187" t="s">
        <v>2961</v>
      </c>
      <c r="C9" s="188" t="s">
        <v>2981</v>
      </c>
      <c r="D9" s="190" t="s">
        <v>2982</v>
      </c>
      <c r="E9" s="190" t="s">
        <v>2983</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585</v>
      </c>
      <c r="B10" s="187" t="s">
        <v>2961</v>
      </c>
      <c r="C10" s="188" t="s">
        <v>2984</v>
      </c>
      <c r="D10" s="190" t="s">
        <v>2985</v>
      </c>
      <c r="E10" s="190" t="s">
        <v>2986</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585</v>
      </c>
      <c r="B11" s="187" t="s">
        <v>2961</v>
      </c>
      <c r="C11" s="188" t="s">
        <v>2987</v>
      </c>
      <c r="D11" s="190" t="s">
        <v>2988</v>
      </c>
      <c r="E11" s="190" t="s">
        <v>2989</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585</v>
      </c>
      <c r="B12" s="187" t="s">
        <v>2961</v>
      </c>
      <c r="C12" s="188" t="s">
        <v>2990</v>
      </c>
      <c r="D12" s="190" t="s">
        <v>2991</v>
      </c>
      <c r="E12" s="190" t="s">
        <v>2992</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585</v>
      </c>
      <c r="B13" s="187" t="s">
        <v>2961</v>
      </c>
      <c r="C13" s="188" t="s">
        <v>2993</v>
      </c>
      <c r="D13" s="190" t="s">
        <v>2994</v>
      </c>
      <c r="E13" s="190" t="s">
        <v>2995</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585</v>
      </c>
      <c r="B14" s="187" t="s">
        <v>2961</v>
      </c>
      <c r="C14" s="188" t="s">
        <v>2996</v>
      </c>
      <c r="D14" s="190" t="s">
        <v>2997</v>
      </c>
      <c r="E14" s="190" t="s">
        <v>2998</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585</v>
      </c>
      <c r="B15" s="187" t="s">
        <v>2961</v>
      </c>
      <c r="C15" s="188" t="s">
        <v>2999</v>
      </c>
      <c r="D15" s="190" t="s">
        <v>3000</v>
      </c>
      <c r="E15" s="190" t="s">
        <v>3001</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585</v>
      </c>
      <c r="B16" s="187" t="s">
        <v>2961</v>
      </c>
      <c r="C16" s="188" t="s">
        <v>3002</v>
      </c>
      <c r="D16" s="190" t="s">
        <v>3003</v>
      </c>
      <c r="E16" s="190" t="s">
        <v>3004</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585</v>
      </c>
      <c r="B17" s="187" t="s">
        <v>2961</v>
      </c>
      <c r="C17" s="188" t="s">
        <v>3005</v>
      </c>
      <c r="D17" s="190" t="s">
        <v>3006</v>
      </c>
      <c r="E17" s="190" t="s">
        <v>3007</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585</v>
      </c>
      <c r="B18" s="187" t="s">
        <v>2961</v>
      </c>
      <c r="C18" s="188" t="s">
        <v>3008</v>
      </c>
      <c r="D18" s="190" t="s">
        <v>3009</v>
      </c>
      <c r="E18" s="190" t="s">
        <v>3010</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585</v>
      </c>
      <c r="B19" s="186" t="s">
        <v>3011</v>
      </c>
      <c r="C19" s="186"/>
      <c r="D19" s="189" t="s">
        <v>3012</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585</v>
      </c>
      <c r="B20" s="187" t="s">
        <v>3011</v>
      </c>
      <c r="C20" s="188" t="s">
        <v>3013</v>
      </c>
      <c r="D20" s="190" t="s">
        <v>3014</v>
      </c>
      <c r="E20" s="190" t="s">
        <v>3015</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585</v>
      </c>
      <c r="B21" s="187" t="s">
        <v>3011</v>
      </c>
      <c r="C21" s="188" t="s">
        <v>3016</v>
      </c>
      <c r="D21" s="190" t="s">
        <v>3017</v>
      </c>
      <c r="E21" s="190" t="s">
        <v>3018</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585</v>
      </c>
      <c r="B22" s="187" t="s">
        <v>3011</v>
      </c>
      <c r="C22" s="188" t="s">
        <v>3019</v>
      </c>
      <c r="D22" s="190" t="s">
        <v>3020</v>
      </c>
      <c r="E22" s="190" t="s">
        <v>3021</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585</v>
      </c>
      <c r="B23" s="187" t="s">
        <v>3011</v>
      </c>
      <c r="C23" s="188" t="s">
        <v>3022</v>
      </c>
      <c r="D23" s="190" t="s">
        <v>3023</v>
      </c>
      <c r="E23" s="190" t="s">
        <v>3024</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585</v>
      </c>
      <c r="B24" s="187" t="s">
        <v>3011</v>
      </c>
      <c r="C24" s="188" t="s">
        <v>3025</v>
      </c>
      <c r="D24" s="190" t="s">
        <v>3026</v>
      </c>
      <c r="E24" s="190" t="s">
        <v>3027</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585</v>
      </c>
      <c r="B25" s="187" t="s">
        <v>3011</v>
      </c>
      <c r="C25" s="188" t="s">
        <v>3028</v>
      </c>
      <c r="D25" s="190" t="s">
        <v>3029</v>
      </c>
      <c r="E25" s="190" t="s">
        <v>3030</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585</v>
      </c>
      <c r="B26" s="187" t="s">
        <v>3011</v>
      </c>
      <c r="C26" s="188" t="s">
        <v>3031</v>
      </c>
      <c r="D26" s="190" t="s">
        <v>3032</v>
      </c>
      <c r="E26" s="190" t="s">
        <v>3033</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585</v>
      </c>
      <c r="B27" s="187" t="s">
        <v>3011</v>
      </c>
      <c r="C27" s="188" t="s">
        <v>3034</v>
      </c>
      <c r="D27" s="190" t="s">
        <v>3035</v>
      </c>
      <c r="E27" s="190" t="s">
        <v>3036</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585</v>
      </c>
      <c r="B28" s="187" t="s">
        <v>3011</v>
      </c>
      <c r="C28" s="188" t="s">
        <v>3037</v>
      </c>
      <c r="D28" s="190" t="s">
        <v>3038</v>
      </c>
      <c r="E28" s="190" t="s">
        <v>3039</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585</v>
      </c>
      <c r="B29" s="187" t="s">
        <v>3011</v>
      </c>
      <c r="C29" s="188" t="s">
        <v>3040</v>
      </c>
      <c r="D29" s="190" t="s">
        <v>3041</v>
      </c>
      <c r="E29" s="190" t="s">
        <v>3042</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585</v>
      </c>
      <c r="B30" s="187" t="s">
        <v>3011</v>
      </c>
      <c r="C30" s="188" t="s">
        <v>3043</v>
      </c>
      <c r="D30" s="190" t="s">
        <v>3044</v>
      </c>
      <c r="E30" s="190" t="s">
        <v>3045</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585</v>
      </c>
      <c r="B31" s="187" t="s">
        <v>3011</v>
      </c>
      <c r="C31" s="188" t="s">
        <v>3046</v>
      </c>
      <c r="D31" s="190" t="s">
        <v>3047</v>
      </c>
      <c r="E31" s="190" t="s">
        <v>3048</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3049</v>
      </c>
      <c r="B32" s="186"/>
      <c r="C32" s="186"/>
      <c r="D32" s="189" t="s">
        <v>3050</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3049</v>
      </c>
      <c r="B33" s="187"/>
      <c r="C33" s="188" t="s">
        <v>3051</v>
      </c>
      <c r="D33" s="190" t="s">
        <v>3052</v>
      </c>
      <c r="E33" s="190" t="s">
        <v>3053</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3049</v>
      </c>
      <c r="B34" s="187"/>
      <c r="C34" s="188" t="s">
        <v>3054</v>
      </c>
      <c r="D34" s="190" t="s">
        <v>3055</v>
      </c>
      <c r="E34" s="190" t="s">
        <v>3056</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3049</v>
      </c>
      <c r="B35" s="187"/>
      <c r="C35" s="188" t="s">
        <v>3057</v>
      </c>
      <c r="D35" s="190" t="s">
        <v>3058</v>
      </c>
      <c r="E35" s="190" t="s">
        <v>3059</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3049</v>
      </c>
      <c r="B36" s="186" t="s">
        <v>3060</v>
      </c>
      <c r="C36" s="186"/>
      <c r="D36" s="189" t="s">
        <v>3061</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3049</v>
      </c>
      <c r="B37" s="187" t="s">
        <v>3060</v>
      </c>
      <c r="C37" s="188" t="s">
        <v>3062</v>
      </c>
      <c r="D37" s="190" t="s">
        <v>3063</v>
      </c>
      <c r="E37" s="190" t="s">
        <v>3064</v>
      </c>
      <c r="F37" s="192">
        <f>IF(COUNTIF(G37:AT37,"&lt;&gt;")=0,"",SUMPRODUCT(((Recommendations[ImplStatus]="Implemented")+(Recommendations[ImplStatus]="Compensated"))*ISNUMBER(MATCH(Recommendations[Id],G37:AT37,0)))/COUNTIF(G37:AT37,"&lt;&gt;"))</f>
        <v>0</v>
      </c>
      <c r="G37" s="194" t="s">
        <v>369</v>
      </c>
      <c r="H37" s="194" t="s">
        <v>374</v>
      </c>
      <c r="I37" s="194" t="s">
        <v>439</v>
      </c>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3049</v>
      </c>
      <c r="B38" s="187" t="s">
        <v>3060</v>
      </c>
      <c r="C38" s="188" t="s">
        <v>3065</v>
      </c>
      <c r="D38" s="190" t="s">
        <v>3066</v>
      </c>
      <c r="E38" s="190" t="s">
        <v>3067</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3049</v>
      </c>
      <c r="B39" s="187" t="s">
        <v>3060</v>
      </c>
      <c r="C39" s="188" t="s">
        <v>3068</v>
      </c>
      <c r="D39" s="190" t="s">
        <v>3069</v>
      </c>
      <c r="E39" s="190" t="s">
        <v>3070</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3049</v>
      </c>
      <c r="B40" s="187" t="s">
        <v>3060</v>
      </c>
      <c r="C40" s="188" t="s">
        <v>3071</v>
      </c>
      <c r="D40" s="190" t="s">
        <v>3072</v>
      </c>
      <c r="E40" s="190" t="s">
        <v>3073</v>
      </c>
      <c r="F40" s="192">
        <f>IF(COUNTIF(G40:AT40,"&lt;&gt;")=0,"",SUMPRODUCT(((Recommendations[ImplStatus]="Implemented")+(Recommendations[ImplStatus]="Compensated"))*ISNUMBER(MATCH(Recommendations[Id],G40:AT40,0)))/COUNTIF(G40:AT40,"&lt;&gt;"))</f>
        <v>0</v>
      </c>
      <c r="G40" s="194" t="s">
        <v>199</v>
      </c>
      <c r="H40" s="194" t="s">
        <v>329</v>
      </c>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3049</v>
      </c>
      <c r="B41" s="187" t="s">
        <v>3060</v>
      </c>
      <c r="C41" s="188" t="s">
        <v>3074</v>
      </c>
      <c r="D41" s="190" t="s">
        <v>3075</v>
      </c>
      <c r="E41" s="190" t="s">
        <v>3076</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3049</v>
      </c>
      <c r="B42" s="187" t="s">
        <v>3060</v>
      </c>
      <c r="C42" s="188" t="s">
        <v>3077</v>
      </c>
      <c r="D42" s="190" t="s">
        <v>3078</v>
      </c>
      <c r="E42" s="190" t="s">
        <v>3079</v>
      </c>
      <c r="F42" s="192">
        <f>IF(COUNTIF(G42:AT42,"&lt;&gt;")=0,"",SUMPRODUCT(((Recommendations[ImplStatus]="Implemented")+(Recommendations[ImplStatus]="Compensated"))*ISNUMBER(MATCH(Recommendations[Id],G42:AT42,0)))/COUNTIF(G42:AT42,"&lt;&gt;"))</f>
        <v>0</v>
      </c>
      <c r="G42" s="194" t="s">
        <v>199</v>
      </c>
      <c r="H42" s="194" t="s">
        <v>329</v>
      </c>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3049</v>
      </c>
      <c r="B43" s="187" t="s">
        <v>3060</v>
      </c>
      <c r="C43" s="188" t="s">
        <v>3080</v>
      </c>
      <c r="D43" s="190" t="s">
        <v>3081</v>
      </c>
      <c r="E43" s="190" t="s">
        <v>3082</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3049</v>
      </c>
      <c r="B44" s="187" t="s">
        <v>3060</v>
      </c>
      <c r="C44" s="188" t="s">
        <v>3083</v>
      </c>
      <c r="D44" s="190" t="s">
        <v>3084</v>
      </c>
      <c r="E44" s="190" t="s">
        <v>3085</v>
      </c>
      <c r="F44" s="192">
        <f>IF(COUNTIF(G44:AT44,"&lt;&gt;")=0,"",SUMPRODUCT(((Recommendations[ImplStatus]="Implemented")+(Recommendations[ImplStatus]="Compensated"))*ISNUMBER(MATCH(Recommendations[Id],G44:AT44,0)))/COUNTIF(G44:AT44,"&lt;&gt;"))</f>
        <v>0</v>
      </c>
      <c r="G44" s="194" t="s">
        <v>154</v>
      </c>
      <c r="H44" s="194" t="s">
        <v>239</v>
      </c>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3049</v>
      </c>
      <c r="B45" s="187" t="s">
        <v>3060</v>
      </c>
      <c r="C45" s="188" t="s">
        <v>3086</v>
      </c>
      <c r="D45" s="190" t="s">
        <v>3087</v>
      </c>
      <c r="E45" s="190" t="s">
        <v>3088</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3049</v>
      </c>
      <c r="B46" s="187" t="s">
        <v>3060</v>
      </c>
      <c r="C46" s="188" t="s">
        <v>3089</v>
      </c>
      <c r="D46" s="190" t="s">
        <v>3090</v>
      </c>
      <c r="E46" s="190" t="s">
        <v>3091</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3049</v>
      </c>
      <c r="B47" s="187" t="s">
        <v>3060</v>
      </c>
      <c r="C47" s="188" t="s">
        <v>3092</v>
      </c>
      <c r="D47" s="190" t="s">
        <v>3093</v>
      </c>
      <c r="E47" s="190" t="s">
        <v>3094</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3049</v>
      </c>
      <c r="B48" s="187" t="s">
        <v>3060</v>
      </c>
      <c r="C48" s="188" t="s">
        <v>3095</v>
      </c>
      <c r="D48" s="190" t="s">
        <v>3096</v>
      </c>
      <c r="E48" s="190" t="s">
        <v>3097</v>
      </c>
      <c r="F48" s="192">
        <f>IF(COUNTIF(G48:AT48,"&lt;&gt;")=0,"",SUMPRODUCT(((Recommendations[ImplStatus]="Implemented")+(Recommendations[ImplStatus]="Compensated"))*ISNUMBER(MATCH(Recommendations[Id],G48:AT48,0)))/COUNTIF(G48:AT48,"&lt;&gt;"))</f>
        <v>0</v>
      </c>
      <c r="G48" s="194" t="s">
        <v>254</v>
      </c>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3049</v>
      </c>
      <c r="B49" s="187" t="s">
        <v>3060</v>
      </c>
      <c r="C49" s="188" t="s">
        <v>3098</v>
      </c>
      <c r="D49" s="190" t="s">
        <v>3099</v>
      </c>
      <c r="E49" s="190" t="s">
        <v>3100</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3049</v>
      </c>
      <c r="B50" s="187" t="s">
        <v>3060</v>
      </c>
      <c r="C50" s="188" t="s">
        <v>3101</v>
      </c>
      <c r="D50" s="190" t="s">
        <v>3102</v>
      </c>
      <c r="E50" s="190" t="s">
        <v>3103</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3049</v>
      </c>
      <c r="B51" s="186" t="s">
        <v>3104</v>
      </c>
      <c r="C51" s="186"/>
      <c r="D51" s="189" t="s">
        <v>3105</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3049</v>
      </c>
      <c r="B52" s="187" t="s">
        <v>3104</v>
      </c>
      <c r="C52" s="188" t="s">
        <v>3106</v>
      </c>
      <c r="D52" s="190" t="s">
        <v>3107</v>
      </c>
      <c r="E52" s="190" t="s">
        <v>3108</v>
      </c>
      <c r="F52" s="192">
        <f>IF(COUNTIF(G52:AT52,"&lt;&gt;")=0,"",SUMPRODUCT(((Recommendations[ImplStatus]="Implemented")+(Recommendations[ImplStatus]="Compensated"))*ISNUMBER(MATCH(Recommendations[Id],G52:AT52,0)))/COUNTIF(G52:AT52,"&lt;&gt;"))</f>
        <v>0</v>
      </c>
      <c r="G52" s="194" t="s">
        <v>65</v>
      </c>
      <c r="H52" s="194" t="s">
        <v>120</v>
      </c>
      <c r="I52" s="194" t="s">
        <v>129</v>
      </c>
      <c r="J52" s="194" t="s">
        <v>144</v>
      </c>
      <c r="K52" s="194" t="s">
        <v>164</v>
      </c>
      <c r="L52" s="194" t="s">
        <v>169</v>
      </c>
      <c r="M52" s="194" t="s">
        <v>174</v>
      </c>
      <c r="N52" s="194" t="s">
        <v>219</v>
      </c>
      <c r="O52" s="194" t="s">
        <v>304</v>
      </c>
      <c r="P52" s="194" t="s">
        <v>309</v>
      </c>
      <c r="Q52" s="194" t="s">
        <v>314</v>
      </c>
      <c r="R52" s="194" t="s">
        <v>324</v>
      </c>
      <c r="S52" s="194" t="s">
        <v>329</v>
      </c>
      <c r="T52" s="194" t="s">
        <v>334</v>
      </c>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3049</v>
      </c>
      <c r="B53" s="187" t="s">
        <v>3104</v>
      </c>
      <c r="C53" s="188" t="s">
        <v>3109</v>
      </c>
      <c r="D53" s="190" t="s">
        <v>3110</v>
      </c>
      <c r="E53" s="190" t="s">
        <v>3111</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3049</v>
      </c>
      <c r="B54" s="187" t="s">
        <v>3104</v>
      </c>
      <c r="C54" s="188" t="s">
        <v>3112</v>
      </c>
      <c r="D54" s="190" t="s">
        <v>3113</v>
      </c>
      <c r="E54" s="190" t="s">
        <v>3114</v>
      </c>
      <c r="F54" s="192">
        <f>IF(COUNTIF(G54:AT54,"&lt;&gt;")=0,"",SUMPRODUCT(((Recommendations[ImplStatus]="Implemented")+(Recommendations[ImplStatus]="Compensated"))*ISNUMBER(MATCH(Recommendations[Id],G54:AT54,0)))/COUNTIF(G54:AT54,"&lt;&gt;"))</f>
        <v>0</v>
      </c>
      <c r="G54" s="194" t="s">
        <v>269</v>
      </c>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3049</v>
      </c>
      <c r="B55" s="187" t="s">
        <v>3104</v>
      </c>
      <c r="C55" s="188" t="s">
        <v>3115</v>
      </c>
      <c r="D55" s="190" t="s">
        <v>3116</v>
      </c>
      <c r="E55" s="190" t="s">
        <v>3117</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3049</v>
      </c>
      <c r="B56" s="187" t="s">
        <v>3104</v>
      </c>
      <c r="C56" s="188" t="s">
        <v>3118</v>
      </c>
      <c r="D56" s="190" t="s">
        <v>3119</v>
      </c>
      <c r="E56" s="190" t="s">
        <v>3120</v>
      </c>
      <c r="F56" s="192">
        <f>IF(COUNTIF(G56:AT56,"&lt;&gt;")=0,"",SUMPRODUCT(((Recommendations[ImplStatus]="Implemented")+(Recommendations[ImplStatus]="Compensated"))*ISNUMBER(MATCH(Recommendations[Id],G56:AT56,0)))/COUNTIF(G56:AT56,"&lt;&gt;"))</f>
        <v>0</v>
      </c>
      <c r="G56" s="194" t="s">
        <v>38</v>
      </c>
      <c r="H56" s="194" t="s">
        <v>339</v>
      </c>
      <c r="I56" s="194" t="s">
        <v>474</v>
      </c>
      <c r="J56" s="194" t="s">
        <v>479</v>
      </c>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3049</v>
      </c>
      <c r="B57" s="187" t="s">
        <v>3104</v>
      </c>
      <c r="C57" s="188" t="s">
        <v>3121</v>
      </c>
      <c r="D57" s="190" t="s">
        <v>3122</v>
      </c>
      <c r="E57" s="190" t="s">
        <v>3123</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3049</v>
      </c>
      <c r="B58" s="187" t="s">
        <v>3104</v>
      </c>
      <c r="C58" s="188" t="s">
        <v>3124</v>
      </c>
      <c r="D58" s="190" t="s">
        <v>3125</v>
      </c>
      <c r="E58" s="190" t="s">
        <v>3126</v>
      </c>
      <c r="F58" s="192">
        <f>IF(COUNTIF(G58:AT58,"&lt;&gt;")=0,"",SUMPRODUCT(((Recommendations[ImplStatus]="Implemented")+(Recommendations[ImplStatus]="Compensated"))*ISNUMBER(MATCH(Recommendations[Id],G58:AT58,0)))/COUNTIF(G58:AT58,"&lt;&gt;"))</f>
        <v>0</v>
      </c>
      <c r="G58" s="194" t="s">
        <v>289</v>
      </c>
      <c r="H58" s="194" t="s">
        <v>294</v>
      </c>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3049</v>
      </c>
      <c r="B59" s="187" t="s">
        <v>3104</v>
      </c>
      <c r="C59" s="188" t="s">
        <v>3127</v>
      </c>
      <c r="D59" s="190" t="s">
        <v>3128</v>
      </c>
      <c r="E59" s="190" t="s">
        <v>3129</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3049</v>
      </c>
      <c r="B60" s="187" t="s">
        <v>3130</v>
      </c>
      <c r="C60" s="188" t="s">
        <v>3131</v>
      </c>
      <c r="D60" s="190" t="s">
        <v>3132</v>
      </c>
      <c r="E60" s="190" t="s">
        <v>3133</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3049</v>
      </c>
      <c r="B61" s="187" t="s">
        <v>3130</v>
      </c>
      <c r="C61" s="188" t="s">
        <v>3134</v>
      </c>
      <c r="D61" s="190" t="s">
        <v>3135</v>
      </c>
      <c r="E61" s="190" t="s">
        <v>3136</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3049</v>
      </c>
      <c r="B62" s="186" t="s">
        <v>3137</v>
      </c>
      <c r="C62" s="186"/>
      <c r="D62" s="189" t="s">
        <v>3138</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3049</v>
      </c>
      <c r="B63" s="187" t="s">
        <v>3137</v>
      </c>
      <c r="C63" s="188" t="s">
        <v>3139</v>
      </c>
      <c r="D63" s="190" t="s">
        <v>3140</v>
      </c>
      <c r="E63" s="190" t="s">
        <v>3141</v>
      </c>
      <c r="F63" s="192">
        <f>IF(COUNTIF(G63:AT63,"&lt;&gt;")=0,"",SUMPRODUCT(((Recommendations[ImplStatus]="Implemented")+(Recommendations[ImplStatus]="Compensated"))*ISNUMBER(MATCH(Recommendations[Id],G63:AT63,0)))/COUNTIF(G63:AT63,"&lt;&gt;"))</f>
        <v>0</v>
      </c>
      <c r="G63" s="194" t="s">
        <v>110</v>
      </c>
      <c r="H63" s="194" t="s">
        <v>469</v>
      </c>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3049</v>
      </c>
      <c r="B64" s="187" t="s">
        <v>3137</v>
      </c>
      <c r="C64" s="188" t="s">
        <v>3142</v>
      </c>
      <c r="D64" s="190" t="s">
        <v>3143</v>
      </c>
      <c r="E64" s="190" t="s">
        <v>3144</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3049</v>
      </c>
      <c r="B65" s="187" t="s">
        <v>3137</v>
      </c>
      <c r="C65" s="188" t="s">
        <v>3145</v>
      </c>
      <c r="D65" s="190" t="s">
        <v>3146</v>
      </c>
      <c r="E65" s="190" t="s">
        <v>3147</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3049</v>
      </c>
      <c r="B66" s="187" t="s">
        <v>3137</v>
      </c>
      <c r="C66" s="188" t="s">
        <v>3148</v>
      </c>
      <c r="D66" s="190" t="s">
        <v>3149</v>
      </c>
      <c r="E66" s="190" t="s">
        <v>3150</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3049</v>
      </c>
      <c r="B67" s="187" t="s">
        <v>3137</v>
      </c>
      <c r="C67" s="188" t="s">
        <v>3151</v>
      </c>
      <c r="D67" s="190" t="s">
        <v>3152</v>
      </c>
      <c r="E67" s="190" t="s">
        <v>3153</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3049</v>
      </c>
      <c r="B68" s="187" t="s">
        <v>3137</v>
      </c>
      <c r="C68" s="188" t="s">
        <v>3154</v>
      </c>
      <c r="D68" s="190" t="s">
        <v>3155</v>
      </c>
      <c r="E68" s="190" t="s">
        <v>3156</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3049</v>
      </c>
      <c r="B69" s="187" t="s">
        <v>3137</v>
      </c>
      <c r="C69" s="188" t="s">
        <v>3157</v>
      </c>
      <c r="D69" s="190" t="s">
        <v>3158</v>
      </c>
      <c r="E69" s="190" t="s">
        <v>3159</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3049</v>
      </c>
      <c r="B70" s="187" t="s">
        <v>3137</v>
      </c>
      <c r="C70" s="188" t="s">
        <v>3160</v>
      </c>
      <c r="D70" s="190" t="s">
        <v>3161</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3049</v>
      </c>
      <c r="B71" s="187" t="s">
        <v>3137</v>
      </c>
      <c r="C71" s="188" t="s">
        <v>3162</v>
      </c>
      <c r="D71" s="190" t="s">
        <v>3163</v>
      </c>
      <c r="E71" s="190" t="s">
        <v>3164</v>
      </c>
      <c r="F71" s="192">
        <f>IF(COUNTIF(G71:AT71,"&lt;&gt;")=0,"",SUMPRODUCT(((Recommendations[ImplStatus]="Implemented")+(Recommendations[ImplStatus]="Compensated"))*ISNUMBER(MATCH(Recommendations[Id],G71:AT71,0)))/COUNTIF(G71:AT71,"&lt;&gt;"))</f>
        <v>0</v>
      </c>
      <c r="G71" s="194" t="s">
        <v>110</v>
      </c>
      <c r="H71" s="194" t="s">
        <v>469</v>
      </c>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3049</v>
      </c>
      <c r="B72" s="187" t="s">
        <v>3137</v>
      </c>
      <c r="C72" s="188" t="s">
        <v>3165</v>
      </c>
      <c r="D72" s="190" t="s">
        <v>3166</v>
      </c>
      <c r="E72" s="190" t="s">
        <v>3167</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3049</v>
      </c>
      <c r="B73" s="187" t="s">
        <v>3137</v>
      </c>
      <c r="C73" s="188" t="s">
        <v>3168</v>
      </c>
      <c r="D73" s="190" t="s">
        <v>3169</v>
      </c>
      <c r="E73" s="190" t="s">
        <v>3170</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3049</v>
      </c>
      <c r="B74" s="187" t="s">
        <v>3137</v>
      </c>
      <c r="C74" s="188" t="s">
        <v>3171</v>
      </c>
      <c r="D74" s="190" t="s">
        <v>3172</v>
      </c>
      <c r="E74" s="190" t="s">
        <v>3173</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3049</v>
      </c>
      <c r="B75" s="187" t="s">
        <v>3137</v>
      </c>
      <c r="C75" s="188" t="s">
        <v>3174</v>
      </c>
      <c r="D75" s="190" t="s">
        <v>3175</v>
      </c>
      <c r="E75" s="190" t="s">
        <v>3176</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3049</v>
      </c>
      <c r="B76" s="187" t="s">
        <v>3137</v>
      </c>
      <c r="C76" s="188" t="s">
        <v>3177</v>
      </c>
      <c r="D76" s="190" t="s">
        <v>3178</v>
      </c>
      <c r="E76" s="190" t="s">
        <v>3179</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3049</v>
      </c>
      <c r="B77" s="187" t="s">
        <v>3137</v>
      </c>
      <c r="C77" s="188" t="s">
        <v>3180</v>
      </c>
      <c r="D77" s="190" t="s">
        <v>3181</v>
      </c>
      <c r="E77" s="190" t="s">
        <v>3182</v>
      </c>
      <c r="F77" s="192">
        <f>IF(COUNTIF(G77:AT77,"&lt;&gt;")=0,"",SUMPRODUCT(((Recommendations[ImplStatus]="Implemented")+(Recommendations[ImplStatus]="Compensated"))*ISNUMBER(MATCH(Recommendations[Id],G77:AT77,0)))/COUNTIF(G77:AT77,"&lt;&gt;"))</f>
        <v>0</v>
      </c>
      <c r="G77" s="194" t="s">
        <v>309</v>
      </c>
      <c r="H77" s="194" t="s">
        <v>314</v>
      </c>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3049</v>
      </c>
      <c r="B78" s="187" t="s">
        <v>3137</v>
      </c>
      <c r="C78" s="188" t="s">
        <v>3183</v>
      </c>
      <c r="D78" s="190" t="s">
        <v>3184</v>
      </c>
      <c r="E78" s="190" t="s">
        <v>3185</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3049</v>
      </c>
      <c r="B79" s="186" t="s">
        <v>3137</v>
      </c>
      <c r="C79" s="186"/>
      <c r="D79" s="189" t="s">
        <v>3186</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3187</v>
      </c>
      <c r="B80" s="187"/>
      <c r="C80" s="188" t="s">
        <v>3188</v>
      </c>
      <c r="D80" s="190" t="s">
        <v>3189</v>
      </c>
      <c r="E80" s="190" t="s">
        <v>3190</v>
      </c>
      <c r="F80" s="192">
        <f>IF(COUNTIF(G80:AT80,"&lt;&gt;")=0,"",SUMPRODUCT(((Recommendations[ImplStatus]="Implemented")+(Recommendations[ImplStatus]="Compensated"))*ISNUMBER(MATCH(Recommendations[Id],G80:AT80,0)))/COUNTIF(G80:AT80,"&lt;&gt;"))</f>
        <v>0</v>
      </c>
      <c r="G80" s="194" t="s">
        <v>274</v>
      </c>
      <c r="H80" s="194" t="s">
        <v>279</v>
      </c>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3187</v>
      </c>
      <c r="B81" s="187"/>
      <c r="C81" s="188" t="s">
        <v>3191</v>
      </c>
      <c r="D81" s="190" t="s">
        <v>3192</v>
      </c>
      <c r="E81" s="190" t="s">
        <v>3193</v>
      </c>
      <c r="F81" s="192">
        <f>IF(COUNTIF(G81:AT81,"&lt;&gt;")=0,"",SUMPRODUCT(((Recommendations[ImplStatus]="Implemented")+(Recommendations[ImplStatus]="Compensated"))*ISNUMBER(MATCH(Recommendations[Id],G81:AT81,0)))/COUNTIF(G81:AT81,"&lt;&gt;"))</f>
        <v>0</v>
      </c>
      <c r="G81" s="194" t="s">
        <v>339</v>
      </c>
      <c r="H81" s="194" t="s">
        <v>344</v>
      </c>
      <c r="I81" s="194" t="s">
        <v>394</v>
      </c>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3187</v>
      </c>
      <c r="B82" s="187"/>
      <c r="C82" s="188" t="s">
        <v>3194</v>
      </c>
      <c r="D82" s="190" t="s">
        <v>3195</v>
      </c>
      <c r="E82" s="190" t="s">
        <v>3196</v>
      </c>
      <c r="F82" s="192">
        <f>IF(COUNTIF(G82:AT82,"&lt;&gt;")=0,"",SUMPRODUCT(((Recommendations[ImplStatus]="Implemented")+(Recommendations[ImplStatus]="Compensated"))*ISNUMBER(MATCH(Recommendations[Id],G82:AT82,0)))/COUNTIF(G82:AT82,"&lt;&gt;"))</f>
        <v>0</v>
      </c>
      <c r="G82" s="194" t="s">
        <v>28</v>
      </c>
      <c r="H82" s="194" t="s">
        <v>274</v>
      </c>
      <c r="I82" s="194" t="s">
        <v>279</v>
      </c>
      <c r="J82" s="194" t="s">
        <v>299</v>
      </c>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3187</v>
      </c>
      <c r="B83" s="187"/>
      <c r="C83" s="188" t="s">
        <v>3197</v>
      </c>
      <c r="D83" s="190" t="s">
        <v>3198</v>
      </c>
      <c r="E83" s="190" t="s">
        <v>3199</v>
      </c>
      <c r="F83" s="192">
        <f>IF(COUNTIF(G83:AT83,"&lt;&gt;")=0,"",SUMPRODUCT(((Recommendations[ImplStatus]="Implemented")+(Recommendations[ImplStatus]="Compensated"))*ISNUMBER(MATCH(Recommendations[Id],G83:AT83,0)))/COUNTIF(G83:AT83,"&lt;&gt;"))</f>
        <v>0</v>
      </c>
      <c r="G83" s="194" t="s">
        <v>105</v>
      </c>
      <c r="H83" s="194" t="s">
        <v>204</v>
      </c>
      <c r="I83" s="194" t="s">
        <v>209</v>
      </c>
      <c r="J83" s="194" t="s">
        <v>264</v>
      </c>
      <c r="K83" s="194" t="s">
        <v>284</v>
      </c>
      <c r="L83" s="194" t="s">
        <v>319</v>
      </c>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3187</v>
      </c>
      <c r="B84" s="186"/>
      <c r="C84" s="186"/>
      <c r="D84" s="189" t="s">
        <v>3200</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3201</v>
      </c>
      <c r="B85" s="187"/>
      <c r="C85" s="188" t="s">
        <v>3202</v>
      </c>
      <c r="D85" s="190" t="s">
        <v>3203</v>
      </c>
      <c r="E85" s="190" t="s">
        <v>3204</v>
      </c>
      <c r="F85" s="192">
        <f>IF(COUNTIF(G85:AT85,"&lt;&gt;")=0,"",SUMPRODUCT(((Recommendations[ImplStatus]="Implemented")+(Recommendations[ImplStatus]="Compensated"))*ISNUMBER(MATCH(Recommendations[Id],G85:AT85,0)))/COUNTIF(G85:AT85,"&lt;&gt;"))</f>
        <v>0</v>
      </c>
      <c r="G85" s="194" t="s">
        <v>124</v>
      </c>
      <c r="H85" s="194" t="s">
        <v>159</v>
      </c>
      <c r="I85" s="194" t="s">
        <v>179</v>
      </c>
      <c r="J85" s="194" t="s">
        <v>189</v>
      </c>
      <c r="K85" s="194" t="s">
        <v>204</v>
      </c>
      <c r="L85" s="194" t="s">
        <v>209</v>
      </c>
      <c r="M85" s="194" t="s">
        <v>264</v>
      </c>
      <c r="N85" s="194" t="s">
        <v>284</v>
      </c>
      <c r="O85" s="194" t="s">
        <v>319</v>
      </c>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3201</v>
      </c>
      <c r="B86" s="187"/>
      <c r="C86" s="188" t="s">
        <v>3205</v>
      </c>
      <c r="D86" s="190" t="s">
        <v>3206</v>
      </c>
      <c r="E86" s="190" t="s">
        <v>3207</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3201</v>
      </c>
      <c r="B87" s="187"/>
      <c r="C87" s="188" t="s">
        <v>3208</v>
      </c>
      <c r="D87" s="190" t="s">
        <v>3209</v>
      </c>
      <c r="E87" s="190" t="s">
        <v>3210</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3201</v>
      </c>
      <c r="B88" s="187"/>
      <c r="C88" s="188" t="s">
        <v>3211</v>
      </c>
      <c r="D88" s="190" t="s">
        <v>3212</v>
      </c>
      <c r="E88" s="190" t="s">
        <v>3213</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3201</v>
      </c>
      <c r="B89" s="187"/>
      <c r="C89" s="188" t="s">
        <v>3214</v>
      </c>
      <c r="D89" s="190" t="s">
        <v>3215</v>
      </c>
      <c r="E89" s="190" t="s">
        <v>3216</v>
      </c>
      <c r="F89" s="192">
        <f>IF(COUNTIF(G89:AT89,"&lt;&gt;")=0,"",SUMPRODUCT(((Recommendations[ImplStatus]="Implemented")+(Recommendations[ImplStatus]="Compensated"))*ISNUMBER(MATCH(Recommendations[Id],G89:AT89,0)))/COUNTIF(G89:AT89,"&lt;&gt;"))</f>
        <v>0</v>
      </c>
      <c r="G89" s="194" t="s">
        <v>159</v>
      </c>
      <c r="H89" s="194" t="s">
        <v>179</v>
      </c>
      <c r="I89" s="194" t="s">
        <v>189</v>
      </c>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3201</v>
      </c>
      <c r="B90" s="186" t="s">
        <v>3217</v>
      </c>
      <c r="C90" s="186"/>
      <c r="D90" s="189" t="s">
        <v>3218</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3201</v>
      </c>
      <c r="B91" s="187" t="s">
        <v>3217</v>
      </c>
      <c r="C91" s="188" t="s">
        <v>3219</v>
      </c>
      <c r="D91" s="190" t="s">
        <v>3220</v>
      </c>
      <c r="E91" s="190" t="s">
        <v>3221</v>
      </c>
      <c r="F91" s="192">
        <f>IF(COUNTIF(G91:AT91,"&lt;&gt;")=0,"",SUMPRODUCT(((Recommendations[ImplStatus]="Implemented")+(Recommendations[ImplStatus]="Compensated"))*ISNUMBER(MATCH(Recommendations[Id],G91:AT91,0)))/COUNTIF(G91:AT91,"&lt;&gt;"))</f>
        <v>0</v>
      </c>
      <c r="G91" s="194" t="s">
        <v>269</v>
      </c>
      <c r="H91" s="194" t="s">
        <v>349</v>
      </c>
      <c r="I91" s="194" t="s">
        <v>354</v>
      </c>
      <c r="J91" s="194" t="s">
        <v>359</v>
      </c>
      <c r="K91" s="194" t="s">
        <v>474</v>
      </c>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3201</v>
      </c>
      <c r="B92" s="187" t="s">
        <v>3217</v>
      </c>
      <c r="C92" s="188" t="s">
        <v>3222</v>
      </c>
      <c r="D92" s="190" t="s">
        <v>3223</v>
      </c>
      <c r="E92" s="190" t="s">
        <v>3224</v>
      </c>
      <c r="F92" s="192">
        <f>IF(COUNTIF(G92:AT92,"&lt;&gt;")=0,"",SUMPRODUCT(((Recommendations[ImplStatus]="Implemented")+(Recommendations[ImplStatus]="Compensated"))*ISNUMBER(MATCH(Recommendations[Id],G92:AT92,0)))/COUNTIF(G92:AT92,"&lt;&gt;"))</f>
        <v>0</v>
      </c>
      <c r="G92" s="194" t="s">
        <v>349</v>
      </c>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3217</v>
      </c>
      <c r="C93" s="188" t="s">
        <v>3225</v>
      </c>
      <c r="D93" s="190" t="s">
        <v>3226</v>
      </c>
      <c r="E93" s="190" t="s">
        <v>3227</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3217</v>
      </c>
      <c r="C94" s="188" t="s">
        <v>3228</v>
      </c>
      <c r="D94" s="190" t="s">
        <v>3229</v>
      </c>
      <c r="E94" s="190" t="s">
        <v>3230</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3217</v>
      </c>
      <c r="C95" s="188" t="s">
        <v>3231</v>
      </c>
      <c r="D95" s="190" t="s">
        <v>3232</v>
      </c>
      <c r="E95" s="190" t="s">
        <v>3233</v>
      </c>
      <c r="F95" s="192">
        <f>IF(COUNTIF(G95:AT95,"&lt;&gt;")=0,"",SUMPRODUCT(((Recommendations[ImplStatus]="Implemented")+(Recommendations[ImplStatus]="Compensated"))*ISNUMBER(MATCH(Recommendations[Id],G95:AT95,0)))/COUNTIF(G95:AT95,"&lt;&gt;"))</f>
        <v>0</v>
      </c>
      <c r="G95" s="194" t="s">
        <v>339</v>
      </c>
      <c r="H95" s="194" t="s">
        <v>474</v>
      </c>
      <c r="I95" s="194" t="s">
        <v>479</v>
      </c>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3217</v>
      </c>
      <c r="C96" s="188" t="s">
        <v>3234</v>
      </c>
      <c r="D96" s="190" t="s">
        <v>3235</v>
      </c>
      <c r="E96" s="190" t="s">
        <v>3236</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3217</v>
      </c>
      <c r="C97" s="188" t="s">
        <v>3237</v>
      </c>
      <c r="D97" s="190" t="s">
        <v>3238</v>
      </c>
      <c r="E97" s="190" t="s">
        <v>3239</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3217</v>
      </c>
      <c r="C98" s="188" t="s">
        <v>3240</v>
      </c>
      <c r="D98" s="190" t="s">
        <v>3241</v>
      </c>
      <c r="E98" s="190" t="s">
        <v>3242</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3243</v>
      </c>
      <c r="C99" s="186"/>
      <c r="D99" s="189" t="s">
        <v>3244</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3243</v>
      </c>
      <c r="C100" s="188" t="s">
        <v>3245</v>
      </c>
      <c r="D100" s="190" t="s">
        <v>3246</v>
      </c>
      <c r="E100" s="190" t="s">
        <v>3247</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3243</v>
      </c>
      <c r="C101" s="188" t="s">
        <v>3248</v>
      </c>
      <c r="D101" s="190" t="s">
        <v>3249</v>
      </c>
      <c r="E101" s="190" t="s">
        <v>3250</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3243</v>
      </c>
      <c r="C102" s="188" t="s">
        <v>3251</v>
      </c>
      <c r="D102" s="190" t="s">
        <v>3252</v>
      </c>
      <c r="E102" s="190" t="s">
        <v>3253</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3243</v>
      </c>
      <c r="C103" s="188" t="s">
        <v>3254</v>
      </c>
      <c r="D103" s="190" t="s">
        <v>3255</v>
      </c>
      <c r="E103" s="190" t="s">
        <v>3256</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3243</v>
      </c>
      <c r="C104" s="196" t="s">
        <v>3257</v>
      </c>
      <c r="D104" s="197" t="s">
        <v>3258</v>
      </c>
      <c r="E104" s="197" t="s">
        <v>3259</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498</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IFERROR(INDEX('Recommendations'!$G$2:$G$97, MATCH(G2,'Recommendations'!$A$2:$A$97,0))="Implemented", FALSE))</xm:f>
            <x14:dxf>
              <font>
                <color rgb="FF000000"/>
              </font>
              <fill>
                <patternFill>
                  <bgColor rgb="FF3C7D22"/>
                </patternFill>
              </fill>
            </x14:dxf>
          </x14:cfRule>
          <x14:cfRule type="expression" priority="2" id="{00000000-000E-0000-0800-000002000000}">
            <xm:f>AND(G2&lt;&gt;"", IFERROR(INDEX('Recommendations'!$G$2:$G$97, MATCH(G2,'Recommendations'!$A$2:$A$97,0))="Compensated", FALSE))</xm:f>
            <x14:dxf>
              <font>
                <color rgb="FF000000"/>
              </font>
              <fill>
                <patternFill>
                  <bgColor rgb="FFC6E0B4"/>
                </patternFill>
              </fill>
            </x14:dxf>
          </x14:cfRule>
          <x14:cfRule type="expression" priority="3" id="{00000000-000E-0000-0800-000003000000}">
            <xm:f>AND(G2&lt;&gt;"", IFERROR(INDEX('Recommendations'!$G$2:$G$97, MATCH(G2,'Recommendations'!$A$2:$A$97,0))="Testing", FALSE))</xm:f>
            <x14:dxf>
              <font>
                <color rgb="FF000000"/>
              </font>
              <fill>
                <patternFill>
                  <bgColor rgb="FFFFC000"/>
                </patternFill>
              </fill>
            </x14:dxf>
          </x14:cfRule>
          <x14:cfRule type="expression" priority="4" id="{00000000-000E-0000-0800-000004000000}">
            <xm:f>AND(G2&lt;&gt;"", IFERROR(INDEX('Recommendations'!$G$2:$G$97, MATCH(G2,'Recommendations'!$A$2:$A$97,0))="Failed", FALSE))</xm:f>
            <x14:dxf>
              <font>
                <color rgb="FF000000"/>
              </font>
              <fill>
                <patternFill>
                  <bgColor rgb="FFD82891"/>
                </patternFill>
              </fill>
            </x14:dxf>
          </x14:cfRule>
          <x14:cfRule type="expression" priority="5" id="{00000000-000E-0000-0800-000005000000}">
            <xm:f>AND(G2&lt;&gt;"", IFERROR(INDEX('Recommendations'!$G$2:$G$97, MATCH(G2,'Recommendations'!$A$2:$A$97,0))="Risk Accepted", FALSE))</xm:f>
            <x14:dxf>
              <font>
                <color rgb="FF000000"/>
              </font>
              <fill>
                <patternFill>
                  <bgColor rgb="FFD9D9D9"/>
                </patternFill>
              </fill>
            </x14:dxf>
          </x14:cfRule>
          <x14:cfRule type="expression" priority="6" id="{00000000-000E-0000-0800-000006000000}">
            <xm:f>AND(G2&lt;&gt;"", IFERROR(INDEX('Recommendations'!$G$2:$G$97, MATCH(G2,'Recommendations'!$A$2:$A$97,0))="N/A",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Oracle Database 19c Security Technical Implementation Guide - SHGIR</dc:title>
  <dc:subject>Generated on: 2026-06-08 13:35:18</dc:subject>
  <dc:creator>Anicet Fopa Tchoffo</dc:creator>
  <cp:keywords>Baseline;Hardening;DISA;STIG</cp:keywords>
  <dc:description>Baseline Developed By: Oracle and Defense Information Systems Agency (DISA) for the US DoD</dc:description>
  <cp:lastModifiedBy>Anicet Fopa Tchoffo</cp:lastModifiedBy>
  <dcterms:modified xsi:type="dcterms:W3CDTF">2026-06-08T12:35:27Z</dcterms:modified>
  <cp:category>DISA-STIG</cp:category>
  <cp:contentStatus>Draft</cp:contentStatus>
</cp:coreProperties>
</file>