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3E979BE9AEB652623A0593184FAF9B62AE70E160" xr6:coauthVersionLast="47" xr6:coauthVersionMax="47" xr10:uidLastSave="{19A50479-080E-4C6E-935A-EAB32F7CE1C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W123" i="3" s="1"/>
  <c r="F70" i="3"/>
  <c r="V151" i="3" s="1"/>
  <c r="E70" i="3"/>
  <c r="D70" i="3"/>
  <c r="C70" i="3"/>
  <c r="U123" i="3" s="1"/>
  <c r="F69" i="3"/>
  <c r="E77"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60" i="3" l="1"/>
  <c r="D60" i="3"/>
  <c r="C60" i="3"/>
  <c r="E40" i="3"/>
  <c r="D40" i="3"/>
  <c r="C40" i="3"/>
  <c r="E97" i="3"/>
  <c r="C97" i="3"/>
  <c r="D97" i="3"/>
  <c r="E41" i="3"/>
  <c r="D41" i="3"/>
  <c r="C41" i="3"/>
  <c r="E42" i="3"/>
  <c r="D42" i="3"/>
  <c r="C42" i="3"/>
  <c r="G112" i="3"/>
  <c r="E98" i="3"/>
  <c r="D98" i="3"/>
  <c r="C9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D38" i="3"/>
  <c r="C38" i="3"/>
  <c r="E38" i="3"/>
  <c r="E43" i="3"/>
  <c r="D43" i="3"/>
  <c r="C43" i="3"/>
  <c r="E59" i="3"/>
  <c r="D59" i="3"/>
  <c r="C59" i="3"/>
  <c r="E81" i="3"/>
  <c r="D81" i="3"/>
  <c r="C81" i="3"/>
  <c r="E99" i="3"/>
  <c r="D99" i="3"/>
  <c r="C99" i="3"/>
  <c r="E100" i="3"/>
  <c r="D100" i="3"/>
  <c r="C100" i="3"/>
  <c r="E58" i="3"/>
  <c r="D58" i="3"/>
  <c r="C58" i="3"/>
  <c r="C39" i="3"/>
  <c r="E39" i="3"/>
  <c r="D39" i="3"/>
  <c r="D78" i="3"/>
  <c r="T127" i="3"/>
  <c r="T132" i="3"/>
  <c r="T137" i="3"/>
  <c r="T142" i="3"/>
  <c r="T147" i="3"/>
  <c r="T152" i="3"/>
  <c r="E78" i="3"/>
  <c r="V127" i="3"/>
  <c r="V132" i="3"/>
  <c r="V137" i="3"/>
  <c r="V142" i="3"/>
  <c r="V147" i="3"/>
  <c r="V152" i="3"/>
  <c r="T128" i="3"/>
  <c r="T133" i="3"/>
  <c r="T138" i="3"/>
  <c r="T143" i="3"/>
  <c r="T148" i="3"/>
  <c r="T153" i="3"/>
  <c r="V128" i="3"/>
  <c r="V133" i="3"/>
  <c r="V138" i="3"/>
  <c r="V143" i="3"/>
  <c r="V148" i="3"/>
  <c r="V153" i="3"/>
  <c r="D80" i="3"/>
  <c r="C80" i="3"/>
  <c r="Q123" i="3"/>
  <c r="T129" i="3"/>
  <c r="T134" i="3"/>
  <c r="T139" i="3"/>
  <c r="T144" i="3"/>
  <c r="T149" i="3"/>
  <c r="T154" i="3"/>
  <c r="F71" i="3"/>
  <c r="V129" i="3"/>
  <c r="V134" i="3"/>
  <c r="V139" i="3"/>
  <c r="V144" i="3"/>
  <c r="V149" i="3"/>
  <c r="V154"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8" authorId="0" shapeId="0" xr:uid="{00000000-0006-0000-0400-000001000000}">
      <text>
        <r>
          <rPr>
            <sz val="11"/>
            <rFont val="Calibri"/>
          </rPr>
          <t>Changes to DBMS security labels must be audited.</t>
        </r>
      </text>
    </comment>
    <comment ref="J19" authorId="0" shapeId="0" xr:uid="{00000000-0006-0000-0400-000002000000}">
      <text>
        <r>
          <rPr>
            <sz val="11"/>
            <rFont val="Calibri"/>
          </rPr>
          <t>The directories assigned to the LOG_ARCHIVE_DEST* parameters must be protected from unauthorized access.</t>
        </r>
      </text>
    </comment>
    <comment ref="K19" authorId="0" shapeId="0" xr:uid="{00000000-0006-0000-0400-000005000000}">
      <text>
        <r>
          <rPr>
            <sz val="11"/>
            <rFont val="Calibri"/>
          </rPr>
          <t>The /diag subdirectory under the directory assigned to the DIAGNOSTIC_DEST parameter must be protected from unauthorized access.</t>
        </r>
      </text>
    </comment>
    <comment ref="L19" authorId="0" shapeId="0" xr:uid="{00000000-0006-0000-0400-000003000000}">
      <text>
        <r>
          <rPr>
            <sz val="11"/>
            <rFont val="Calibri"/>
          </rPr>
          <t>Database software directories, including DBMS configuration files, must be stored in dedicated directories, or DASD pools, separate from the host OS and other applications.</t>
        </r>
      </text>
    </comment>
    <comment ref="M19" authorId="0" shapeId="0" xr:uid="{00000000-0006-0000-0400-000004000000}">
      <text>
        <r>
          <rPr>
            <sz val="11"/>
            <rFont val="Calibri"/>
          </rPr>
          <t>The OS must limit privileges to change the DBMS software resident within software libraries (including privileged programs).</t>
        </r>
      </text>
    </comment>
    <comment ref="J26" authorId="0" shapeId="0" xr:uid="{00000000-0006-0000-0400-000006000000}">
      <text>
        <r>
          <rPr>
            <sz val="11"/>
            <rFont val="Calibri"/>
          </rPr>
          <t>Sensitive information from production database exports must be modified before import to a development database.</t>
        </r>
      </text>
    </comment>
    <comment ref="K26" authorId="0" shapeId="0" xr:uid="{00000000-0006-0000-0400-000011000000}">
      <text>
        <r>
          <rPr>
            <sz val="11"/>
            <rFont val="Calibri"/>
          </rPr>
          <t>The DBMS, when using PKI-based authentication, must enforce authorized access to the corresponding private key.</t>
        </r>
      </text>
    </comment>
    <comment ref="L26" authorId="0" shapeId="0" xr:uid="{00000000-0006-0000-0400-000012000000}">
      <text>
        <r>
          <rPr>
            <sz val="11"/>
            <rFont val="Calibri"/>
          </rPr>
          <t>The DBMS must enforce approved authorizations for logical access to the system in accordance with applicable policy.</t>
        </r>
      </text>
    </comment>
    <comment ref="M26" authorId="0" shapeId="0" xr:uid="{00000000-0006-0000-0400-000013000000}">
      <text>
        <r>
          <rPr>
            <sz val="11"/>
            <rFont val="Calibri"/>
          </rPr>
          <t>The DBMS must support organizational requirements to enforce password encryption for storage.</t>
        </r>
      </text>
    </comment>
    <comment ref="N26" authorId="0" shapeId="0" xr:uid="{00000000-0006-0000-0400-000007000000}">
      <text>
        <r>
          <rPr>
            <sz val="11"/>
            <rFont val="Calibri"/>
          </rPr>
          <t>The DBMS, when utilizing PKI-based authentication, must validate certificates by constructing a certification path with status information to an accepted trust anchor.</t>
        </r>
      </text>
    </comment>
    <comment ref="O26" authorId="0" shapeId="0" xr:uid="{00000000-0006-0000-0400-000008000000}">
      <text>
        <r>
          <rPr>
            <sz val="11"/>
            <rFont val="Calibri"/>
          </rPr>
          <t>The DBMS must use NIST-validated FIPS 140-2 or 140-3 compliant cryptography for authentication mechanisms.</t>
        </r>
      </text>
    </comment>
    <comment ref="P26" authorId="0" shapeId="0" xr:uid="{00000000-0006-0000-0400-000009000000}">
      <text>
        <r>
          <rPr>
            <sz val="11"/>
            <rFont val="Calibri"/>
          </rPr>
          <t>The DBMS must prevent unauthorized and unintended information transfer via shared system resources.</t>
        </r>
      </text>
    </comment>
    <comment ref="Q26" authorId="0" shapeId="0" xr:uid="{00000000-0006-0000-0400-00000A000000}">
      <text>
        <r>
          <rPr>
            <sz val="11"/>
            <rFont val="Calibri"/>
          </rPr>
          <t>When using command-line tools such as Oracle SQL*Plus, which can accept a plain-text password, users must use an alternative logon method that does not expose the password.</t>
        </r>
      </text>
    </comment>
    <comment ref="R26" authorId="0" shapeId="0" xr:uid="{00000000-0006-0000-0400-00000B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S26" authorId="0" shapeId="0" xr:uid="{00000000-0006-0000-0400-00000C000000}">
      <text>
        <r>
          <rPr>
            <sz val="11"/>
            <rFont val="Calibri"/>
          </rPr>
          <t>The DBMS must enforce Discretionary Access Control (DAC) policy allowing users to specify and control sharing by named individuals, groups of individuals, or by both, limiting propagation of access rights and including or excluding access to the granularity of a single user.</t>
        </r>
      </text>
    </comment>
    <comment ref="T26" authorId="0" shapeId="0" xr:uid="{00000000-0006-0000-0400-00000D000000}">
      <text>
        <r>
          <rPr>
            <sz val="11"/>
            <rFont val="Calibri"/>
          </rPr>
          <t>The DBMS must use multifactor authentication for access to user accounts.</t>
        </r>
      </text>
    </comment>
    <comment ref="U26" authorId="0" shapeId="0" xr:uid="{00000000-0006-0000-0400-00000E000000}">
      <text>
        <r>
          <rPr>
            <sz val="11"/>
            <rFont val="Calibri"/>
          </rPr>
          <t>DBMS passwords must not be stored in compiled, encoded, or encrypted batch jobs or compiled, encoded, or encrypted application source code.</t>
        </r>
      </text>
    </comment>
    <comment ref="V26" authorId="0" shapeId="0" xr:uid="{00000000-0006-0000-0400-00000F000000}">
      <text>
        <r>
          <rPr>
            <sz val="11"/>
            <rFont val="Calibri"/>
          </rPr>
          <t>The DBMS must implement required cryptographic protections using cryptographic modules complying with applicable federal laws, Executive Orders, directives, policies, regulations, standards, and guidance.</t>
        </r>
      </text>
    </comment>
    <comment ref="W26" authorId="0" shapeId="0" xr:uid="{00000000-0006-0000-0400-000010000000}">
      <text>
        <r>
          <rPr>
            <sz val="11"/>
            <rFont val="Calibri"/>
          </rPr>
          <t>Database data files containing sensitive information must be encrypted.</t>
        </r>
      </text>
    </comment>
    <comment ref="J27" authorId="0" shapeId="0" xr:uid="{00000000-0006-0000-0400-000014000000}">
      <text>
        <r>
          <rPr>
            <sz val="11"/>
            <rFont val="Calibri"/>
          </rPr>
          <t>The DBMS must use NIST-validated FIPS 140-2 or 140-3 compliant cryptography for authentication mechanisms.</t>
        </r>
      </text>
    </comment>
    <comment ref="K27" authorId="0" shapeId="0" xr:uid="{00000000-0006-0000-0400-000015000000}">
      <text>
        <r>
          <rPr>
            <sz val="11"/>
            <rFont val="Calibri"/>
          </rPr>
          <t>The DBMS must take needed steps to protect data at rest and ensure confidentiality and integrity of application data.</t>
        </r>
      </text>
    </comment>
    <comment ref="L27" authorId="0" shapeId="0" xr:uid="{00000000-0006-0000-0400-000016000000}">
      <text>
        <r>
          <rPr>
            <sz val="11"/>
            <rFont val="Calibri"/>
          </rPr>
          <t>The DBMS must implement required cryptographic protections using cryptographic modules complying with applicable federal laws, Executive Orders, directives, policies, regulations, standards, and guidance.</t>
        </r>
      </text>
    </comment>
    <comment ref="J28" authorId="0" shapeId="0" xr:uid="{00000000-0006-0000-0400-000017000000}">
      <text>
        <r>
          <rPr>
            <sz val="11"/>
            <rFont val="Calibri"/>
          </rPr>
          <t>The DBMS must isolate security functions from nonsecurity functions by means of separate security domains.</t>
        </r>
      </text>
    </comment>
    <comment ref="K28" authorId="0" shapeId="0" xr:uid="{00000000-0006-0000-0400-000018000000}">
      <text>
        <r>
          <rPr>
            <sz val="11"/>
            <rFont val="Calibri"/>
          </rPr>
          <t>The DBMS must separate user functionality (including user interface services) from database management functionality.</t>
        </r>
      </text>
    </comment>
    <comment ref="J32" authorId="0" shapeId="0" xr:uid="{00000000-0006-0000-0400-000019000000}">
      <text>
        <r>
          <rPr>
            <sz val="11"/>
            <rFont val="Calibri"/>
          </rPr>
          <t>Changes to configuration options must be audited.</t>
        </r>
      </text>
    </comment>
    <comment ref="K32" authorId="0" shapeId="0" xr:uid="{00000000-0006-0000-0400-00001A000000}">
      <text>
        <r>
          <rPr>
            <sz val="11"/>
            <rFont val="Calibri"/>
          </rPr>
          <t>The DBMS must generate audit records for the DoD-selected list of auditable events, to the extent such information is available.</t>
        </r>
      </text>
    </comment>
    <comment ref="J33" authorId="0" shapeId="0" xr:uid="{00000000-0006-0000-0400-00001B000000}">
      <text>
        <r>
          <rPr>
            <sz val="11"/>
            <rFont val="Calibri"/>
          </rPr>
          <t>The Oracle REMOTE_OS_AUTHENT parameter must be set to FALSE.</t>
        </r>
      </text>
    </comment>
    <comment ref="K33" authorId="0" shapeId="0" xr:uid="{00000000-0006-0000-0400-00001C000000}">
      <text>
        <r>
          <rPr>
            <sz val="11"/>
            <rFont val="Calibri"/>
          </rPr>
          <t>The Oracle REMOTE_OS_ROLES parameter must be set to FALSE.</t>
        </r>
      </text>
    </comment>
    <comment ref="L33" authorId="0" shapeId="0" xr:uid="{00000000-0006-0000-0400-00001D000000}">
      <text>
        <r>
          <rPr>
            <sz val="11"/>
            <rFont val="Calibri"/>
          </rPr>
          <t>The Oracle SQL92_SECURITY parameter must be set to TRUE.</t>
        </r>
      </text>
    </comment>
    <comment ref="M33" authorId="0" shapeId="0" xr:uid="{00000000-0006-0000-0400-00001E000000}">
      <text>
        <r>
          <rPr>
            <sz val="11"/>
            <rFont val="Calibri"/>
          </rPr>
          <t>The Oracle password file ownership and permissions should be limited and the REMOTE_LOGIN_PASSWORDFILE parameter must be set to EXCLUSIVE or NONE.</t>
        </r>
      </text>
    </comment>
    <comment ref="N33" authorId="0" shapeId="0" xr:uid="{00000000-0006-0000-0400-00001F000000}">
      <text>
        <r>
          <rPr>
            <sz val="11"/>
            <rFont val="Calibri"/>
          </rPr>
          <t>The Oracle _TRACE_FILES_PUBLIC parameter if present must be set to FALSE.</t>
        </r>
      </text>
    </comment>
    <comment ref="O33" authorId="0" shapeId="0" xr:uid="{00000000-0006-0000-0400-000020000000}">
      <text>
        <r>
          <rPr>
            <sz val="11"/>
            <rFont val="Calibri"/>
          </rPr>
          <t>The DBMS must generate audit records for the DoD-selected list of auditable events, to the extent such information is available.</t>
        </r>
      </text>
    </comment>
    <comment ref="J38" authorId="0" shapeId="0" xr:uid="{00000000-0006-0000-0400-000021000000}">
      <text>
        <r>
          <rPr>
            <sz val="11"/>
            <rFont val="Calibri"/>
          </rPr>
          <t>DBMS default accounts must be assigned custom passwords.</t>
        </r>
      </text>
    </comment>
    <comment ref="J39" authorId="0" shapeId="0" xr:uid="{00000000-0006-0000-0400-000022000000}">
      <text>
        <r>
          <rPr>
            <sz val="11"/>
            <rFont val="Calibri"/>
          </rPr>
          <t>Default demonstration and sample databases, database objects, and applications must be removed.</t>
        </r>
      </text>
    </comment>
    <comment ref="K39" authorId="0" shapeId="0" xr:uid="{00000000-0006-0000-0400-000023000000}">
      <text>
        <r>
          <rPr>
            <sz val="11"/>
            <rFont val="Calibri"/>
          </rPr>
          <t>Unused database components, DBMS software, and database objects must be removed.</t>
        </r>
      </text>
    </comment>
    <comment ref="L39" authorId="0" shapeId="0" xr:uid="{00000000-0006-0000-0400-000024000000}">
      <text>
        <r>
          <rPr>
            <sz val="11"/>
            <rFont val="Calibri"/>
          </rPr>
          <t>Unused database components that are integrated in the DBMS and cannot be uninstalled must be disabled.</t>
        </r>
      </text>
    </comment>
    <comment ref="M39" authorId="0" shapeId="0" xr:uid="{00000000-0006-0000-0400-000025000000}">
      <text>
        <r>
          <rPr>
            <sz val="11"/>
            <rFont val="Calibri"/>
          </rPr>
          <t>Use of external executables must be authorized.</t>
        </r>
      </text>
    </comment>
    <comment ref="N39" authorId="0" shapeId="0" xr:uid="{00000000-0006-0000-0400-000026000000}">
      <text>
        <r>
          <rPr>
            <sz val="11"/>
            <rFont val="Calibri"/>
          </rPr>
          <t>Access to external executables must be disabled or restricted.</t>
        </r>
      </text>
    </comment>
    <comment ref="J45" authorId="0" shapeId="0" xr:uid="{00000000-0006-0000-0400-000027000000}">
      <text>
        <r>
          <rPr>
            <sz val="11"/>
            <rFont val="Calibri"/>
          </rPr>
          <t>The DBMS must uniquely identify and authenticate organizational users (or processes acting on behalf of organizational users).</t>
        </r>
      </text>
    </comment>
    <comment ref="K45" authorId="0" shapeId="0" xr:uid="{00000000-0006-0000-0400-000028000000}">
      <text>
        <r>
          <rPr>
            <sz val="11"/>
            <rFont val="Calibri"/>
          </rPr>
          <t>The DBMS must ensure users are authenticated with an individual authenticator prior to using a shared authenticator.</t>
        </r>
      </text>
    </comment>
    <comment ref="J46" authorId="0" shapeId="0" xr:uid="{00000000-0006-0000-0400-000029000000}">
      <text>
        <r>
          <rPr>
            <sz val="11"/>
            <rFont val="Calibri"/>
          </rPr>
          <t>Oracle Database must map the PKI-authenticated identity to an associated user account.</t>
        </r>
      </text>
    </comment>
    <comment ref="K46" authorId="0" shapeId="0" xr:uid="{00000000-0006-0000-0400-00002B000000}">
      <text>
        <r>
          <rPr>
            <sz val="11"/>
            <rFont val="Calibri"/>
          </rPr>
          <t>The DBMS must uniquely identify and authenticate organizational users (or processes acting on behalf of organizational users).</t>
        </r>
      </text>
    </comment>
    <comment ref="L46" authorId="0" shapeId="0" xr:uid="{00000000-0006-0000-0400-00002C000000}">
      <text>
        <r>
          <rPr>
            <sz val="11"/>
            <rFont val="Calibri"/>
          </rPr>
          <t>The DBMS must uniquely identify and authenticate non-organizational users (or processes acting on behalf of non-organizational users).</t>
        </r>
      </text>
    </comment>
    <comment ref="M46" authorId="0" shapeId="0" xr:uid="{00000000-0006-0000-0400-00002D000000}">
      <text>
        <r>
          <rPr>
            <sz val="11"/>
            <rFont val="Calibri"/>
          </rPr>
          <t>DBMS default accounts must be assigned custom passwords.</t>
        </r>
      </text>
    </comment>
    <comment ref="N46" authorId="0" shapeId="0" xr:uid="{00000000-0006-0000-0400-00002E000000}">
      <text>
        <r>
          <rPr>
            <sz val="11"/>
            <rFont val="Calibri"/>
          </rPr>
          <t>The DBMS must verify account lockouts persist until reset by an administrator.</t>
        </r>
      </text>
    </comment>
    <comment ref="O46" authorId="0" shapeId="0" xr:uid="{00000000-0006-0000-0400-00002F000000}">
      <text>
        <r>
          <rPr>
            <sz val="11"/>
            <rFont val="Calibri"/>
          </rPr>
          <t>The DBMS must set the maximum number of consecutive invalid logon attempts to three.</t>
        </r>
      </text>
    </comment>
    <comment ref="P46" authorId="0" shapeId="0" xr:uid="{00000000-0006-0000-0400-000030000000}">
      <text>
        <r>
          <rPr>
            <sz val="11"/>
            <rFont val="Calibri"/>
          </rPr>
          <t>The DBMS must support organizational requirements to enforce minimum password length.</t>
        </r>
      </text>
    </comment>
    <comment ref="Q46" authorId="0" shapeId="0" xr:uid="{00000000-0006-0000-0400-000031000000}">
      <text>
        <r>
          <rPr>
            <sz val="11"/>
            <rFont val="Calibri"/>
          </rPr>
          <t>The DBMS must support organizational requirements to prohibit password reuse for the organization-defined number of generations.</t>
        </r>
      </text>
    </comment>
    <comment ref="R46" authorId="0" shapeId="0" xr:uid="{00000000-0006-0000-0400-000032000000}">
      <text>
        <r>
          <rPr>
            <sz val="11"/>
            <rFont val="Calibri"/>
          </rPr>
          <t>The DBMS must support organizational requirements to enforce password complexity by the number of uppercase characters used.</t>
        </r>
      </text>
    </comment>
    <comment ref="S46" authorId="0" shapeId="0" xr:uid="{00000000-0006-0000-0400-000033000000}">
      <text>
        <r>
          <rPr>
            <sz val="11"/>
            <rFont val="Calibri"/>
          </rPr>
          <t>The DBMS must support organizational requirements to enforce password complexity by the number of lowercase characters used.</t>
        </r>
      </text>
    </comment>
    <comment ref="T46" authorId="0" shapeId="0" xr:uid="{00000000-0006-0000-0400-000034000000}">
      <text>
        <r>
          <rPr>
            <sz val="11"/>
            <rFont val="Calibri"/>
          </rPr>
          <t>The DBMS must support organizational requirements to enforce password complexity by the number of numeric characters used.</t>
        </r>
      </text>
    </comment>
    <comment ref="U46" authorId="0" shapeId="0" xr:uid="{00000000-0006-0000-0400-000035000000}">
      <text>
        <r>
          <rPr>
            <sz val="11"/>
            <rFont val="Calibri"/>
          </rPr>
          <t>The DBMS must support organizational requirements to enforce password complexity by the number of special characters used.</t>
        </r>
      </text>
    </comment>
    <comment ref="V46" authorId="0" shapeId="0" xr:uid="{00000000-0006-0000-0400-000036000000}">
      <text>
        <r>
          <rPr>
            <sz val="11"/>
            <rFont val="Calibri"/>
          </rPr>
          <t>Procedures for establishing temporary passwords that meet DOD password requirements for new accounts must be defined, documented, and implemented.</t>
        </r>
      </text>
    </comment>
    <comment ref="W46" authorId="0" shapeId="0" xr:uid="{00000000-0006-0000-0400-000037000000}">
      <text>
        <r>
          <rPr>
            <sz val="11"/>
            <rFont val="Calibri"/>
          </rPr>
          <t>DBMS passwords must not be stored in compiled, encoded, or encrypted batch jobs or compiled, encoded, or encrypted application source code.</t>
        </r>
      </text>
    </comment>
    <comment ref="X46" authorId="0" shapeId="0" xr:uid="{00000000-0006-0000-0400-00002A000000}">
      <text>
        <r>
          <rPr>
            <sz val="11"/>
            <rFont val="Calibri"/>
          </rPr>
          <t>The DBMS must enforce password maximum lifetime restrictions.</t>
        </r>
      </text>
    </comment>
    <comment ref="J47" authorId="0" shapeId="0" xr:uid="{00000000-0006-0000-0400-000038000000}">
      <text>
        <r>
          <rPr>
            <sz val="11"/>
            <rFont val="Calibri"/>
          </rPr>
          <t>The DBMS must provide a mechanism to automatically identify accounts designated as temporary or emergency accounts.</t>
        </r>
      </text>
    </comment>
    <comment ref="K47" authorId="0" shapeId="0" xr:uid="{00000000-0006-0000-0400-000039000000}">
      <text>
        <r>
          <rPr>
            <sz val="11"/>
            <rFont val="Calibri"/>
          </rPr>
          <t>The DBMS must provide a mechanism to automatically remove or disable temporary user accounts after 72 hours.</t>
        </r>
      </text>
    </comment>
    <comment ref="L47" authorId="0" shapeId="0" xr:uid="{00000000-0006-0000-0400-00003A000000}">
      <text>
        <r>
          <rPr>
            <sz val="11"/>
            <rFont val="Calibri"/>
          </rPr>
          <t>The DBMS must disable user accounts after 35 days of inactivity.</t>
        </r>
      </text>
    </comment>
    <comment ref="M47" authorId="0" shapeId="0" xr:uid="{00000000-0006-0000-0400-00003B000000}">
      <text>
        <r>
          <rPr>
            <sz val="11"/>
            <rFont val="Calibri"/>
          </rPr>
          <t>The DBMS must terminate the network connection associated with a communications session at the end of the session or 15 minutes of inactivity.</t>
        </r>
      </text>
    </comment>
    <comment ref="N47" authorId="0" shapeId="0" xr:uid="{00000000-0006-0000-0400-00003C000000}">
      <text>
        <r>
          <rPr>
            <sz val="11"/>
            <rFont val="Calibri"/>
          </rPr>
          <t>The DBMS must automatically terminate emergency accounts after an organization-defined time period for each type of account.</t>
        </r>
      </text>
    </comment>
    <comment ref="J48" authorId="0" shapeId="0" xr:uid="{00000000-0006-0000-0400-00003D000000}">
      <text>
        <r>
          <rPr>
            <sz val="11"/>
            <rFont val="Calibri"/>
          </rPr>
          <t>Access to default accounts used to support replication must be restricted to authorized DBAs.</t>
        </r>
      </text>
    </comment>
    <comment ref="K48" authorId="0" shapeId="0" xr:uid="{00000000-0006-0000-0400-000044000000}">
      <text>
        <r>
          <rPr>
            <sz val="11"/>
            <rFont val="Calibri"/>
          </rPr>
          <t>Fixed user and public database links must be authorized for use.</t>
        </r>
      </text>
    </comment>
    <comment ref="L48" authorId="0" shapeId="0" xr:uid="{00000000-0006-0000-0400-000045000000}">
      <text>
        <r>
          <rPr>
            <sz val="11"/>
            <rFont val="Calibri"/>
          </rPr>
          <t>The Oracle WITH GRANT OPTION privilege must not be granted to non-DBA or non-Application administrator user accounts.</t>
        </r>
      </text>
    </comment>
    <comment ref="M48" authorId="0" shapeId="0" xr:uid="{00000000-0006-0000-0400-000046000000}">
      <text>
        <r>
          <rPr>
            <sz val="11"/>
            <rFont val="Calibri"/>
          </rPr>
          <t>System privileges granted using the WITH ADMIN OPTION must not be granted to unauthorized user accounts.</t>
        </r>
      </text>
    </comment>
    <comment ref="N48" authorId="0" shapeId="0" xr:uid="{00000000-0006-0000-0400-000047000000}">
      <text>
        <r>
          <rPr>
            <sz val="11"/>
            <rFont val="Calibri"/>
          </rPr>
          <t>Oracle roles granted using the WITH ADMIN OPTION must not be granted to unauthorized accounts.</t>
        </r>
      </text>
    </comment>
    <comment ref="O48" authorId="0" shapeId="0" xr:uid="{00000000-0006-0000-0400-000048000000}">
      <text>
        <r>
          <rPr>
            <sz val="11"/>
            <rFont val="Calibri"/>
          </rPr>
          <t>Application role permissions must not be assigned to the Oracle PUBLIC role.</t>
        </r>
      </text>
    </comment>
    <comment ref="P48" authorId="0" shapeId="0" xr:uid="{00000000-0006-0000-0400-000049000000}">
      <text>
        <r>
          <rPr>
            <sz val="11"/>
            <rFont val="Calibri"/>
          </rPr>
          <t>Oracle application administration roles must be disabled if not required and authorized.</t>
        </r>
      </text>
    </comment>
    <comment ref="Q48" authorId="0" shapeId="0" xr:uid="{00000000-0006-0000-0400-00004A000000}">
      <text>
        <r>
          <rPr>
            <sz val="11"/>
            <rFont val="Calibri"/>
          </rPr>
          <t>Unauthorized database links must not be defined and active.</t>
        </r>
      </text>
    </comment>
    <comment ref="R48" authorId="0" shapeId="0" xr:uid="{00000000-0006-0000-0400-00004B000000}">
      <text>
        <r>
          <rPr>
            <sz val="11"/>
            <rFont val="Calibri"/>
          </rPr>
          <t>Remote database or other external access must use fully-qualified names.</t>
        </r>
      </text>
    </comment>
    <comment ref="S48" authorId="0" shapeId="0" xr:uid="{00000000-0006-0000-0400-00004C000000}">
      <text>
        <r>
          <rPr>
            <sz val="11"/>
            <rFont val="Calibri"/>
          </rPr>
          <t>Database objects must be owned by accounts authorized for ownership.</t>
        </r>
      </text>
    </comment>
    <comment ref="T48" authorId="0" shapeId="0" xr:uid="{00000000-0006-0000-0400-00004D000000}">
      <text>
        <r>
          <rPr>
            <sz val="11"/>
            <rFont val="Calibri"/>
          </rPr>
          <t>Use of external executables must be authorized.</t>
        </r>
      </text>
    </comment>
    <comment ref="U48" authorId="0" shapeId="0" xr:uid="{00000000-0006-0000-0400-00004E000000}">
      <text>
        <r>
          <rPr>
            <sz val="11"/>
            <rFont val="Calibri"/>
          </rPr>
          <t>Access to external executables must be disabled or restricted.</t>
        </r>
      </text>
    </comment>
    <comment ref="V48" authorId="0" shapeId="0" xr:uid="{00000000-0006-0000-0400-00004F000000}">
      <text>
        <r>
          <rPr>
            <sz val="11"/>
            <rFont val="Calibri"/>
          </rPr>
          <t>The DBMS software installation account must be restricted to authorized users.</t>
        </r>
      </text>
    </comment>
    <comment ref="W48" authorId="0" shapeId="0" xr:uid="{00000000-0006-0000-0400-000050000000}">
      <text>
        <r>
          <rPr>
            <sz val="11"/>
            <rFont val="Calibri"/>
          </rPr>
          <t>DBA OS accounts must be granted only those host system privileges necessary for the administration of the DBMS.</t>
        </r>
      </text>
    </comment>
    <comment ref="X48" authorId="0" shapeId="0" xr:uid="{00000000-0006-0000-0400-000051000000}">
      <text>
        <r>
          <rPr>
            <sz val="11"/>
            <rFont val="Calibri"/>
          </rPr>
          <t>A single database connection configuration file must not be used to configure all database clients.</t>
        </r>
      </text>
    </comment>
    <comment ref="Y48" authorId="0" shapeId="0" xr:uid="{00000000-0006-0000-0400-00003E000000}">
      <text>
        <r>
          <rPr>
            <sz val="11"/>
            <rFont val="Calibri"/>
          </rPr>
          <t>The DBMS must be protected from unauthorized access by developers.</t>
        </r>
      </text>
    </comment>
    <comment ref="Z48" authorId="0" shapeId="0" xr:uid="{00000000-0006-0000-0400-00003F000000}">
      <text>
        <r>
          <rPr>
            <sz val="11"/>
            <rFont val="Calibri"/>
          </rPr>
          <t>The DBMS must be protected from unauthorized access by developers on shared production/development host systems.</t>
        </r>
      </text>
    </comment>
    <comment ref="AA48" authorId="0" shapeId="0" xr:uid="{00000000-0006-0000-0400-000040000000}">
      <text>
        <r>
          <rPr>
            <sz val="11"/>
            <rFont val="Calibri"/>
          </rPr>
          <t>The DBMS must restrict access to system tables and other configuration information or metadata to DBAs or other authorized users.</t>
        </r>
      </text>
    </comment>
    <comment ref="AB48" authorId="0" shapeId="0" xr:uid="{00000000-0006-0000-0400-000041000000}">
      <text>
        <r>
          <rPr>
            <sz val="11"/>
            <rFont val="Calibri"/>
          </rPr>
          <t>Administrative privileges must be assigned to database accounts via database roles.</t>
        </r>
      </text>
    </comment>
    <comment ref="AC48" authorId="0" shapeId="0" xr:uid="{00000000-0006-0000-0400-000042000000}">
      <text>
        <r>
          <rPr>
            <sz val="11"/>
            <rFont val="Calibri"/>
          </rPr>
          <t>OS accounts utilized to run external procedures called by the DBMS must have limited privileges.</t>
        </r>
      </text>
    </comment>
    <comment ref="AD48" authorId="0" shapeId="0" xr:uid="{00000000-0006-0000-0400-000043000000}">
      <text>
        <r>
          <rPr>
            <sz val="11"/>
            <rFont val="Calibri"/>
          </rPr>
          <t>Use of the DBMS software installation account must be restricted.</t>
        </r>
      </text>
    </comment>
    <comment ref="J52" authorId="0" shapeId="0" xr:uid="{00000000-0006-0000-0400-000052000000}">
      <text>
        <r>
          <rPr>
            <sz val="11"/>
            <rFont val="Calibri"/>
          </rPr>
          <t>The DBMS must support enforcement of logical access restrictions associated with changes to the DBMS configuration and to the database itself.</t>
        </r>
      </text>
    </comment>
    <comment ref="J54" authorId="0" shapeId="0" xr:uid="{00000000-0006-0000-0400-000053000000}">
      <text>
        <r>
          <rPr>
            <sz val="11"/>
            <rFont val="Calibri"/>
          </rPr>
          <t>The DBMS must use multifactor authentication for access to user accounts.</t>
        </r>
      </text>
    </comment>
    <comment ref="J56" authorId="0" shapeId="0" xr:uid="{00000000-0006-0000-0400-000054000000}">
      <text>
        <r>
          <rPr>
            <sz val="11"/>
            <rFont val="Calibri"/>
          </rPr>
          <t>The DBMS must use multifactor authentication for access to user accounts.</t>
        </r>
      </text>
    </comment>
    <comment ref="J59" authorId="0" shapeId="0" xr:uid="{00000000-0006-0000-0400-000055000000}">
      <text>
        <r>
          <rPr>
            <sz val="11"/>
            <rFont val="Calibri"/>
          </rPr>
          <t>Application role permissions must not be assigned to the Oracle PUBLIC role.</t>
        </r>
      </text>
    </comment>
    <comment ref="K59" authorId="0" shapeId="0" xr:uid="{00000000-0006-0000-0400-000056000000}">
      <text>
        <r>
          <rPr>
            <sz val="11"/>
            <rFont val="Calibri"/>
          </rPr>
          <t>Oracle application administration roles must be disabled if not required and authorized.</t>
        </r>
      </text>
    </comment>
    <comment ref="L59" authorId="0" shapeId="0" xr:uid="{00000000-0006-0000-0400-000057000000}">
      <text>
        <r>
          <rPr>
            <sz val="11"/>
            <rFont val="Calibri"/>
          </rPr>
          <t>The DBMS must limit the number of concurrent sessions for each system account to an organization-defined number of sessions.</t>
        </r>
      </text>
    </comment>
    <comment ref="M59" authorId="0" shapeId="0" xr:uid="{00000000-0006-0000-0400-000058000000}">
      <text>
        <r>
          <rPr>
            <sz val="11"/>
            <rFont val="Calibri"/>
          </rPr>
          <t>The DBMS must support enforcement of logical access restrictions associated with changes to the DBMS configuration and to the database itself.</t>
        </r>
      </text>
    </comment>
    <comment ref="N59" authorId="0" shapeId="0" xr:uid="{00000000-0006-0000-0400-000059000000}">
      <text>
        <r>
          <rPr>
            <sz val="11"/>
            <rFont val="Calibri"/>
          </rPr>
          <t>The DBMS must protect against or limit the effects of organization-defined types of Denial of Service (DoS) attacks.</t>
        </r>
      </text>
    </comment>
    <comment ref="J63" authorId="0" shapeId="0" xr:uid="{00000000-0006-0000-0400-00005A000000}">
      <text>
        <r>
          <rPr>
            <sz val="11"/>
            <rFont val="Calibri"/>
          </rPr>
          <t>Oracle software must be evaluated and patched against newly found vulnerabilities.</t>
        </r>
      </text>
    </comment>
    <comment ref="K63" authorId="0" shapeId="0" xr:uid="{00000000-0006-0000-0400-00005B000000}">
      <text>
        <r>
          <rPr>
            <sz val="11"/>
            <rFont val="Calibri"/>
          </rPr>
          <t>Oracle database products must be a version supported by the vendor.</t>
        </r>
      </text>
    </comment>
    <comment ref="J64" authorId="0" shapeId="0" xr:uid="{00000000-0006-0000-0400-00005C000000}">
      <text>
        <r>
          <rPr>
            <sz val="11"/>
            <rFont val="Calibri"/>
          </rPr>
          <t>Oracle software must be evaluated and patched against newly found vulnerabilities.</t>
        </r>
      </text>
    </comment>
    <comment ref="K64" authorId="0" shapeId="0" xr:uid="{00000000-0006-0000-0400-00005D000000}">
      <text>
        <r>
          <rPr>
            <sz val="11"/>
            <rFont val="Calibri"/>
          </rPr>
          <t>Oracle database products must be a version supported by the vendor.</t>
        </r>
      </text>
    </comment>
    <comment ref="J70" authorId="0" shapeId="0" xr:uid="{00000000-0006-0000-0400-00005E000000}">
      <text>
        <r>
          <rPr>
            <sz val="11"/>
            <rFont val="Calibri"/>
          </rPr>
          <t>The Oracle Listener must be configured to require administration authentication.</t>
        </r>
      </text>
    </comment>
    <comment ref="K70" authorId="0" shapeId="0" xr:uid="{00000000-0006-0000-0400-00005F000000}">
      <text>
        <r>
          <rPr>
            <sz val="11"/>
            <rFont val="Calibri"/>
          </rPr>
          <t>Use of the DBMS installation account must be logged.</t>
        </r>
      </text>
    </comment>
    <comment ref="L70" authorId="0" shapeId="0" xr:uid="{00000000-0006-0000-0400-000060000000}">
      <text>
        <r>
          <rPr>
            <sz val="11"/>
            <rFont val="Calibri"/>
          </rPr>
          <t>The DBMS data files, transaction logs and audit files must be stored in dedicated directories or disk partitions separate from software or other application files.</t>
        </r>
      </text>
    </comment>
    <comment ref="M70" authorId="0" shapeId="0" xr:uid="{00000000-0006-0000-0400-000061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N70" authorId="0" shapeId="0" xr:uid="{00000000-0006-0000-0400-000062000000}">
      <text>
        <r>
          <rPr>
            <sz val="11"/>
            <rFont val="Calibri"/>
          </rPr>
          <t>The DBMS must provide audit record generation capability for organization-defined auditable events within the database.</t>
        </r>
      </text>
    </comment>
    <comment ref="O70" authorId="0" shapeId="0" xr:uid="{00000000-0006-0000-0400-000063000000}">
      <text>
        <r>
          <rPr>
            <sz val="11"/>
            <rFont val="Calibri"/>
          </rPr>
          <t>The DBMS must allow designated organizational personnel to select which auditable events are to be audited by the database.</t>
        </r>
      </text>
    </comment>
    <comment ref="P70" authorId="0" shapeId="0" xr:uid="{00000000-0006-0000-0400-000064000000}">
      <text>
        <r>
          <rPr>
            <sz val="11"/>
            <rFont val="Calibri"/>
          </rPr>
          <t>The DBMS must generate audit records for the DoD-selected list of auditable events, to the extent such information is available.</t>
        </r>
      </text>
    </comment>
    <comment ref="Q70" authorId="0" shapeId="0" xr:uid="{00000000-0006-0000-0400-000065000000}">
      <text>
        <r>
          <rPr>
            <sz val="11"/>
            <rFont val="Calibri"/>
          </rPr>
          <t>The DBMS must produce audit records containing sufficient information to establish what type of events occurred.</t>
        </r>
      </text>
    </comment>
    <comment ref="R70" authorId="0" shapeId="0" xr:uid="{00000000-0006-0000-0400-000066000000}">
      <text>
        <r>
          <rPr>
            <sz val="11"/>
            <rFont val="Calibri"/>
          </rPr>
          <t>The DBMS must produce audit records containing sufficient information to establish when (date and time) the events occurred.</t>
        </r>
      </text>
    </comment>
    <comment ref="S70" authorId="0" shapeId="0" xr:uid="{00000000-0006-0000-0400-000067000000}">
      <text>
        <r>
          <rPr>
            <sz val="11"/>
            <rFont val="Calibri"/>
          </rPr>
          <t>The DBMS must produce audit records containing sufficient information to establish where the events occurred.</t>
        </r>
      </text>
    </comment>
    <comment ref="T70" authorId="0" shapeId="0" xr:uid="{00000000-0006-0000-0400-000068000000}">
      <text>
        <r>
          <rPr>
            <sz val="11"/>
            <rFont val="Calibri"/>
          </rPr>
          <t>The DBMS must produce audit records containing sufficient information to establish the sources (origins) of the events.</t>
        </r>
      </text>
    </comment>
    <comment ref="U70" authorId="0" shapeId="0" xr:uid="{00000000-0006-0000-0400-000069000000}">
      <text>
        <r>
          <rPr>
            <sz val="11"/>
            <rFont val="Calibri"/>
          </rPr>
          <t>The DBMS must produce audit records containing sufficient information to establish the outcome (success or failure) of the events.</t>
        </r>
      </text>
    </comment>
    <comment ref="V70" authorId="0" shapeId="0" xr:uid="{00000000-0006-0000-0400-00006A000000}">
      <text>
        <r>
          <rPr>
            <sz val="11"/>
            <rFont val="Calibri"/>
          </rPr>
          <t>The DBMS must produce audit records containing sufficient information to establish the identity of any user/subject or process associated with the event.</t>
        </r>
      </text>
    </comment>
    <comment ref="W70" authorId="0" shapeId="0" xr:uid="{00000000-0006-0000-0400-00006B000000}">
      <text>
        <r>
          <rPr>
            <sz val="11"/>
            <rFont val="Calibri"/>
          </rPr>
          <t>The DBMS must include organization-defined additional, more detailed information in the audit records for audit events identified by type, location, or subject.</t>
        </r>
      </text>
    </comment>
    <comment ref="X70" authorId="0" shapeId="0" xr:uid="{00000000-0006-0000-0400-00006C000000}">
      <text>
        <r>
          <rPr>
            <sz val="11"/>
            <rFont val="Calibri"/>
          </rPr>
          <t>The system must protect audit information from any type of unauthorized access.</t>
        </r>
      </text>
    </comment>
    <comment ref="Y70" authorId="0" shapeId="0" xr:uid="{00000000-0006-0000-0400-00006D000000}">
      <text>
        <r>
          <rPr>
            <sz val="11"/>
            <rFont val="Calibri"/>
          </rPr>
          <t>The system must protect audit information from unauthorized modification.</t>
        </r>
      </text>
    </comment>
    <comment ref="Z70" authorId="0" shapeId="0" xr:uid="{00000000-0006-0000-0400-00006E000000}">
      <text>
        <r>
          <rPr>
            <sz val="11"/>
            <rFont val="Calibri"/>
          </rPr>
          <t>The system must protect audit information from unauthorized deletion.</t>
        </r>
      </text>
    </comment>
    <comment ref="AA70" authorId="0" shapeId="0" xr:uid="{00000000-0006-0000-0400-00006F000000}">
      <text>
        <r>
          <rPr>
            <sz val="11"/>
            <rFont val="Calibri"/>
          </rPr>
          <t>The system must protect audit tools from unauthorized access.</t>
        </r>
      </text>
    </comment>
    <comment ref="AB70" authorId="0" shapeId="0" xr:uid="{00000000-0006-0000-0400-000070000000}">
      <text>
        <r>
          <rPr>
            <sz val="11"/>
            <rFont val="Calibri"/>
          </rPr>
          <t>The system must protect audit tools from unauthorized modification.</t>
        </r>
      </text>
    </comment>
    <comment ref="AC70" authorId="0" shapeId="0" xr:uid="{00000000-0006-0000-0400-000071000000}">
      <text>
        <r>
          <rPr>
            <sz val="11"/>
            <rFont val="Calibri"/>
          </rPr>
          <t>The system must protect audit tools from unauthorized deletion.</t>
        </r>
      </text>
    </comment>
    <comment ref="AD70" authorId="0" shapeId="0" xr:uid="{00000000-0006-0000-0400-000072000000}">
      <text>
        <r>
          <rPr>
            <sz val="11"/>
            <rFont val="Calibri"/>
          </rPr>
          <t>The DBMS must protect against an individual who uses a shared account falsely denying having performed a particular action.</t>
        </r>
      </text>
    </comment>
    <comment ref="J71" authorId="0" shapeId="0" xr:uid="{00000000-0006-0000-0400-000073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J73" authorId="0" shapeId="0" xr:uid="{00000000-0006-0000-0400-000074000000}">
      <text>
        <r>
          <rPr>
            <sz val="11"/>
            <rFont val="Calibri"/>
          </rPr>
          <t>The Oracle Listener must be configured to require administration authentication.</t>
        </r>
      </text>
    </comment>
    <comment ref="K73" authorId="0" shapeId="0" xr:uid="{00000000-0006-0000-0400-000075000000}">
      <text>
        <r>
          <rPr>
            <sz val="11"/>
            <rFont val="Calibri"/>
          </rPr>
          <t>The DBMS data files, transaction logs and audit files must be stored in dedicated directories or disk partitions separate from software or other application files.</t>
        </r>
      </text>
    </comment>
    <comment ref="L73" authorId="0" shapeId="0" xr:uid="{00000000-0006-0000-0400-000076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M73" authorId="0" shapeId="0" xr:uid="{00000000-0006-0000-0400-000077000000}">
      <text>
        <r>
          <rPr>
            <sz val="11"/>
            <rFont val="Calibri"/>
          </rPr>
          <t>The DBMS must provide audit record generation capability for organization-defined auditable events within the database.</t>
        </r>
      </text>
    </comment>
    <comment ref="N73" authorId="0" shapeId="0" xr:uid="{00000000-0006-0000-0400-000078000000}">
      <text>
        <r>
          <rPr>
            <sz val="11"/>
            <rFont val="Calibri"/>
          </rPr>
          <t>The DBMS must allow designated organizational personnel to select which auditable events are to be audited by the database.</t>
        </r>
      </text>
    </comment>
    <comment ref="O73" authorId="0" shapeId="0" xr:uid="{00000000-0006-0000-0400-000079000000}">
      <text>
        <r>
          <rPr>
            <sz val="11"/>
            <rFont val="Calibri"/>
          </rPr>
          <t>The DBMS must generate audit records for the DoD-selected list of auditable events, to the extent such information is available.</t>
        </r>
      </text>
    </comment>
    <comment ref="P73" authorId="0" shapeId="0" xr:uid="{00000000-0006-0000-0400-00007A000000}">
      <text>
        <r>
          <rPr>
            <sz val="11"/>
            <rFont val="Calibri"/>
          </rPr>
          <t>The DBMS must produce audit records containing sufficient information to establish what type of events occurred.</t>
        </r>
      </text>
    </comment>
    <comment ref="Q73" authorId="0" shapeId="0" xr:uid="{00000000-0006-0000-0400-00007B000000}">
      <text>
        <r>
          <rPr>
            <sz val="11"/>
            <rFont val="Calibri"/>
          </rPr>
          <t>The DBMS must produce audit records containing sufficient information to establish when (date and time) the events occurred.</t>
        </r>
      </text>
    </comment>
    <comment ref="R73" authorId="0" shapeId="0" xr:uid="{00000000-0006-0000-0400-00007C000000}">
      <text>
        <r>
          <rPr>
            <sz val="11"/>
            <rFont val="Calibri"/>
          </rPr>
          <t>The DBMS must produce audit records containing sufficient information to establish where the events occurred.</t>
        </r>
      </text>
    </comment>
    <comment ref="S73" authorId="0" shapeId="0" xr:uid="{00000000-0006-0000-0400-00007D000000}">
      <text>
        <r>
          <rPr>
            <sz val="11"/>
            <rFont val="Calibri"/>
          </rPr>
          <t>The DBMS must produce audit records containing sufficient information to establish the sources (origins) of the events.</t>
        </r>
      </text>
    </comment>
    <comment ref="T73" authorId="0" shapeId="0" xr:uid="{00000000-0006-0000-0400-00007E000000}">
      <text>
        <r>
          <rPr>
            <sz val="11"/>
            <rFont val="Calibri"/>
          </rPr>
          <t>The DBMS must produce audit records containing sufficient information to establish the outcome (success or failure) of the events.</t>
        </r>
      </text>
    </comment>
    <comment ref="U73" authorId="0" shapeId="0" xr:uid="{00000000-0006-0000-0400-00007F000000}">
      <text>
        <r>
          <rPr>
            <sz val="11"/>
            <rFont val="Calibri"/>
          </rPr>
          <t>The DBMS must produce audit records containing sufficient information to establish the identity of any user/subject or process associated with the event.</t>
        </r>
      </text>
    </comment>
    <comment ref="V73" authorId="0" shapeId="0" xr:uid="{00000000-0006-0000-0400-000080000000}">
      <text>
        <r>
          <rPr>
            <sz val="11"/>
            <rFont val="Calibri"/>
          </rPr>
          <t>The DBMS must include organization-defined additional, more detailed information in the audit records for audit events identified by type, location, or subject.</t>
        </r>
      </text>
    </comment>
    <comment ref="W73" authorId="0" shapeId="0" xr:uid="{00000000-0006-0000-0400-000081000000}">
      <text>
        <r>
          <rPr>
            <sz val="11"/>
            <rFont val="Calibri"/>
          </rPr>
          <t>Database software, applications, and configuration files must be monitored to discover unauthorized changes.</t>
        </r>
      </text>
    </comment>
    <comment ref="X73" authorId="0" shapeId="0" xr:uid="{00000000-0006-0000-0400-000082000000}">
      <text>
        <r>
          <rPr>
            <sz val="11"/>
            <rFont val="Calibri"/>
          </rPr>
          <t>Logic modules within the database (to include packages, procedures, functions and triggers) must be monitored to discover unauthorized changes.</t>
        </r>
      </text>
    </comment>
    <comment ref="J77" authorId="0" shapeId="0" xr:uid="{00000000-0006-0000-0400-000083000000}">
      <text>
        <r>
          <rPr>
            <sz val="11"/>
            <rFont val="Calibri"/>
          </rPr>
          <t>The DBMS must allocate audit record storage capacity in accordance with organization-defined audit record storage requirements.</t>
        </r>
      </text>
    </comment>
    <comment ref="K77" authorId="0" shapeId="0" xr:uid="{00000000-0006-0000-0400-000084000000}">
      <text>
        <r>
          <rPr>
            <sz val="11"/>
            <rFont val="Calibri"/>
          </rPr>
          <t>The DBMS must disable user accounts after 35 days of inactivity.</t>
        </r>
      </text>
    </comment>
    <comment ref="L77" authorId="0" shapeId="0" xr:uid="{00000000-0006-0000-0400-000085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J79" authorId="0" shapeId="0" xr:uid="{00000000-0006-0000-0400-000086000000}">
      <text>
        <r>
          <rPr>
            <sz val="11"/>
            <rFont val="Calibri"/>
          </rPr>
          <t>The system must provide a real-time alert when organization-defined audit failure events occur.</t>
        </r>
      </text>
    </comment>
    <comment ref="J99" authorId="0" shapeId="0" xr:uid="{00000000-0006-0000-0400-000087000000}">
      <text>
        <r>
          <rPr>
            <sz val="11"/>
            <rFont val="Calibri"/>
          </rPr>
          <t>A minimum of two Oracle control files must be defined and configured to be stored on separate, archived disks (physical or virtual) or archived partitions on a RAID device.</t>
        </r>
      </text>
    </comment>
    <comment ref="K99" authorId="0" shapeId="0" xr:uid="{00000000-0006-0000-0400-000088000000}">
      <text>
        <r>
          <rPr>
            <sz val="11"/>
            <rFont val="Calibri"/>
          </rPr>
          <t>A minimum of two Oracle redo log groups/files must be defined and configured to be stored on separate, archived physical disks or archived directories on a RAID device.</t>
        </r>
      </text>
    </comment>
    <comment ref="L99" authorId="0" shapeId="0" xr:uid="{00000000-0006-0000-0400-000089000000}">
      <text>
        <r>
          <rPr>
            <sz val="11"/>
            <rFont val="Calibri"/>
          </rPr>
          <t>The DBMS must preserve any organization-defined system state information in the event of a system failure.</t>
        </r>
      </text>
    </comment>
    <comment ref="M99" authorId="0" shapeId="0" xr:uid="{00000000-0006-0000-0400-00008A000000}">
      <text>
        <r>
          <rPr>
            <sz val="11"/>
            <rFont val="Calibri"/>
          </rPr>
          <t>DBMS backup and restoration files must be protected from unauthorized access.</t>
        </r>
      </text>
    </comment>
    <comment ref="J105" authorId="0" shapeId="0" xr:uid="{00000000-0006-0000-0400-00008B000000}">
      <text>
        <r>
          <rPr>
            <sz val="11"/>
            <rFont val="Calibri"/>
          </rPr>
          <t>The Oracle Listener must be configured to require administration authentication.</t>
        </r>
      </text>
    </comment>
    <comment ref="K105" authorId="0" shapeId="0" xr:uid="{00000000-0006-0000-0400-00008C000000}">
      <text>
        <r>
          <rPr>
            <sz val="11"/>
            <rFont val="Calibri"/>
          </rPr>
          <t>Network access to the DBMS must be restricted to authorized personnel.</t>
        </r>
      </text>
    </comment>
    <comment ref="L105" authorId="0" shapeId="0" xr:uid="{00000000-0006-0000-0400-00008D000000}">
      <text>
        <r>
          <rPr>
            <sz val="11"/>
            <rFont val="Calibri"/>
          </rPr>
          <t>Remote administration must be disabled for the Oracle connection manager.</t>
        </r>
      </text>
    </comment>
    <comment ref="M105" authorId="0" shapeId="0" xr:uid="{00000000-0006-0000-0400-00008E000000}">
      <text>
        <r>
          <rPr>
            <sz val="11"/>
            <rFont val="Calibri"/>
          </rPr>
          <t>Access to external executables must be disabled or restricted.</t>
        </r>
      </text>
    </comment>
    <comment ref="N105" authorId="0" shapeId="0" xr:uid="{00000000-0006-0000-0400-00008F000000}">
      <text>
        <r>
          <rPr>
            <sz val="11"/>
            <rFont val="Calibri"/>
          </rPr>
          <t>The DBMS must terminate the network connection associated with a communications session at the end of the session or 15 minutes of inactivity.</t>
        </r>
      </text>
    </comment>
    <comment ref="J113" authorId="0" shapeId="0" xr:uid="{00000000-0006-0000-0400-000090000000}">
      <text>
        <r>
          <rPr>
            <sz val="11"/>
            <rFont val="Calibri"/>
          </rPr>
          <t>The system must provide a real-time alert when organization-defined audit failure events occur.</t>
        </r>
      </text>
    </comment>
    <comment ref="J143" authorId="0" shapeId="0" xr:uid="{00000000-0006-0000-0400-000091000000}">
      <text>
        <r>
          <rPr>
            <sz val="11"/>
            <rFont val="Calibri"/>
          </rPr>
          <t>The DBMS must check the validity of data inputs.</t>
        </r>
      </text>
    </comment>
    <comment ref="K143" authorId="0" shapeId="0" xr:uid="{00000000-0006-0000-0400-000092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L143" authorId="0" shapeId="0" xr:uid="{00000000-0006-0000-0400-000093000000}">
      <text>
        <r>
          <rPr>
            <sz val="11"/>
            <rFont val="Calibri"/>
          </rPr>
          <t>The DBMS must restrict error messages so only authorized personnel may view them.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DBMS must limit the number of concurrent sessions for each system account to an organization-defined number of sessions.</t>
        </r>
      </text>
    </comment>
    <comment ref="I2" authorId="0" shapeId="0" xr:uid="{00000000-0006-0000-0500-000009000000}">
      <text>
        <r>
          <rPr>
            <sz val="11"/>
            <rFont val="Calibri"/>
          </rPr>
          <t>The DBMS must provide a mechanism to automatically identify accounts designated as temporary or emergency accounts.</t>
        </r>
      </text>
    </comment>
    <comment ref="J2" authorId="0" shapeId="0" xr:uid="{00000000-0006-0000-0500-000002000000}">
      <text>
        <r>
          <rPr>
            <sz val="11"/>
            <rFont val="Calibri"/>
          </rPr>
          <t>The DBMS must provide a mechanism to automatically remove or disable temporary user accounts after 72 hours.</t>
        </r>
      </text>
    </comment>
    <comment ref="K2" authorId="0" shapeId="0" xr:uid="{00000000-0006-0000-0500-000003000000}">
      <text>
        <r>
          <rPr>
            <sz val="11"/>
            <rFont val="Calibri"/>
          </rPr>
          <t>The DBMS must verify account lockouts persist until reset by an administrator.</t>
        </r>
      </text>
    </comment>
    <comment ref="L2" authorId="0" shapeId="0" xr:uid="{00000000-0006-0000-0500-000004000000}">
      <text>
        <r>
          <rPr>
            <sz val="11"/>
            <rFont val="Calibri"/>
          </rPr>
          <t>The DBMS must set the maximum number of consecutive invalid logon attempts to three.</t>
        </r>
      </text>
    </comment>
    <comment ref="M2" authorId="0" shapeId="0" xr:uid="{00000000-0006-0000-0500-000005000000}">
      <text>
        <r>
          <rPr>
            <sz val="11"/>
            <rFont val="Calibri"/>
          </rPr>
          <t>The DBMS must disable user accounts after 35 days of inactivity.</t>
        </r>
      </text>
    </comment>
    <comment ref="N2" authorId="0" shapeId="0" xr:uid="{00000000-0006-0000-0500-000006000000}">
      <text>
        <r>
          <rPr>
            <sz val="11"/>
            <rFont val="Calibri"/>
          </rPr>
          <t>The DBMS must terminate the network connection associated with a communications session at the end of the session or 15 minutes of inactivity.</t>
        </r>
      </text>
    </comment>
    <comment ref="O2" authorId="0" shapeId="0" xr:uid="{00000000-0006-0000-0500-000007000000}">
      <text>
        <r>
          <rPr>
            <sz val="11"/>
            <rFont val="Calibri"/>
          </rPr>
          <t>The DBMS must automatically terminate emergency accounts after an organization-defined time period for each type of account.</t>
        </r>
      </text>
    </comment>
    <comment ref="P2" authorId="0" shapeId="0" xr:uid="{00000000-0006-0000-0500-000008000000}">
      <text>
        <r>
          <rPr>
            <sz val="11"/>
            <rFont val="Calibri"/>
          </rPr>
          <t>The DBMS must protect against or limit the effects of organization-defined types of Denial of Service (DoS) attacks.</t>
        </r>
      </text>
    </comment>
    <comment ref="H5" authorId="0" shapeId="0" xr:uid="{00000000-0006-0000-0500-00000A000000}">
      <text>
        <r>
          <rPr>
            <sz val="11"/>
            <rFont val="Calibri"/>
          </rPr>
          <t>The DBMS must check the validity of data inputs.</t>
        </r>
      </text>
    </comment>
    <comment ref="H7" authorId="0" shapeId="0" xr:uid="{00000000-0006-0000-0500-00000B000000}">
      <text>
        <r>
          <rPr>
            <sz val="11"/>
            <rFont val="Calibri"/>
          </rPr>
          <t>Changes to configuration options must be audited.</t>
        </r>
      </text>
    </comment>
    <comment ref="I7" authorId="0" shapeId="0" xr:uid="{00000000-0006-0000-0500-00000C000000}">
      <text>
        <r>
          <rPr>
            <sz val="11"/>
            <rFont val="Calibri"/>
          </rPr>
          <t>Database software, applications, and configuration files must be monitored to discover unauthorized changes.</t>
        </r>
      </text>
    </comment>
    <comment ref="J7" authorId="0" shapeId="0" xr:uid="{00000000-0006-0000-0500-00000D000000}">
      <text>
        <r>
          <rPr>
            <sz val="11"/>
            <rFont val="Calibri"/>
          </rPr>
          <t>Logic modules within the database (to include packages, procedures, functions and triggers) must be monitored to discover unauthorized changes.</t>
        </r>
      </text>
    </comment>
    <comment ref="H16" authorId="0" shapeId="0" xr:uid="{00000000-0006-0000-0500-00000E000000}">
      <text>
        <r>
          <rPr>
            <sz val="11"/>
            <rFont val="Calibri"/>
          </rPr>
          <t>Sensitive information from production database exports must be modified before import to a development database.</t>
        </r>
      </text>
    </comment>
    <comment ref="I16" authorId="0" shapeId="0" xr:uid="{00000000-0006-0000-0500-000015000000}">
      <text>
        <r>
          <rPr>
            <sz val="11"/>
            <rFont val="Calibri"/>
          </rPr>
          <t>The DBMS, when using PKI-based authentication, must enforce authorized access to the corresponding private key.</t>
        </r>
      </text>
    </comment>
    <comment ref="J16" authorId="0" shapeId="0" xr:uid="{00000000-0006-0000-0500-000016000000}">
      <text>
        <r>
          <rPr>
            <sz val="11"/>
            <rFont val="Calibri"/>
          </rPr>
          <t>The DBMS must enforce approved authorizations for logical access to the system in accordance with applicable policy.</t>
        </r>
      </text>
    </comment>
    <comment ref="K16" authorId="0" shapeId="0" xr:uid="{00000000-0006-0000-0500-000017000000}">
      <text>
        <r>
          <rPr>
            <sz val="11"/>
            <rFont val="Calibri"/>
          </rPr>
          <t>The DBMS must support organizational requirements to enforce password encryption for storage.</t>
        </r>
      </text>
    </comment>
    <comment ref="L16" authorId="0" shapeId="0" xr:uid="{00000000-0006-0000-0500-000018000000}">
      <text>
        <r>
          <rPr>
            <sz val="11"/>
            <rFont val="Calibri"/>
          </rPr>
          <t>The DBMS, when utilizing PKI-based authentication, must validate certificates by constructing a certification path with status information to an accepted trust anchor.</t>
        </r>
      </text>
    </comment>
    <comment ref="M16" authorId="0" shapeId="0" xr:uid="{00000000-0006-0000-0500-000019000000}">
      <text>
        <r>
          <rPr>
            <sz val="11"/>
            <rFont val="Calibri"/>
          </rPr>
          <t>The DBMS must use NIST-validated FIPS 140-2 or 140-3 compliant cryptography for authentication mechanisms.</t>
        </r>
      </text>
    </comment>
    <comment ref="N16" authorId="0" shapeId="0" xr:uid="{00000000-0006-0000-0500-00001A000000}">
      <text>
        <r>
          <rPr>
            <sz val="11"/>
            <rFont val="Calibri"/>
          </rPr>
          <t>The DBMS must take needed steps to protect data at rest and ensure confidentiality and integrity of application data.</t>
        </r>
      </text>
    </comment>
    <comment ref="O16" authorId="0" shapeId="0" xr:uid="{00000000-0006-0000-0500-00001B000000}">
      <text>
        <r>
          <rPr>
            <sz val="11"/>
            <rFont val="Calibri"/>
          </rPr>
          <t>The DBMS must prevent unauthorized and unintended information transfer via shared system resources.</t>
        </r>
      </text>
    </comment>
    <comment ref="P16" authorId="0" shapeId="0" xr:uid="{00000000-0006-0000-0500-00001C000000}">
      <text>
        <r>
          <rPr>
            <sz val="11"/>
            <rFont val="Calibri"/>
          </rPr>
          <t>When using command-line tools such as Oracle SQL*Plus, which can accept a plain-text password, users must use an alternative logon method that does not expose the password.</t>
        </r>
      </text>
    </comment>
    <comment ref="Q16" authorId="0" shapeId="0" xr:uid="{00000000-0006-0000-0500-00000F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R16" authorId="0" shapeId="0" xr:uid="{00000000-0006-0000-0500-000010000000}">
      <text>
        <r>
          <rPr>
            <sz val="11"/>
            <rFont val="Calibri"/>
          </rPr>
          <t>The DBMS must enforce Discretionary Access Control (DAC) policy allowing users to specify and control sharing by named individuals, groups of individuals, or by both, limiting propagation of access rights and including or excluding access to the granularity of a single user.</t>
        </r>
      </text>
    </comment>
    <comment ref="S16" authorId="0" shapeId="0" xr:uid="{00000000-0006-0000-0500-000011000000}">
      <text>
        <r>
          <rPr>
            <sz val="11"/>
            <rFont val="Calibri"/>
          </rPr>
          <t>The DBMS must use multifactor authentication for access to user accounts.</t>
        </r>
      </text>
    </comment>
    <comment ref="T16" authorId="0" shapeId="0" xr:uid="{00000000-0006-0000-0500-000012000000}">
      <text>
        <r>
          <rPr>
            <sz val="11"/>
            <rFont val="Calibri"/>
          </rPr>
          <t>DBMS passwords must not be stored in compiled, encoded, or encrypted batch jobs or compiled, encoded, or encrypted application source code.</t>
        </r>
      </text>
    </comment>
    <comment ref="U16" authorId="0" shapeId="0" xr:uid="{00000000-0006-0000-0500-000013000000}">
      <text>
        <r>
          <rPr>
            <sz val="11"/>
            <rFont val="Calibri"/>
          </rPr>
          <t>The DBMS must implement required cryptographic protections using cryptographic modules complying with applicable federal laws, Executive Orders, directives, policies, regulations, standards, and guidance.</t>
        </r>
      </text>
    </comment>
    <comment ref="V16" authorId="0" shapeId="0" xr:uid="{00000000-0006-0000-0500-000014000000}">
      <text>
        <r>
          <rPr>
            <sz val="11"/>
            <rFont val="Calibri"/>
          </rPr>
          <t>Database data files containing sensitive information must be encrypted.</t>
        </r>
      </text>
    </comment>
    <comment ref="H24" authorId="0" shapeId="0" xr:uid="{00000000-0006-0000-0500-00001D000000}">
      <text>
        <r>
          <rPr>
            <sz val="11"/>
            <rFont val="Calibri"/>
          </rPr>
          <t>The DBMS must use multifactor authentication for access to user accounts.</t>
        </r>
      </text>
    </comment>
    <comment ref="H26" authorId="0" shapeId="0" xr:uid="{00000000-0006-0000-0500-00001E000000}">
      <text>
        <r>
          <rPr>
            <sz val="11"/>
            <rFont val="Calibri"/>
          </rPr>
          <t>The Oracle Listener must be configured to require administration authentication.</t>
        </r>
      </text>
    </comment>
    <comment ref="I26" authorId="0" shapeId="0" xr:uid="{00000000-0006-0000-0500-00001F000000}">
      <text>
        <r>
          <rPr>
            <sz val="11"/>
            <rFont val="Calibri"/>
          </rPr>
          <t>Remote administration must be disabled for the Oracle connection manager.</t>
        </r>
      </text>
    </comment>
    <comment ref="J26" authorId="0" shapeId="0" xr:uid="{00000000-0006-0000-0500-000020000000}">
      <text>
        <r>
          <rPr>
            <sz val="11"/>
            <rFont val="Calibri"/>
          </rPr>
          <t>Access to external executables must be disabled or restricted.</t>
        </r>
      </text>
    </comment>
    <comment ref="K26" authorId="0" shapeId="0" xr:uid="{00000000-0006-0000-0500-000021000000}">
      <text>
        <r>
          <rPr>
            <sz val="11"/>
            <rFont val="Calibri"/>
          </rPr>
          <t>The DBMS must isolate security functions from nonsecurity functions by means of separate security domains.</t>
        </r>
      </text>
    </comment>
    <comment ref="L26" authorId="0" shapeId="0" xr:uid="{00000000-0006-0000-0500-000022000000}">
      <text>
        <r>
          <rPr>
            <sz val="11"/>
            <rFont val="Calibri"/>
          </rPr>
          <t>The DBMS must separate user functionality (including user interface services) from database management functionality.</t>
        </r>
      </text>
    </comment>
    <comment ref="M26" authorId="0" shapeId="0" xr:uid="{00000000-0006-0000-0500-000023000000}">
      <text>
        <r>
          <rPr>
            <sz val="11"/>
            <rFont val="Calibri"/>
          </rPr>
          <t>The DBMS must terminate the network connection associated with a communications session at the end of the session or 15 minutes of inactivity.</t>
        </r>
      </text>
    </comment>
    <comment ref="H29" authorId="0" shapeId="0" xr:uid="{00000000-0006-0000-0500-000024000000}">
      <text>
        <r>
          <rPr>
            <sz val="11"/>
            <rFont val="Calibri"/>
          </rPr>
          <t>When using command-line tools such as Oracle SQL*Plus, which can accept a plain-text password, users must use an alternative logon method that does not expose the password.</t>
        </r>
      </text>
    </comment>
    <comment ref="I29" authorId="0" shapeId="0" xr:uid="{00000000-0006-0000-0500-000025000000}">
      <text>
        <r>
          <rPr>
            <sz val="11"/>
            <rFont val="Calibri"/>
          </rPr>
          <t>DBMS default accounts must be assigned custom passwords.</t>
        </r>
      </text>
    </comment>
    <comment ref="J29" authorId="0" shapeId="0" xr:uid="{00000000-0006-0000-0500-000026000000}">
      <text>
        <r>
          <rPr>
            <sz val="11"/>
            <rFont val="Calibri"/>
          </rPr>
          <t>The DBMS must support organizational requirements to enforce minimum password length.</t>
        </r>
      </text>
    </comment>
    <comment ref="K29" authorId="0" shapeId="0" xr:uid="{00000000-0006-0000-0500-000027000000}">
      <text>
        <r>
          <rPr>
            <sz val="11"/>
            <rFont val="Calibri"/>
          </rPr>
          <t>The DBMS must support organizational requirements to prohibit password reuse for the organization-defined number of generations.</t>
        </r>
      </text>
    </comment>
    <comment ref="L29" authorId="0" shapeId="0" xr:uid="{00000000-0006-0000-0500-000028000000}">
      <text>
        <r>
          <rPr>
            <sz val="11"/>
            <rFont val="Calibri"/>
          </rPr>
          <t>The DBMS must support organizational requirements to enforce password complexity by the number of uppercase characters used.</t>
        </r>
      </text>
    </comment>
    <comment ref="M29" authorId="0" shapeId="0" xr:uid="{00000000-0006-0000-0500-000029000000}">
      <text>
        <r>
          <rPr>
            <sz val="11"/>
            <rFont val="Calibri"/>
          </rPr>
          <t>The DBMS must support organizational requirements to enforce password complexity by the number of lowercase characters used.</t>
        </r>
      </text>
    </comment>
    <comment ref="N29" authorId="0" shapeId="0" xr:uid="{00000000-0006-0000-0500-00002A000000}">
      <text>
        <r>
          <rPr>
            <sz val="11"/>
            <rFont val="Calibri"/>
          </rPr>
          <t>The DBMS must support organizational requirements to enforce password complexity by the number of numeric characters used.</t>
        </r>
      </text>
    </comment>
    <comment ref="O29" authorId="0" shapeId="0" xr:uid="{00000000-0006-0000-0500-00002B000000}">
      <text>
        <r>
          <rPr>
            <sz val="11"/>
            <rFont val="Calibri"/>
          </rPr>
          <t>The DBMS must support organizational requirements to enforce password complexity by the number of special characters used.</t>
        </r>
      </text>
    </comment>
    <comment ref="P29" authorId="0" shapeId="0" xr:uid="{00000000-0006-0000-0500-00002C000000}">
      <text>
        <r>
          <rPr>
            <sz val="11"/>
            <rFont val="Calibri"/>
          </rPr>
          <t>Procedures for establishing temporary passwords that meet DOD password requirements for new accounts must be defined, documented, and implemented.</t>
        </r>
      </text>
    </comment>
    <comment ref="Q29" authorId="0" shapeId="0" xr:uid="{00000000-0006-0000-0500-00002D000000}">
      <text>
        <r>
          <rPr>
            <sz val="11"/>
            <rFont val="Calibri"/>
          </rPr>
          <t>DBMS passwords must not be stored in compiled, encoded, or encrypted batch jobs or compiled, encoded, or encrypted application source code.</t>
        </r>
      </text>
    </comment>
    <comment ref="R29" authorId="0" shapeId="0" xr:uid="{00000000-0006-0000-0500-00002E000000}">
      <text>
        <r>
          <rPr>
            <sz val="11"/>
            <rFont val="Calibri"/>
          </rPr>
          <t>The DBMS must enforce password maximum lifetime restrictions.</t>
        </r>
      </text>
    </comment>
    <comment ref="H31" authorId="0" shapeId="0" xr:uid="{00000000-0006-0000-0500-00002F000000}">
      <text>
        <r>
          <rPr>
            <sz val="11"/>
            <rFont val="Calibri"/>
          </rPr>
          <t>The Oracle WITH GRANT OPTION privilege must not be granted to non-DBA or non-Application administrator user accounts.</t>
        </r>
      </text>
    </comment>
    <comment ref="I31" authorId="0" shapeId="0" xr:uid="{00000000-0006-0000-0500-000031000000}">
      <text>
        <r>
          <rPr>
            <sz val="11"/>
            <rFont val="Calibri"/>
          </rPr>
          <t>System privileges granted using the WITH ADMIN OPTION must not be granted to unauthorized user accounts.</t>
        </r>
      </text>
    </comment>
    <comment ref="J31" authorId="0" shapeId="0" xr:uid="{00000000-0006-0000-0500-000032000000}">
      <text>
        <r>
          <rPr>
            <sz val="11"/>
            <rFont val="Calibri"/>
          </rPr>
          <t>Oracle roles granted using the WITH ADMIN OPTION must not be granted to unauthorized accounts.</t>
        </r>
      </text>
    </comment>
    <comment ref="K31" authorId="0" shapeId="0" xr:uid="{00000000-0006-0000-0500-000033000000}">
      <text>
        <r>
          <rPr>
            <sz val="11"/>
            <rFont val="Calibri"/>
          </rPr>
          <t>Application role permissions must not be assigned to the Oracle PUBLIC role.</t>
        </r>
      </text>
    </comment>
    <comment ref="L31" authorId="0" shapeId="0" xr:uid="{00000000-0006-0000-0500-000034000000}">
      <text>
        <r>
          <rPr>
            <sz val="11"/>
            <rFont val="Calibri"/>
          </rPr>
          <t>Oracle application administration roles must be disabled if not required and authorized.</t>
        </r>
      </text>
    </comment>
    <comment ref="M31" authorId="0" shapeId="0" xr:uid="{00000000-0006-0000-0500-000035000000}">
      <text>
        <r>
          <rPr>
            <sz val="11"/>
            <rFont val="Calibri"/>
          </rPr>
          <t>Use of external executables must be authorized.</t>
        </r>
      </text>
    </comment>
    <comment ref="N31" authorId="0" shapeId="0" xr:uid="{00000000-0006-0000-0500-000036000000}">
      <text>
        <r>
          <rPr>
            <sz val="11"/>
            <rFont val="Calibri"/>
          </rPr>
          <t>Access to external executables must be disabled or restricted.</t>
        </r>
      </text>
    </comment>
    <comment ref="O31" authorId="0" shapeId="0" xr:uid="{00000000-0006-0000-0500-000037000000}">
      <text>
        <r>
          <rPr>
            <sz val="11"/>
            <rFont val="Calibri"/>
          </rPr>
          <t>The DBMS software installation account must be restricted to authorized users.</t>
        </r>
      </text>
    </comment>
    <comment ref="P31" authorId="0" shapeId="0" xr:uid="{00000000-0006-0000-0500-000038000000}">
      <text>
        <r>
          <rPr>
            <sz val="11"/>
            <rFont val="Calibri"/>
          </rPr>
          <t>DBA OS accounts must be granted only those host system privileges necessary for the administration of the DBMS.</t>
        </r>
      </text>
    </comment>
    <comment ref="Q31" authorId="0" shapeId="0" xr:uid="{00000000-0006-0000-0500-000039000000}">
      <text>
        <r>
          <rPr>
            <sz val="11"/>
            <rFont val="Calibri"/>
          </rPr>
          <t>A single database connection configuration file must not be used to configure all database clients.</t>
        </r>
      </text>
    </comment>
    <comment ref="R31" authorId="0" shapeId="0" xr:uid="{00000000-0006-0000-0500-00003A000000}">
      <text>
        <r>
          <rPr>
            <sz val="11"/>
            <rFont val="Calibri"/>
          </rPr>
          <t>The DBMS must be protected from unauthorized access by developers.</t>
        </r>
      </text>
    </comment>
    <comment ref="S31" authorId="0" shapeId="0" xr:uid="{00000000-0006-0000-0500-00003B000000}">
      <text>
        <r>
          <rPr>
            <sz val="11"/>
            <rFont val="Calibri"/>
          </rPr>
          <t>The DBMS must be protected from unauthorized access by developers on shared production/development host systems.</t>
        </r>
      </text>
    </comment>
    <comment ref="T31" authorId="0" shapeId="0" xr:uid="{00000000-0006-0000-0500-00003C000000}">
      <text>
        <r>
          <rPr>
            <sz val="11"/>
            <rFont val="Calibri"/>
          </rPr>
          <t>The DBMS must restrict access to system tables and other configuration information or metadata to DBAs or other authorized users.</t>
        </r>
      </text>
    </comment>
    <comment ref="U31" authorId="0" shapeId="0" xr:uid="{00000000-0006-0000-0500-00003D000000}">
      <text>
        <r>
          <rPr>
            <sz val="11"/>
            <rFont val="Calibri"/>
          </rPr>
          <t>Administrative privileges must be assigned to database accounts via database roles.</t>
        </r>
      </text>
    </comment>
    <comment ref="V31" authorId="0" shapeId="0" xr:uid="{00000000-0006-0000-0500-00003E000000}">
      <text>
        <r>
          <rPr>
            <sz val="11"/>
            <rFont val="Calibri"/>
          </rPr>
          <t>OS accounts utilized to run external procedures called by the DBMS must have limited privileges.</t>
        </r>
      </text>
    </comment>
    <comment ref="W31" authorId="0" shapeId="0" xr:uid="{00000000-0006-0000-0500-000030000000}">
      <text>
        <r>
          <rPr>
            <sz val="11"/>
            <rFont val="Calibri"/>
          </rPr>
          <t>Use of the DBMS software installation account must be restricted.</t>
        </r>
      </text>
    </comment>
    <comment ref="H34" authorId="0" shapeId="0" xr:uid="{00000000-0006-0000-0500-00003F000000}">
      <text>
        <r>
          <rPr>
            <sz val="11"/>
            <rFont val="Calibri"/>
          </rPr>
          <t>The directories assigned to the LOG_ARCHIVE_DEST* parameters must be protected from unauthorized access.</t>
        </r>
      </text>
    </comment>
    <comment ref="I34" authorId="0" shapeId="0" xr:uid="{00000000-0006-0000-0500-000040000000}">
      <text>
        <r>
          <rPr>
            <sz val="11"/>
            <rFont val="Calibri"/>
          </rPr>
          <t>The /diag subdirectory under the directory assigned to the DIAGNOSTIC_DEST parameter must be protected from unauthorized access.</t>
        </r>
      </text>
    </comment>
    <comment ref="J34" authorId="0" shapeId="0" xr:uid="{00000000-0006-0000-0500-000041000000}">
      <text>
        <r>
          <rPr>
            <sz val="11"/>
            <rFont val="Calibri"/>
          </rPr>
          <t>The system must protect audit information from any type of unauthorized access.</t>
        </r>
      </text>
    </comment>
    <comment ref="K34" authorId="0" shapeId="0" xr:uid="{00000000-0006-0000-0500-000042000000}">
      <text>
        <r>
          <rPr>
            <sz val="11"/>
            <rFont val="Calibri"/>
          </rPr>
          <t>The system must protect audit information from unauthorized modification.</t>
        </r>
      </text>
    </comment>
    <comment ref="L34" authorId="0" shapeId="0" xr:uid="{00000000-0006-0000-0500-000043000000}">
      <text>
        <r>
          <rPr>
            <sz val="11"/>
            <rFont val="Calibri"/>
          </rPr>
          <t>The system must protect audit information from unauthorized deletion.</t>
        </r>
      </text>
    </comment>
    <comment ref="M34" authorId="0" shapeId="0" xr:uid="{00000000-0006-0000-0500-000044000000}">
      <text>
        <r>
          <rPr>
            <sz val="11"/>
            <rFont val="Calibri"/>
          </rPr>
          <t>The system must protect audit tools from unauthorized access.</t>
        </r>
      </text>
    </comment>
    <comment ref="N34" authorId="0" shapeId="0" xr:uid="{00000000-0006-0000-0500-000045000000}">
      <text>
        <r>
          <rPr>
            <sz val="11"/>
            <rFont val="Calibri"/>
          </rPr>
          <t>The system must protect audit tools from unauthorized modification.</t>
        </r>
      </text>
    </comment>
    <comment ref="O34" authorId="0" shapeId="0" xr:uid="{00000000-0006-0000-0500-000046000000}">
      <text>
        <r>
          <rPr>
            <sz val="11"/>
            <rFont val="Calibri"/>
          </rPr>
          <t>The system must protect audit tools from unauthorized deletion.</t>
        </r>
      </text>
    </comment>
    <comment ref="P34" authorId="0" shapeId="0" xr:uid="{00000000-0006-0000-0500-000047000000}">
      <text>
        <r>
          <rPr>
            <sz val="11"/>
            <rFont val="Calibri"/>
          </rPr>
          <t>Database software directories, including DBMS configuration files, must be stored in dedicated directories, or DASD pools, separate from the host OS and other applications.</t>
        </r>
      </text>
    </comment>
    <comment ref="Q34" authorId="0" shapeId="0" xr:uid="{00000000-0006-0000-0500-000048000000}">
      <text>
        <r>
          <rPr>
            <sz val="11"/>
            <rFont val="Calibri"/>
          </rPr>
          <t>The OS must limit privileges to change the DBMS software resident within software libraries (including privileged programs).</t>
        </r>
      </text>
    </comment>
    <comment ref="H41" authorId="0" shapeId="0" xr:uid="{00000000-0006-0000-0500-000049000000}">
      <text>
        <r>
          <rPr>
            <sz val="11"/>
            <rFont val="Calibri"/>
          </rPr>
          <t>Oracle software must be evaluated and patched against newly found vulnerabilities.</t>
        </r>
      </text>
    </comment>
    <comment ref="I41" authorId="0" shapeId="0" xr:uid="{00000000-0006-0000-0500-00004A000000}">
      <text>
        <r>
          <rPr>
            <sz val="11"/>
            <rFont val="Calibri"/>
          </rPr>
          <t>Oracle database products must be a version supported by the vendor.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Access to default accounts used to support replication must be restricted to authorized DBAs.</t>
        </r>
      </text>
    </comment>
    <comment ref="K3" authorId="0" shapeId="0" xr:uid="{00000000-0006-0000-0600-000008000000}">
      <text>
        <r>
          <rPr>
            <sz val="11"/>
            <rFont val="Calibri"/>
          </rPr>
          <t>Fixed user and public database links must be authorized for use.</t>
        </r>
      </text>
    </comment>
    <comment ref="L3" authorId="0" shapeId="0" xr:uid="{00000000-0006-0000-0600-000002000000}">
      <text>
        <r>
          <rPr>
            <sz val="11"/>
            <rFont val="Calibri"/>
          </rPr>
          <t>Application role permissions must not be assigned to the Oracle PUBLIC role.</t>
        </r>
      </text>
    </comment>
    <comment ref="M3" authorId="0" shapeId="0" xr:uid="{00000000-0006-0000-0600-000003000000}">
      <text>
        <r>
          <rPr>
            <sz val="11"/>
            <rFont val="Calibri"/>
          </rPr>
          <t>Oracle application administration roles must be disabled if not required and authorized.</t>
        </r>
      </text>
    </comment>
    <comment ref="N3" authorId="0" shapeId="0" xr:uid="{00000000-0006-0000-0600-000004000000}">
      <text>
        <r>
          <rPr>
            <sz val="11"/>
            <rFont val="Calibri"/>
          </rPr>
          <t>Unauthorized database links must not be defined and active.</t>
        </r>
      </text>
    </comment>
    <comment ref="O3" authorId="0" shapeId="0" xr:uid="{00000000-0006-0000-0600-000005000000}">
      <text>
        <r>
          <rPr>
            <sz val="11"/>
            <rFont val="Calibri"/>
          </rPr>
          <t>Remote database or other external access must use fully-qualified names.</t>
        </r>
      </text>
    </comment>
    <comment ref="P3" authorId="0" shapeId="0" xr:uid="{00000000-0006-0000-0600-000006000000}">
      <text>
        <r>
          <rPr>
            <sz val="11"/>
            <rFont val="Calibri"/>
          </rPr>
          <t>Database objects must be owned by accounts authorized for ownership.</t>
        </r>
      </text>
    </comment>
    <comment ref="Q3" authorId="0" shapeId="0" xr:uid="{00000000-0006-0000-0600-000007000000}">
      <text>
        <r>
          <rPr>
            <sz val="11"/>
            <rFont val="Calibri"/>
          </rPr>
          <t>The DBMS must support enforcement of logical access restrictions associated with changes to the DBMS configuration and to the database itself.</t>
        </r>
      </text>
    </comment>
    <comment ref="J4" authorId="0" shapeId="0" xr:uid="{00000000-0006-0000-0600-000009000000}">
      <text>
        <r>
          <rPr>
            <sz val="11"/>
            <rFont val="Calibri"/>
          </rPr>
          <t>The DBMS must support enforcement of logical access restrictions associated with changes to the DBMS configuration and to the database itself.</t>
        </r>
      </text>
    </comment>
    <comment ref="J5" authorId="0" shapeId="0" xr:uid="{00000000-0006-0000-0600-00000A000000}">
      <text>
        <r>
          <rPr>
            <sz val="11"/>
            <rFont val="Calibri"/>
          </rPr>
          <t>The directories assigned to the LOG_ARCHIVE_DEST* parameters must be protected from unauthorized access.</t>
        </r>
      </text>
    </comment>
    <comment ref="K5" authorId="0" shapeId="0" xr:uid="{00000000-0006-0000-0600-00000B000000}">
      <text>
        <r>
          <rPr>
            <sz val="11"/>
            <rFont val="Calibri"/>
          </rPr>
          <t>Changes to DBMS security labels must be audited.</t>
        </r>
      </text>
    </comment>
    <comment ref="L5" authorId="0" shapeId="0" xr:uid="{00000000-0006-0000-0600-00000C000000}">
      <text>
        <r>
          <rPr>
            <sz val="11"/>
            <rFont val="Calibri"/>
          </rPr>
          <t>The /diag subdirectory under the directory assigned to the DIAGNOSTIC_DEST parameter must be protected from unauthorized access.</t>
        </r>
      </text>
    </comment>
    <comment ref="M5" authorId="0" shapeId="0" xr:uid="{00000000-0006-0000-0600-00000D000000}">
      <text>
        <r>
          <rPr>
            <sz val="11"/>
            <rFont val="Calibri"/>
          </rPr>
          <t>Database software directories, including DBMS configuration files, must be stored in dedicated directories, or DASD pools, separate from the host OS and other applications.</t>
        </r>
      </text>
    </comment>
    <comment ref="N5" authorId="0" shapeId="0" xr:uid="{00000000-0006-0000-0600-00000E000000}">
      <text>
        <r>
          <rPr>
            <sz val="11"/>
            <rFont val="Calibri"/>
          </rPr>
          <t>The OS must limit privileges to change the DBMS software resident within software libraries (including privileged programs).</t>
        </r>
      </text>
    </comment>
    <comment ref="J6" authorId="0" shapeId="0" xr:uid="{00000000-0006-0000-0600-00000F000000}">
      <text>
        <r>
          <rPr>
            <sz val="11"/>
            <rFont val="Calibri"/>
          </rPr>
          <t>The DBMS must isolate security functions from nonsecurity functions by means of separate security domains.</t>
        </r>
      </text>
    </comment>
    <comment ref="K6" authorId="0" shapeId="0" xr:uid="{00000000-0006-0000-0600-000010000000}">
      <text>
        <r>
          <rPr>
            <sz val="11"/>
            <rFont val="Calibri"/>
          </rPr>
          <t>The DBMS must separate user functionality (including user interface services) from database management functionality.</t>
        </r>
      </text>
    </comment>
    <comment ref="J8" authorId="0" shapeId="0" xr:uid="{00000000-0006-0000-0600-000011000000}">
      <text>
        <r>
          <rPr>
            <sz val="11"/>
            <rFont val="Calibri"/>
          </rPr>
          <t>The Oracle WITH GRANT OPTION privilege must not be granted to non-DBA or non-Application administrator user accounts.</t>
        </r>
      </text>
    </comment>
    <comment ref="K8" authorId="0" shapeId="0" xr:uid="{00000000-0006-0000-0600-00001A000000}">
      <text>
        <r>
          <rPr>
            <sz val="11"/>
            <rFont val="Calibri"/>
          </rPr>
          <t>System privileges granted using the WITH ADMIN OPTION must not be granted to unauthorized user accounts.</t>
        </r>
      </text>
    </comment>
    <comment ref="L8" authorId="0" shapeId="0" xr:uid="{00000000-0006-0000-0600-00001B000000}">
      <text>
        <r>
          <rPr>
            <sz val="11"/>
            <rFont val="Calibri"/>
          </rPr>
          <t>Oracle roles granted using the WITH ADMIN OPTION must not be granted to unauthorized accounts.</t>
        </r>
      </text>
    </comment>
    <comment ref="M8" authorId="0" shapeId="0" xr:uid="{00000000-0006-0000-0600-00001C000000}">
      <text>
        <r>
          <rPr>
            <sz val="11"/>
            <rFont val="Calibri"/>
          </rPr>
          <t>Application role permissions must not be assigned to the Oracle PUBLIC role.</t>
        </r>
      </text>
    </comment>
    <comment ref="N8" authorId="0" shapeId="0" xr:uid="{00000000-0006-0000-0600-00001D000000}">
      <text>
        <r>
          <rPr>
            <sz val="11"/>
            <rFont val="Calibri"/>
          </rPr>
          <t>Oracle application administration roles must be disabled if not required and authorized.</t>
        </r>
      </text>
    </comment>
    <comment ref="O8" authorId="0" shapeId="0" xr:uid="{00000000-0006-0000-0600-00001E000000}">
      <text>
        <r>
          <rPr>
            <sz val="11"/>
            <rFont val="Calibri"/>
          </rPr>
          <t>Use of external executables must be authorized.</t>
        </r>
      </text>
    </comment>
    <comment ref="P8" authorId="0" shapeId="0" xr:uid="{00000000-0006-0000-0600-00001F000000}">
      <text>
        <r>
          <rPr>
            <sz val="11"/>
            <rFont val="Calibri"/>
          </rPr>
          <t>Access to external executables must be disabled or restricted.</t>
        </r>
      </text>
    </comment>
    <comment ref="Q8" authorId="0" shapeId="0" xr:uid="{00000000-0006-0000-0600-000020000000}">
      <text>
        <r>
          <rPr>
            <sz val="11"/>
            <rFont val="Calibri"/>
          </rPr>
          <t>The DBMS software installation account must be restricted to authorized users.</t>
        </r>
      </text>
    </comment>
    <comment ref="R8" authorId="0" shapeId="0" xr:uid="{00000000-0006-0000-0600-000012000000}">
      <text>
        <r>
          <rPr>
            <sz val="11"/>
            <rFont val="Calibri"/>
          </rPr>
          <t>DBA OS accounts must be granted only those host system privileges necessary for the administration of the DBMS.</t>
        </r>
      </text>
    </comment>
    <comment ref="S8" authorId="0" shapeId="0" xr:uid="{00000000-0006-0000-0600-000013000000}">
      <text>
        <r>
          <rPr>
            <sz val="11"/>
            <rFont val="Calibri"/>
          </rPr>
          <t>A single database connection configuration file must not be used to configure all database clients.</t>
        </r>
      </text>
    </comment>
    <comment ref="T8" authorId="0" shapeId="0" xr:uid="{00000000-0006-0000-0600-000014000000}">
      <text>
        <r>
          <rPr>
            <sz val="11"/>
            <rFont val="Calibri"/>
          </rPr>
          <t>The DBMS must be protected from unauthorized access by developers.</t>
        </r>
      </text>
    </comment>
    <comment ref="U8" authorId="0" shapeId="0" xr:uid="{00000000-0006-0000-0600-000015000000}">
      <text>
        <r>
          <rPr>
            <sz val="11"/>
            <rFont val="Calibri"/>
          </rPr>
          <t>The DBMS must be protected from unauthorized access by developers on shared production/development host systems.</t>
        </r>
      </text>
    </comment>
    <comment ref="V8" authorId="0" shapeId="0" xr:uid="{00000000-0006-0000-0600-000016000000}">
      <text>
        <r>
          <rPr>
            <sz val="11"/>
            <rFont val="Calibri"/>
          </rPr>
          <t>The DBMS must restrict access to system tables and other configuration information or metadata to DBAs or other authorized users.</t>
        </r>
      </text>
    </comment>
    <comment ref="W8" authorId="0" shapeId="0" xr:uid="{00000000-0006-0000-0600-000017000000}">
      <text>
        <r>
          <rPr>
            <sz val="11"/>
            <rFont val="Calibri"/>
          </rPr>
          <t>Administrative privileges must be assigned to database accounts via database roles.</t>
        </r>
      </text>
    </comment>
    <comment ref="X8" authorId="0" shapeId="0" xr:uid="{00000000-0006-0000-0600-000018000000}">
      <text>
        <r>
          <rPr>
            <sz val="11"/>
            <rFont val="Calibri"/>
          </rPr>
          <t>OS accounts utilized to run external procedures called by the DBMS must have limited privileges.</t>
        </r>
      </text>
    </comment>
    <comment ref="Y8" authorId="0" shapeId="0" xr:uid="{00000000-0006-0000-0600-000019000000}">
      <text>
        <r>
          <rPr>
            <sz val="11"/>
            <rFont val="Calibri"/>
          </rPr>
          <t>Use of the DBMS software installation account must be restricted.</t>
        </r>
      </text>
    </comment>
    <comment ref="J9" authorId="0" shapeId="0" xr:uid="{00000000-0006-0000-0600-000021000000}">
      <text>
        <r>
          <rPr>
            <sz val="11"/>
            <rFont val="Calibri"/>
          </rPr>
          <t>DBA OS accounts must be granted only those host system privileges necessary for the administration of the DBMS.</t>
        </r>
      </text>
    </comment>
    <comment ref="K9" authorId="0" shapeId="0" xr:uid="{00000000-0006-0000-0600-000022000000}">
      <text>
        <r>
          <rPr>
            <sz val="11"/>
            <rFont val="Calibri"/>
          </rPr>
          <t>A single database connection configuration file must not be used to configure all database clients.</t>
        </r>
      </text>
    </comment>
    <comment ref="L9" authorId="0" shapeId="0" xr:uid="{00000000-0006-0000-0600-000023000000}">
      <text>
        <r>
          <rPr>
            <sz val="11"/>
            <rFont val="Calibri"/>
          </rPr>
          <t>The DBMS must be protected from unauthorized access by developers.</t>
        </r>
      </text>
    </comment>
    <comment ref="M9" authorId="0" shapeId="0" xr:uid="{00000000-0006-0000-0600-000024000000}">
      <text>
        <r>
          <rPr>
            <sz val="11"/>
            <rFont val="Calibri"/>
          </rPr>
          <t>The DBMS must be protected from unauthorized access by developers on shared production/development host systems.</t>
        </r>
      </text>
    </comment>
    <comment ref="N9" authorId="0" shapeId="0" xr:uid="{00000000-0006-0000-0600-000025000000}">
      <text>
        <r>
          <rPr>
            <sz val="11"/>
            <rFont val="Calibri"/>
          </rPr>
          <t>The DBMS must restrict access to system tables and other configuration information or metadata to DBAs or other authorized users.</t>
        </r>
      </text>
    </comment>
    <comment ref="O9" authorId="0" shapeId="0" xr:uid="{00000000-0006-0000-0600-000026000000}">
      <text>
        <r>
          <rPr>
            <sz val="11"/>
            <rFont val="Calibri"/>
          </rPr>
          <t>Administrative privileges must be assigned to database accounts via database roles.</t>
        </r>
      </text>
    </comment>
    <comment ref="P9" authorId="0" shapeId="0" xr:uid="{00000000-0006-0000-0600-000027000000}">
      <text>
        <r>
          <rPr>
            <sz val="11"/>
            <rFont val="Calibri"/>
          </rPr>
          <t>OS accounts utilized to run external procedures called by the DBMS must have limited privileges.</t>
        </r>
      </text>
    </comment>
    <comment ref="J10" authorId="0" shapeId="0" xr:uid="{00000000-0006-0000-0600-000028000000}">
      <text>
        <r>
          <rPr>
            <sz val="11"/>
            <rFont val="Calibri"/>
          </rPr>
          <t>The DBMS must limit the number of concurrent sessions for each system account to an organization-defined number of sessions.</t>
        </r>
      </text>
    </comment>
    <comment ref="K10" authorId="0" shapeId="0" xr:uid="{00000000-0006-0000-0600-000029000000}">
      <text>
        <r>
          <rPr>
            <sz val="11"/>
            <rFont val="Calibri"/>
          </rPr>
          <t>The DBMS must verify account lockouts persist until reset by an administrator.</t>
        </r>
      </text>
    </comment>
    <comment ref="L10" authorId="0" shapeId="0" xr:uid="{00000000-0006-0000-0600-00002A000000}">
      <text>
        <r>
          <rPr>
            <sz val="11"/>
            <rFont val="Calibri"/>
          </rPr>
          <t>The DBMS must set the maximum number of consecutive invalid logon attempts to three.</t>
        </r>
      </text>
    </comment>
    <comment ref="M10" authorId="0" shapeId="0" xr:uid="{00000000-0006-0000-0600-00002B000000}">
      <text>
        <r>
          <rPr>
            <sz val="11"/>
            <rFont val="Calibri"/>
          </rPr>
          <t>The DBMS must protect against or limit the effects of organization-defined types of Denial of Service (DoS) attacks.</t>
        </r>
      </text>
    </comment>
    <comment ref="J23" authorId="0" shapeId="0" xr:uid="{00000000-0006-0000-0600-00002C000000}">
      <text>
        <r>
          <rPr>
            <sz val="11"/>
            <rFont val="Calibri"/>
          </rPr>
          <t>The Oracle Listener must be configured to require administration authentication.</t>
        </r>
      </text>
    </comment>
    <comment ref="K23" authorId="0" shapeId="0" xr:uid="{00000000-0006-0000-0600-000032000000}">
      <text>
        <r>
          <rPr>
            <sz val="11"/>
            <rFont val="Calibri"/>
          </rPr>
          <t>Use of the DBMS installation account must be logged.</t>
        </r>
      </text>
    </comment>
    <comment ref="L23" authorId="0" shapeId="0" xr:uid="{00000000-0006-0000-0600-000033000000}">
      <text>
        <r>
          <rPr>
            <sz val="11"/>
            <rFont val="Calibri"/>
          </rPr>
          <t>The DBMS data files, transaction logs and audit files must be stored in dedicated directories or disk partitions separate from software or other application files.</t>
        </r>
      </text>
    </comment>
    <comment ref="M23" authorId="0" shapeId="0" xr:uid="{00000000-0006-0000-0600-000034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N23" authorId="0" shapeId="0" xr:uid="{00000000-0006-0000-0600-000035000000}">
      <text>
        <r>
          <rPr>
            <sz val="11"/>
            <rFont val="Calibri"/>
          </rPr>
          <t>Changes to configuration options must be audited.</t>
        </r>
      </text>
    </comment>
    <comment ref="O23" authorId="0" shapeId="0" xr:uid="{00000000-0006-0000-0600-000036000000}">
      <text>
        <r>
          <rPr>
            <sz val="11"/>
            <rFont val="Calibri"/>
          </rPr>
          <t>The DBMS must provide audit record generation capability for organization-defined auditable events within the database.</t>
        </r>
      </text>
    </comment>
    <comment ref="P23" authorId="0" shapeId="0" xr:uid="{00000000-0006-0000-0600-000037000000}">
      <text>
        <r>
          <rPr>
            <sz val="11"/>
            <rFont val="Calibri"/>
          </rPr>
          <t>The DBMS must allow designated organizational personnel to select which auditable events are to be audited by the database.</t>
        </r>
      </text>
    </comment>
    <comment ref="Q23" authorId="0" shapeId="0" xr:uid="{00000000-0006-0000-0600-000038000000}">
      <text>
        <r>
          <rPr>
            <sz val="11"/>
            <rFont val="Calibri"/>
          </rPr>
          <t>The DBMS must generate audit records for the DoD-selected list of auditable events, to the extent such information is available.</t>
        </r>
      </text>
    </comment>
    <comment ref="R23" authorId="0" shapeId="0" xr:uid="{00000000-0006-0000-0600-000039000000}">
      <text>
        <r>
          <rPr>
            <sz val="11"/>
            <rFont val="Calibri"/>
          </rPr>
          <t>The DBMS must produce audit records containing sufficient information to establish what type of events occurred.</t>
        </r>
      </text>
    </comment>
    <comment ref="S23" authorId="0" shapeId="0" xr:uid="{00000000-0006-0000-0600-00003A000000}">
      <text>
        <r>
          <rPr>
            <sz val="11"/>
            <rFont val="Calibri"/>
          </rPr>
          <t>The DBMS must produce audit records containing sufficient information to establish when (date and time) the events occurred.</t>
        </r>
      </text>
    </comment>
    <comment ref="T23" authorId="0" shapeId="0" xr:uid="{00000000-0006-0000-0600-00003B000000}">
      <text>
        <r>
          <rPr>
            <sz val="11"/>
            <rFont val="Calibri"/>
          </rPr>
          <t>The DBMS must produce audit records containing sufficient information to establish where the events occurred.</t>
        </r>
      </text>
    </comment>
    <comment ref="U23" authorId="0" shapeId="0" xr:uid="{00000000-0006-0000-0600-00003C000000}">
      <text>
        <r>
          <rPr>
            <sz val="11"/>
            <rFont val="Calibri"/>
          </rPr>
          <t>The DBMS must produce audit records containing sufficient information to establish the sources (origins) of the events.</t>
        </r>
      </text>
    </comment>
    <comment ref="V23" authorId="0" shapeId="0" xr:uid="{00000000-0006-0000-0600-00003D000000}">
      <text>
        <r>
          <rPr>
            <sz val="11"/>
            <rFont val="Calibri"/>
          </rPr>
          <t>The DBMS must produce audit records containing sufficient information to establish the outcome (success or failure) of the events.</t>
        </r>
      </text>
    </comment>
    <comment ref="W23" authorId="0" shapeId="0" xr:uid="{00000000-0006-0000-0600-00003E000000}">
      <text>
        <r>
          <rPr>
            <sz val="11"/>
            <rFont val="Calibri"/>
          </rPr>
          <t>The DBMS must produce audit records containing sufficient information to establish the identity of any user/subject or process associated with the event.</t>
        </r>
      </text>
    </comment>
    <comment ref="X23" authorId="0" shapeId="0" xr:uid="{00000000-0006-0000-0600-00003F000000}">
      <text>
        <r>
          <rPr>
            <sz val="11"/>
            <rFont val="Calibri"/>
          </rPr>
          <t>The DBMS must include organization-defined additional, more detailed information in the audit records for audit events identified by type, location, or subject.</t>
        </r>
      </text>
    </comment>
    <comment ref="Y23" authorId="0" shapeId="0" xr:uid="{00000000-0006-0000-0600-000040000000}">
      <text>
        <r>
          <rPr>
            <sz val="11"/>
            <rFont val="Calibri"/>
          </rPr>
          <t>The DBMS must allocate audit record storage capacity in accordance with organization-defined audit record storage requirements.</t>
        </r>
      </text>
    </comment>
    <comment ref="Z23" authorId="0" shapeId="0" xr:uid="{00000000-0006-0000-0600-00002D000000}">
      <text>
        <r>
          <rPr>
            <sz val="11"/>
            <rFont val="Calibri"/>
          </rPr>
          <t>The DBMS must protect against an individual who uses a shared account falsely denying having performed a particular action.</t>
        </r>
      </text>
    </comment>
    <comment ref="AA23" authorId="0" shapeId="0" xr:uid="{00000000-0006-0000-0600-00002E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AB23" authorId="0" shapeId="0" xr:uid="{00000000-0006-0000-0600-00002F000000}">
      <text>
        <r>
          <rPr>
            <sz val="11"/>
            <rFont val="Calibri"/>
          </rPr>
          <t>The DBMS must ensure users are authenticated with an individual authenticator prior to using a shared authenticator.</t>
        </r>
      </text>
    </comment>
    <comment ref="AC23" authorId="0" shapeId="0" xr:uid="{00000000-0006-0000-0600-000030000000}">
      <text>
        <r>
          <rPr>
            <sz val="11"/>
            <rFont val="Calibri"/>
          </rPr>
          <t>The DBMS must disable user accounts after 35 days of inactivity.</t>
        </r>
      </text>
    </comment>
    <comment ref="AD23" authorId="0" shapeId="0" xr:uid="{00000000-0006-0000-0600-000031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J24" authorId="0" shapeId="0" xr:uid="{00000000-0006-0000-0600-000041000000}">
      <text>
        <r>
          <rPr>
            <sz val="11"/>
            <rFont val="Calibri"/>
          </rPr>
          <t>The Oracle Listener must be configured to require administration authentication.</t>
        </r>
      </text>
    </comment>
    <comment ref="K24" authorId="0" shapeId="0" xr:uid="{00000000-0006-0000-0600-000042000000}">
      <text>
        <r>
          <rPr>
            <sz val="11"/>
            <rFont val="Calibri"/>
          </rPr>
          <t>The DBMS data files, transaction logs and audit files must be stored in dedicated directories or disk partitions separate from software or other application files.</t>
        </r>
      </text>
    </comment>
    <comment ref="L24" authorId="0" shapeId="0" xr:uid="{00000000-0006-0000-0600-000043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M24" authorId="0" shapeId="0" xr:uid="{00000000-0006-0000-0600-000044000000}">
      <text>
        <r>
          <rPr>
            <sz val="11"/>
            <rFont val="Calibri"/>
          </rPr>
          <t>The DBMS must provide audit record generation capability for organization-defined auditable events within the database.</t>
        </r>
      </text>
    </comment>
    <comment ref="N24" authorId="0" shapeId="0" xr:uid="{00000000-0006-0000-0600-000045000000}">
      <text>
        <r>
          <rPr>
            <sz val="11"/>
            <rFont val="Calibri"/>
          </rPr>
          <t>The DBMS must allow designated organizational personnel to select which auditable events are to be audited by the database.</t>
        </r>
      </text>
    </comment>
    <comment ref="O24" authorId="0" shapeId="0" xr:uid="{00000000-0006-0000-0600-000046000000}">
      <text>
        <r>
          <rPr>
            <sz val="11"/>
            <rFont val="Calibri"/>
          </rPr>
          <t>The DBMS must generate audit records for the DoD-selected list of auditable events, to the extent such information is available.</t>
        </r>
      </text>
    </comment>
    <comment ref="P24" authorId="0" shapeId="0" xr:uid="{00000000-0006-0000-0600-000047000000}">
      <text>
        <r>
          <rPr>
            <sz val="11"/>
            <rFont val="Calibri"/>
          </rPr>
          <t>The DBMS must produce audit records containing sufficient information to establish what type of events occurred.</t>
        </r>
      </text>
    </comment>
    <comment ref="Q24" authorId="0" shapeId="0" xr:uid="{00000000-0006-0000-0600-000048000000}">
      <text>
        <r>
          <rPr>
            <sz val="11"/>
            <rFont val="Calibri"/>
          </rPr>
          <t>The DBMS must produce audit records containing sufficient information to establish when (date and time) the events occurred.</t>
        </r>
      </text>
    </comment>
    <comment ref="R24" authorId="0" shapeId="0" xr:uid="{00000000-0006-0000-0600-000049000000}">
      <text>
        <r>
          <rPr>
            <sz val="11"/>
            <rFont val="Calibri"/>
          </rPr>
          <t>The DBMS must produce audit records containing sufficient information to establish where the events occurred.</t>
        </r>
      </text>
    </comment>
    <comment ref="S24" authorId="0" shapeId="0" xr:uid="{00000000-0006-0000-0600-00004A000000}">
      <text>
        <r>
          <rPr>
            <sz val="11"/>
            <rFont val="Calibri"/>
          </rPr>
          <t>The DBMS must produce audit records containing sufficient information to establish the sources (origins) of the events.</t>
        </r>
      </text>
    </comment>
    <comment ref="T24" authorId="0" shapeId="0" xr:uid="{00000000-0006-0000-0600-00004B000000}">
      <text>
        <r>
          <rPr>
            <sz val="11"/>
            <rFont val="Calibri"/>
          </rPr>
          <t>The DBMS must produce audit records containing sufficient information to establish the outcome (success or failure) of the events.</t>
        </r>
      </text>
    </comment>
    <comment ref="U24" authorId="0" shapeId="0" xr:uid="{00000000-0006-0000-0600-00004C000000}">
      <text>
        <r>
          <rPr>
            <sz val="11"/>
            <rFont val="Calibri"/>
          </rPr>
          <t>The DBMS must produce audit records containing sufficient information to establish the identity of any user/subject or process associated with the event.</t>
        </r>
      </text>
    </comment>
    <comment ref="V24" authorId="0" shapeId="0" xr:uid="{00000000-0006-0000-0600-00004D000000}">
      <text>
        <r>
          <rPr>
            <sz val="11"/>
            <rFont val="Calibri"/>
          </rPr>
          <t>The DBMS must include organization-defined additional, more detailed information in the audit records for audit events identified by type, location, or subject.</t>
        </r>
      </text>
    </comment>
    <comment ref="J25" authorId="0" shapeId="0" xr:uid="{00000000-0006-0000-0600-00004E000000}">
      <text>
        <r>
          <rPr>
            <sz val="11"/>
            <rFont val="Calibri"/>
          </rPr>
          <t>The DBMS must protect against an individual who uses a shared account falsely denying having performed a particular action.</t>
        </r>
      </text>
    </comment>
    <comment ref="J26" authorId="0" shapeId="0" xr:uid="{00000000-0006-0000-0600-00004F000000}">
      <text>
        <r>
          <rPr>
            <sz val="11"/>
            <rFont val="Calibri"/>
          </rPr>
          <t>The system must provide a real-time alert when organization-defined audit failure events occur.</t>
        </r>
      </text>
    </comment>
    <comment ref="J30" authorId="0" shapeId="0" xr:uid="{00000000-0006-0000-0600-000050000000}">
      <text>
        <r>
          <rPr>
            <sz val="11"/>
            <rFont val="Calibri"/>
          </rPr>
          <t>The system must protect audit information from any type of unauthorized access.</t>
        </r>
      </text>
    </comment>
    <comment ref="K30" authorId="0" shapeId="0" xr:uid="{00000000-0006-0000-0600-000051000000}">
      <text>
        <r>
          <rPr>
            <sz val="11"/>
            <rFont val="Calibri"/>
          </rPr>
          <t>The system must protect audit information from unauthorized modification.</t>
        </r>
      </text>
    </comment>
    <comment ref="L30" authorId="0" shapeId="0" xr:uid="{00000000-0006-0000-0600-000052000000}">
      <text>
        <r>
          <rPr>
            <sz val="11"/>
            <rFont val="Calibri"/>
          </rPr>
          <t>The system must protect audit information from unauthorized deletion.</t>
        </r>
      </text>
    </comment>
    <comment ref="M30" authorId="0" shapeId="0" xr:uid="{00000000-0006-0000-0600-000053000000}">
      <text>
        <r>
          <rPr>
            <sz val="11"/>
            <rFont val="Calibri"/>
          </rPr>
          <t>The system must protect audit tools from unauthorized access.</t>
        </r>
      </text>
    </comment>
    <comment ref="N30" authorId="0" shapeId="0" xr:uid="{00000000-0006-0000-0600-000054000000}">
      <text>
        <r>
          <rPr>
            <sz val="11"/>
            <rFont val="Calibri"/>
          </rPr>
          <t>The system must protect audit tools from unauthorized modification.</t>
        </r>
      </text>
    </comment>
    <comment ref="O30" authorId="0" shapeId="0" xr:uid="{00000000-0006-0000-0600-000055000000}">
      <text>
        <r>
          <rPr>
            <sz val="11"/>
            <rFont val="Calibri"/>
          </rPr>
          <t>The system must protect audit tools from unauthorized deletion.</t>
        </r>
      </text>
    </comment>
    <comment ref="J32" authorId="0" shapeId="0" xr:uid="{00000000-0006-0000-0600-000056000000}">
      <text>
        <r>
          <rPr>
            <sz val="11"/>
            <rFont val="Calibri"/>
          </rPr>
          <t>The DBMS must generate audit records for the DoD-selected list of auditable events, to the extent such information is available.</t>
        </r>
      </text>
    </comment>
    <comment ref="J33" authorId="0" shapeId="0" xr:uid="{00000000-0006-0000-0600-000057000000}">
      <text>
        <r>
          <rPr>
            <sz val="11"/>
            <rFont val="Calibri"/>
          </rPr>
          <t>The Oracle REMOTE_OS_AUTHENT parameter must be set to FALSE.</t>
        </r>
      </text>
    </comment>
    <comment ref="K33" authorId="0" shapeId="0" xr:uid="{00000000-0006-0000-0600-000058000000}">
      <text>
        <r>
          <rPr>
            <sz val="11"/>
            <rFont val="Calibri"/>
          </rPr>
          <t>The Oracle REMOTE_OS_ROLES parameter must be set to FALSE.</t>
        </r>
      </text>
    </comment>
    <comment ref="L33" authorId="0" shapeId="0" xr:uid="{00000000-0006-0000-0600-000059000000}">
      <text>
        <r>
          <rPr>
            <sz val="11"/>
            <rFont val="Calibri"/>
          </rPr>
          <t>The Oracle SQL92_SECURITY parameter must be set to TRUE.</t>
        </r>
      </text>
    </comment>
    <comment ref="M33" authorId="0" shapeId="0" xr:uid="{00000000-0006-0000-0600-00005A000000}">
      <text>
        <r>
          <rPr>
            <sz val="11"/>
            <rFont val="Calibri"/>
          </rPr>
          <t>The Oracle password file ownership and permissions should be limited and the REMOTE_LOGIN_PASSWORDFILE parameter must be set to EXCLUSIVE or NONE.</t>
        </r>
      </text>
    </comment>
    <comment ref="N33" authorId="0" shapeId="0" xr:uid="{00000000-0006-0000-0600-00005B000000}">
      <text>
        <r>
          <rPr>
            <sz val="11"/>
            <rFont val="Calibri"/>
          </rPr>
          <t>The Oracle _TRACE_FILES_PUBLIC parameter if present must be set to FALSE.</t>
        </r>
      </text>
    </comment>
    <comment ref="O33" authorId="0" shapeId="0" xr:uid="{00000000-0006-0000-0600-00005C000000}">
      <text>
        <r>
          <rPr>
            <sz val="11"/>
            <rFont val="Calibri"/>
          </rPr>
          <t>The DBMS must generate audit records for the DoD-selected list of auditable events, to the extent such information is available.</t>
        </r>
      </text>
    </comment>
    <comment ref="P33" authorId="0" shapeId="0" xr:uid="{00000000-0006-0000-0600-00005D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Q33" authorId="0" shapeId="0" xr:uid="{00000000-0006-0000-0600-00005E000000}">
      <text>
        <r>
          <rPr>
            <sz val="11"/>
            <rFont val="Calibri"/>
          </rPr>
          <t>The DBMS must restrict error messages so only authorized personnel may view them.</t>
        </r>
      </text>
    </comment>
    <comment ref="J34" authorId="0" shapeId="0" xr:uid="{00000000-0006-0000-0600-00005F000000}">
      <text>
        <r>
          <rPr>
            <sz val="11"/>
            <rFont val="Calibri"/>
          </rPr>
          <t>Changes to configuration options must be audited.</t>
        </r>
      </text>
    </comment>
    <comment ref="K34" authorId="0" shapeId="0" xr:uid="{00000000-0006-0000-0600-000060000000}">
      <text>
        <r>
          <rPr>
            <sz val="11"/>
            <rFont val="Calibri"/>
          </rPr>
          <t>Database software, applications, and configuration files must be monitored to discover unauthorized changes.</t>
        </r>
      </text>
    </comment>
    <comment ref="L34" authorId="0" shapeId="0" xr:uid="{00000000-0006-0000-0600-000061000000}">
      <text>
        <r>
          <rPr>
            <sz val="11"/>
            <rFont val="Calibri"/>
          </rPr>
          <t>Logic modules within the database (to include packages, procedures, functions and triggers) must be monitored to discover unauthorized changes.</t>
        </r>
      </text>
    </comment>
    <comment ref="J35" authorId="0" shapeId="0" xr:uid="{00000000-0006-0000-0600-000062000000}">
      <text>
        <r>
          <rPr>
            <sz val="11"/>
            <rFont val="Calibri"/>
          </rPr>
          <t>Database software, applications, and configuration files must be monitored to discover unauthorized changes.</t>
        </r>
      </text>
    </comment>
    <comment ref="K35" authorId="0" shapeId="0" xr:uid="{00000000-0006-0000-0600-000063000000}">
      <text>
        <r>
          <rPr>
            <sz val="11"/>
            <rFont val="Calibri"/>
          </rPr>
          <t>Logic modules within the database (to include packages, procedures, functions and triggers) must be monitored to discover unauthorized changes.</t>
        </r>
      </text>
    </comment>
    <comment ref="J36" authorId="0" shapeId="0" xr:uid="{00000000-0006-0000-0600-000064000000}">
      <text>
        <r>
          <rPr>
            <sz val="11"/>
            <rFont val="Calibri"/>
          </rPr>
          <t>Database software directories, including DBMS configuration files, must be stored in dedicated directories, or DASD pools, separate from the host OS and other applications.</t>
        </r>
      </text>
    </comment>
    <comment ref="K36" authorId="0" shapeId="0" xr:uid="{00000000-0006-0000-0600-000065000000}">
      <text>
        <r>
          <rPr>
            <sz val="11"/>
            <rFont val="Calibri"/>
          </rPr>
          <t>The OS must limit privileges to change the DBMS software resident within software libraries (including privileged programs).</t>
        </r>
      </text>
    </comment>
    <comment ref="J37" authorId="0" shapeId="0" xr:uid="{00000000-0006-0000-0600-000066000000}">
      <text>
        <r>
          <rPr>
            <sz val="11"/>
            <rFont val="Calibri"/>
          </rPr>
          <t>The Oracle REMOTE_OS_AUTHENT parameter must be set to FALSE.</t>
        </r>
      </text>
    </comment>
    <comment ref="K37" authorId="0" shapeId="0" xr:uid="{00000000-0006-0000-0600-000067000000}">
      <text>
        <r>
          <rPr>
            <sz val="11"/>
            <rFont val="Calibri"/>
          </rPr>
          <t>The Oracle REMOTE_OS_ROLES parameter must be set to FALSE.</t>
        </r>
      </text>
    </comment>
    <comment ref="L37" authorId="0" shapeId="0" xr:uid="{00000000-0006-0000-0600-000068000000}">
      <text>
        <r>
          <rPr>
            <sz val="11"/>
            <rFont val="Calibri"/>
          </rPr>
          <t>The Oracle SQL92_SECURITY parameter must be set to TRUE.</t>
        </r>
      </text>
    </comment>
    <comment ref="M37" authorId="0" shapeId="0" xr:uid="{00000000-0006-0000-0600-000069000000}">
      <text>
        <r>
          <rPr>
            <sz val="11"/>
            <rFont val="Calibri"/>
          </rPr>
          <t>The Oracle password file ownership and permissions should be limited and the REMOTE_LOGIN_PASSWORDFILE parameter must be set to EXCLUSIVE or NONE.</t>
        </r>
      </text>
    </comment>
    <comment ref="N37" authorId="0" shapeId="0" xr:uid="{00000000-0006-0000-0600-00006A000000}">
      <text>
        <r>
          <rPr>
            <sz val="11"/>
            <rFont val="Calibri"/>
          </rPr>
          <t>The Oracle _TRACE_FILES_PUBLIC parameter if present must be set to FALSE.</t>
        </r>
      </text>
    </comment>
    <comment ref="O37" authorId="0" shapeId="0" xr:uid="{00000000-0006-0000-0600-00006B000000}">
      <text>
        <r>
          <rPr>
            <sz val="11"/>
            <rFont val="Calibri"/>
          </rPr>
          <t>Default demonstration and sample databases, database objects, and applications must be removed.</t>
        </r>
      </text>
    </comment>
    <comment ref="P37" authorId="0" shapeId="0" xr:uid="{00000000-0006-0000-0600-00006C000000}">
      <text>
        <r>
          <rPr>
            <sz val="11"/>
            <rFont val="Calibri"/>
          </rPr>
          <t>Unused database components, DBMS software, and database objects must be removed.</t>
        </r>
      </text>
    </comment>
    <comment ref="Q37" authorId="0" shapeId="0" xr:uid="{00000000-0006-0000-0600-00006D000000}">
      <text>
        <r>
          <rPr>
            <sz val="11"/>
            <rFont val="Calibri"/>
          </rPr>
          <t>Unused database components that are integrated in the DBMS and cannot be uninstalled must be disabled.</t>
        </r>
      </text>
    </comment>
    <comment ref="R37" authorId="0" shapeId="0" xr:uid="{00000000-0006-0000-0600-00006E000000}">
      <text>
        <r>
          <rPr>
            <sz val="11"/>
            <rFont val="Calibri"/>
          </rPr>
          <t>Use of external executables must be authorized.</t>
        </r>
      </text>
    </comment>
    <comment ref="S37" authorId="0" shapeId="0" xr:uid="{00000000-0006-0000-0600-00006F000000}">
      <text>
        <r>
          <rPr>
            <sz val="11"/>
            <rFont val="Calibri"/>
          </rPr>
          <t>Access to external executables must be disabled or restricted.</t>
        </r>
      </text>
    </comment>
    <comment ref="T37" authorId="0" shapeId="0" xr:uid="{00000000-0006-0000-0600-000070000000}">
      <text>
        <r>
          <rPr>
            <sz val="11"/>
            <rFont val="Calibri"/>
          </rPr>
          <t>DBMS default accounts must be assigned custom passwords.</t>
        </r>
      </text>
    </comment>
    <comment ref="J43" authorId="0" shapeId="0" xr:uid="{00000000-0006-0000-0600-000071000000}">
      <text>
        <r>
          <rPr>
            <sz val="11"/>
            <rFont val="Calibri"/>
          </rPr>
          <t>Oracle Database must map the PKI-authenticated identity to an associated user account.</t>
        </r>
      </text>
    </comment>
    <comment ref="K43" authorId="0" shapeId="0" xr:uid="{00000000-0006-0000-0600-000072000000}">
      <text>
        <r>
          <rPr>
            <sz val="11"/>
            <rFont val="Calibri"/>
          </rPr>
          <t>The DBMS must uniquely identify and authenticate organizational users (or processes acting on behalf of organizational users).</t>
        </r>
      </text>
    </comment>
    <comment ref="L43" authorId="0" shapeId="0" xr:uid="{00000000-0006-0000-0600-000073000000}">
      <text>
        <r>
          <rPr>
            <sz val="11"/>
            <rFont val="Calibri"/>
          </rPr>
          <t>The DBMS must uniquely identify and authenticate non-organizational users (or processes acting on behalf of non-organizational users).</t>
        </r>
      </text>
    </comment>
    <comment ref="M43" authorId="0" shapeId="0" xr:uid="{00000000-0006-0000-0600-000074000000}">
      <text>
        <r>
          <rPr>
            <sz val="11"/>
            <rFont val="Calibri"/>
          </rPr>
          <t>The DBMS must ensure users are authenticated with an individual authenticator prior to using a shared authenticator.</t>
        </r>
      </text>
    </comment>
    <comment ref="J45" authorId="0" shapeId="0" xr:uid="{00000000-0006-0000-0600-000075000000}">
      <text>
        <r>
          <rPr>
            <sz val="11"/>
            <rFont val="Calibri"/>
          </rPr>
          <t>The DBMS must use multifactor authentication for access to user accounts.</t>
        </r>
      </text>
    </comment>
    <comment ref="J48" authorId="0" shapeId="0" xr:uid="{00000000-0006-0000-0600-000076000000}">
      <text>
        <r>
          <rPr>
            <sz val="11"/>
            <rFont val="Calibri"/>
          </rPr>
          <t>DBMS default accounts must be assigned custom passwords.</t>
        </r>
      </text>
    </comment>
    <comment ref="K48" authorId="0" shapeId="0" xr:uid="{00000000-0006-0000-0600-000077000000}">
      <text>
        <r>
          <rPr>
            <sz val="11"/>
            <rFont val="Calibri"/>
          </rPr>
          <t>The DBMS must support organizational requirements to enforce minimum password length.</t>
        </r>
      </text>
    </comment>
    <comment ref="L48" authorId="0" shapeId="0" xr:uid="{00000000-0006-0000-0600-000078000000}">
      <text>
        <r>
          <rPr>
            <sz val="11"/>
            <rFont val="Calibri"/>
          </rPr>
          <t>The DBMS must support organizational requirements to prohibit password reuse for the organization-defined number of generations.</t>
        </r>
      </text>
    </comment>
    <comment ref="M48" authorId="0" shapeId="0" xr:uid="{00000000-0006-0000-0600-000079000000}">
      <text>
        <r>
          <rPr>
            <sz val="11"/>
            <rFont val="Calibri"/>
          </rPr>
          <t>The DBMS must support organizational requirements to enforce password complexity by the number of uppercase characters used.</t>
        </r>
      </text>
    </comment>
    <comment ref="N48" authorId="0" shapeId="0" xr:uid="{00000000-0006-0000-0600-00007A000000}">
      <text>
        <r>
          <rPr>
            <sz val="11"/>
            <rFont val="Calibri"/>
          </rPr>
          <t>The DBMS must support organizational requirements to enforce password complexity by the number of lowercase characters used.</t>
        </r>
      </text>
    </comment>
    <comment ref="O48" authorId="0" shapeId="0" xr:uid="{00000000-0006-0000-0600-00007B000000}">
      <text>
        <r>
          <rPr>
            <sz val="11"/>
            <rFont val="Calibri"/>
          </rPr>
          <t>The DBMS must support organizational requirements to enforce password complexity by the number of numeric characters used.</t>
        </r>
      </text>
    </comment>
    <comment ref="P48" authorId="0" shapeId="0" xr:uid="{00000000-0006-0000-0600-00007C000000}">
      <text>
        <r>
          <rPr>
            <sz val="11"/>
            <rFont val="Calibri"/>
          </rPr>
          <t>The DBMS must support organizational requirements to enforce password complexity by the number of special characters used.</t>
        </r>
      </text>
    </comment>
    <comment ref="Q48" authorId="0" shapeId="0" xr:uid="{00000000-0006-0000-0600-00007D000000}">
      <text>
        <r>
          <rPr>
            <sz val="11"/>
            <rFont val="Calibri"/>
          </rPr>
          <t>Procedures for establishing temporary passwords that meet DOD password requirements for new accounts must be defined, documented, and implemented.</t>
        </r>
      </text>
    </comment>
    <comment ref="R48" authorId="0" shapeId="0" xr:uid="{00000000-0006-0000-0600-00007E000000}">
      <text>
        <r>
          <rPr>
            <sz val="11"/>
            <rFont val="Calibri"/>
          </rPr>
          <t>DBMS passwords must not be stored in compiled, encoded, or encrypted batch jobs or compiled, encoded, or encrypted application source code.</t>
        </r>
      </text>
    </comment>
    <comment ref="S48" authorId="0" shapeId="0" xr:uid="{00000000-0006-0000-0600-00007F000000}">
      <text>
        <r>
          <rPr>
            <sz val="11"/>
            <rFont val="Calibri"/>
          </rPr>
          <t>The DBMS must enforce password maximum lifetime restrictions.</t>
        </r>
      </text>
    </comment>
    <comment ref="J49" authorId="0" shapeId="0" xr:uid="{00000000-0006-0000-0600-000080000000}">
      <text>
        <r>
          <rPr>
            <sz val="11"/>
            <rFont val="Calibri"/>
          </rPr>
          <t>When using command-line tools such as Oracle SQL*Plus, which can accept a plain-text password, users must use an alternative logon method that does not expose the password.</t>
        </r>
      </text>
    </comment>
    <comment ref="J50" authorId="0" shapeId="0" xr:uid="{00000000-0006-0000-0600-000081000000}">
      <text>
        <r>
          <rPr>
            <sz val="11"/>
            <rFont val="Calibri"/>
          </rPr>
          <t>Oracle Database must map the PKI-authenticated identity to an associated user account.</t>
        </r>
      </text>
    </comment>
    <comment ref="J59" authorId="0" shapeId="0" xr:uid="{00000000-0006-0000-0600-000082000000}">
      <text>
        <r>
          <rPr>
            <sz val="11"/>
            <rFont val="Calibri"/>
          </rPr>
          <t>Remote administration must be disabled for the Oracle connection manager.</t>
        </r>
      </text>
    </comment>
    <comment ref="J68" authorId="0" shapeId="0" xr:uid="{00000000-0006-0000-0600-000083000000}">
      <text>
        <r>
          <rPr>
            <sz val="11"/>
            <rFont val="Calibri"/>
          </rPr>
          <t>A minimum of two Oracle control files must be defined and configured to be stored on separate, archived disks (physical or virtual) or archived partitions on a RAID device.</t>
        </r>
      </text>
    </comment>
    <comment ref="K68" authorId="0" shapeId="0" xr:uid="{00000000-0006-0000-0600-000084000000}">
      <text>
        <r>
          <rPr>
            <sz val="11"/>
            <rFont val="Calibri"/>
          </rPr>
          <t>A minimum of two Oracle redo log groups/files must be defined and configured to be stored on separate, archived physical disks or archived directories on a RAID device.</t>
        </r>
      </text>
    </comment>
    <comment ref="L68" authorId="0" shapeId="0" xr:uid="{00000000-0006-0000-0600-000085000000}">
      <text>
        <r>
          <rPr>
            <sz val="11"/>
            <rFont val="Calibri"/>
          </rPr>
          <t>The DBMS must preserve any organization-defined system state information in the event of a system failure.</t>
        </r>
      </text>
    </comment>
    <comment ref="M68" authorId="0" shapeId="0" xr:uid="{00000000-0006-0000-0600-000086000000}">
      <text>
        <r>
          <rPr>
            <sz val="11"/>
            <rFont val="Calibri"/>
          </rPr>
          <t>DBMS backup and restoration files must be protected from unauthorized access.</t>
        </r>
      </text>
    </comment>
    <comment ref="J71" authorId="0" shapeId="0" xr:uid="{00000000-0006-0000-0600-000087000000}">
      <text>
        <r>
          <rPr>
            <sz val="11"/>
            <rFont val="Calibri"/>
          </rPr>
          <t>The DBMS must provide a mechanism to automatically identify accounts designated as temporary or emergency accounts.</t>
        </r>
      </text>
    </comment>
    <comment ref="K71" authorId="0" shapeId="0" xr:uid="{00000000-0006-0000-0600-000088000000}">
      <text>
        <r>
          <rPr>
            <sz val="11"/>
            <rFont val="Calibri"/>
          </rPr>
          <t>The DBMS must provide a mechanism to automatically remove or disable temporary user accounts after 72 hours.</t>
        </r>
      </text>
    </comment>
    <comment ref="L71" authorId="0" shapeId="0" xr:uid="{00000000-0006-0000-0600-000089000000}">
      <text>
        <r>
          <rPr>
            <sz val="11"/>
            <rFont val="Calibri"/>
          </rPr>
          <t>The DBMS must disable user accounts after 35 days of inactivity.</t>
        </r>
      </text>
    </comment>
    <comment ref="M71" authorId="0" shapeId="0" xr:uid="{00000000-0006-0000-0600-00008A000000}">
      <text>
        <r>
          <rPr>
            <sz val="11"/>
            <rFont val="Calibri"/>
          </rPr>
          <t>The DBMS must terminate the network connection associated with a communications session at the end of the session or 15 minutes of inactivity.</t>
        </r>
      </text>
    </comment>
    <comment ref="N71" authorId="0" shapeId="0" xr:uid="{00000000-0006-0000-0600-00008B000000}">
      <text>
        <r>
          <rPr>
            <sz val="11"/>
            <rFont val="Calibri"/>
          </rPr>
          <t>The DBMS must automatically terminate emergency accounts after an organization-defined time period for each type of account.</t>
        </r>
      </text>
    </comment>
    <comment ref="J88" authorId="0" shapeId="0" xr:uid="{00000000-0006-0000-0600-00008C000000}">
      <text>
        <r>
          <rPr>
            <sz val="11"/>
            <rFont val="Calibri"/>
          </rPr>
          <t>The Oracle Listener must be configured to require administration authentication.</t>
        </r>
      </text>
    </comment>
    <comment ref="K88" authorId="0" shapeId="0" xr:uid="{00000000-0006-0000-0600-00008D000000}">
      <text>
        <r>
          <rPr>
            <sz val="11"/>
            <rFont val="Calibri"/>
          </rPr>
          <t>Network access to the DBMS must be restricted to authorized personnel.</t>
        </r>
      </text>
    </comment>
    <comment ref="L88" authorId="0" shapeId="0" xr:uid="{00000000-0006-0000-0600-00008E000000}">
      <text>
        <r>
          <rPr>
            <sz val="11"/>
            <rFont val="Calibri"/>
          </rPr>
          <t>Access to external executables must be disabled or restricted.</t>
        </r>
      </text>
    </comment>
    <comment ref="M88" authorId="0" shapeId="0" xr:uid="{00000000-0006-0000-0600-00008F000000}">
      <text>
        <r>
          <rPr>
            <sz val="11"/>
            <rFont val="Calibri"/>
          </rPr>
          <t>The DBMS must terminate the network connection associated with a communications session at the end of the session or 15 minutes of inactivity.</t>
        </r>
      </text>
    </comment>
    <comment ref="J89" authorId="0" shapeId="0" xr:uid="{00000000-0006-0000-0600-000090000000}">
      <text>
        <r>
          <rPr>
            <sz val="11"/>
            <rFont val="Calibri"/>
          </rPr>
          <t>The DBMS must check the validity of data inputs.</t>
        </r>
      </text>
    </comment>
    <comment ref="J90" authorId="0" shapeId="0" xr:uid="{00000000-0006-0000-0600-000091000000}">
      <text>
        <r>
          <rPr>
            <sz val="11"/>
            <rFont val="Calibri"/>
          </rPr>
          <t>Access to default accounts used to support replication must be restricted to authorized DBAs.</t>
        </r>
      </text>
    </comment>
    <comment ref="K90" authorId="0" shapeId="0" xr:uid="{00000000-0006-0000-0600-000092000000}">
      <text>
        <r>
          <rPr>
            <sz val="11"/>
            <rFont val="Calibri"/>
          </rPr>
          <t>Fixed user and public database links must be authorized for use.</t>
        </r>
      </text>
    </comment>
    <comment ref="L90" authorId="0" shapeId="0" xr:uid="{00000000-0006-0000-0600-000093000000}">
      <text>
        <r>
          <rPr>
            <sz val="11"/>
            <rFont val="Calibri"/>
          </rPr>
          <t>Unauthorized database links must not be defined and active.</t>
        </r>
      </text>
    </comment>
    <comment ref="M90" authorId="0" shapeId="0" xr:uid="{00000000-0006-0000-0600-000094000000}">
      <text>
        <r>
          <rPr>
            <sz val="11"/>
            <rFont val="Calibri"/>
          </rPr>
          <t>Network access to the DBMS must be restricted to authorized personnel.</t>
        </r>
      </text>
    </comment>
    <comment ref="N90" authorId="0" shapeId="0" xr:uid="{00000000-0006-0000-0600-000095000000}">
      <text>
        <r>
          <rPr>
            <sz val="11"/>
            <rFont val="Calibri"/>
          </rPr>
          <t>Remote database or other external access must use fully-qualified names.</t>
        </r>
      </text>
    </comment>
    <comment ref="J91" authorId="0" shapeId="0" xr:uid="{00000000-0006-0000-0600-000096000000}">
      <text>
        <r>
          <rPr>
            <sz val="11"/>
            <rFont val="Calibri"/>
          </rPr>
          <t>Sensitive information from production database exports must be modified before import to a development database.</t>
        </r>
      </text>
    </comment>
    <comment ref="K91" authorId="0" shapeId="0" xr:uid="{00000000-0006-0000-0600-000097000000}">
      <text>
        <r>
          <rPr>
            <sz val="11"/>
            <rFont val="Calibri"/>
          </rPr>
          <t>The DBMS, when using PKI-based authentication, must enforce authorized access to the corresponding private key.</t>
        </r>
      </text>
    </comment>
    <comment ref="L91" authorId="0" shapeId="0" xr:uid="{00000000-0006-0000-0600-000098000000}">
      <text>
        <r>
          <rPr>
            <sz val="11"/>
            <rFont val="Calibri"/>
          </rPr>
          <t>The DBMS must enforce approved authorizations for logical access to the system in accordance with applicable policy.</t>
        </r>
      </text>
    </comment>
    <comment ref="M91" authorId="0" shapeId="0" xr:uid="{00000000-0006-0000-0600-000099000000}">
      <text>
        <r>
          <rPr>
            <sz val="11"/>
            <rFont val="Calibri"/>
          </rPr>
          <t>The DBMS must support organizational requirements to enforce password encryption for storage.</t>
        </r>
      </text>
    </comment>
    <comment ref="N91" authorId="0" shapeId="0" xr:uid="{00000000-0006-0000-0600-00009A000000}">
      <text>
        <r>
          <rPr>
            <sz val="11"/>
            <rFont val="Calibri"/>
          </rPr>
          <t>The DBMS, when utilizing PKI-based authentication, must validate certificates by constructing a certification path with status information to an accepted trust anchor.</t>
        </r>
      </text>
    </comment>
    <comment ref="O91" authorId="0" shapeId="0" xr:uid="{00000000-0006-0000-0600-00009B000000}">
      <text>
        <r>
          <rPr>
            <sz val="11"/>
            <rFont val="Calibri"/>
          </rPr>
          <t>The DBMS must take needed steps to protect data at rest and ensure confidentiality and integrity of application data.</t>
        </r>
      </text>
    </comment>
    <comment ref="P91" authorId="0" shapeId="0" xr:uid="{00000000-0006-0000-0600-00009C000000}">
      <text>
        <r>
          <rPr>
            <sz val="11"/>
            <rFont val="Calibri"/>
          </rPr>
          <t>The DBMS must prevent unauthorized and unintended information transfer via shared system resources.</t>
        </r>
      </text>
    </comment>
    <comment ref="Q91" authorId="0" shapeId="0" xr:uid="{00000000-0006-0000-0600-00009D000000}">
      <text>
        <r>
          <rPr>
            <sz val="11"/>
            <rFont val="Calibri"/>
          </rPr>
          <t>When using command-line tools such as Oracle SQL*Plus, which can accept a plain-text password, users must use an alternative logon method that does not expose the password.</t>
        </r>
      </text>
    </comment>
    <comment ref="R91" authorId="0" shapeId="0" xr:uid="{00000000-0006-0000-0600-00009E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S91" authorId="0" shapeId="0" xr:uid="{00000000-0006-0000-0600-00009F000000}">
      <text>
        <r>
          <rPr>
            <sz val="11"/>
            <rFont val="Calibri"/>
          </rPr>
          <t>The DBMS must enforce Discretionary Access Control (DAC) policy allowing users to specify and control sharing by named individuals, groups of individuals, or by both, limiting propagation of access rights and including or excluding access to the granularity of a single user.</t>
        </r>
      </text>
    </comment>
    <comment ref="T91" authorId="0" shapeId="0" xr:uid="{00000000-0006-0000-0600-0000A0000000}">
      <text>
        <r>
          <rPr>
            <sz val="11"/>
            <rFont val="Calibri"/>
          </rPr>
          <t>The DBMS must use multifactor authentication for access to user accounts.</t>
        </r>
      </text>
    </comment>
    <comment ref="U91" authorId="0" shapeId="0" xr:uid="{00000000-0006-0000-0600-0000A1000000}">
      <text>
        <r>
          <rPr>
            <sz val="11"/>
            <rFont val="Calibri"/>
          </rPr>
          <t>DBMS passwords must not be stored in compiled, encoded, or encrypted batch jobs or compiled, encoded, or encrypted application source code.</t>
        </r>
      </text>
    </comment>
    <comment ref="V91" authorId="0" shapeId="0" xr:uid="{00000000-0006-0000-0600-0000A2000000}">
      <text>
        <r>
          <rPr>
            <sz val="11"/>
            <rFont val="Calibri"/>
          </rPr>
          <t>Database data files containing sensitive information must be encrypted.</t>
        </r>
      </text>
    </comment>
    <comment ref="J94" authorId="0" shapeId="0" xr:uid="{00000000-0006-0000-0600-0000A3000000}">
      <text>
        <r>
          <rPr>
            <sz val="11"/>
            <rFont val="Calibri"/>
          </rPr>
          <t>The DBMS must use NIST-validated FIPS 140-2 or 140-3 compliant cryptography for authentication mechanisms.</t>
        </r>
      </text>
    </comment>
    <comment ref="K94" authorId="0" shapeId="0" xr:uid="{00000000-0006-0000-0600-0000A4000000}">
      <text>
        <r>
          <rPr>
            <sz val="11"/>
            <rFont val="Calibri"/>
          </rPr>
          <t>The DBMS must take needed steps to protect data at rest and ensure confidentiality and integrity of application data.</t>
        </r>
      </text>
    </comment>
    <comment ref="L94" authorId="0" shapeId="0" xr:uid="{00000000-0006-0000-0600-0000A5000000}">
      <text>
        <r>
          <rPr>
            <sz val="11"/>
            <rFont val="Calibri"/>
          </rPr>
          <t>The DBMS must implement required cryptographic protections using cryptographic modules complying with applicable federal laws, Executive Orders, directives, policies, regulations, standards, and guidance.</t>
        </r>
      </text>
    </comment>
    <comment ref="J99" authorId="0" shapeId="0" xr:uid="{00000000-0006-0000-0600-0000A6000000}">
      <text>
        <r>
          <rPr>
            <sz val="11"/>
            <rFont val="Calibri"/>
          </rPr>
          <t>Oracle software must be evaluated and patched against newly found vulnerabilities.</t>
        </r>
      </text>
    </comment>
    <comment ref="K99" authorId="0" shapeId="0" xr:uid="{00000000-0006-0000-0600-0000A7000000}">
      <text>
        <r>
          <rPr>
            <sz val="11"/>
            <rFont val="Calibri"/>
          </rPr>
          <t>Oracle database products must be a version supported by the vendor.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Oracle software must be evaluated and patched against newly found vulnerabilities.</t>
        </r>
      </text>
    </comment>
    <comment ref="I67" authorId="0" shapeId="0" xr:uid="{00000000-0006-0000-0700-000002000000}">
      <text>
        <r>
          <rPr>
            <sz val="11"/>
            <rFont val="Calibri"/>
          </rPr>
          <t>Oracle database products must be a version supported by the vendor.</t>
        </r>
      </text>
    </comment>
    <comment ref="H89" authorId="0" shapeId="0" xr:uid="{00000000-0006-0000-0700-000003000000}">
      <text>
        <r>
          <rPr>
            <sz val="11"/>
            <rFont val="Calibri"/>
          </rPr>
          <t>The DBMS must provide a mechanism to automatically identify accounts designated as temporary or emergency accounts.</t>
        </r>
      </text>
    </comment>
    <comment ref="I89" authorId="0" shapeId="0" xr:uid="{00000000-0006-0000-0700-000008000000}">
      <text>
        <r>
          <rPr>
            <sz val="11"/>
            <rFont val="Calibri"/>
          </rPr>
          <t>The DBMS must provide a mechanism to automatically remove or disable temporary user accounts after 72 hours.</t>
        </r>
      </text>
    </comment>
    <comment ref="J89" authorId="0" shapeId="0" xr:uid="{00000000-0006-0000-0700-000004000000}">
      <text>
        <r>
          <rPr>
            <sz val="11"/>
            <rFont val="Calibri"/>
          </rPr>
          <t>The DBMS must support enforcement of logical access restrictions associated with changes to the DBMS configuration and to the database itself.</t>
        </r>
      </text>
    </comment>
    <comment ref="K89" authorId="0" shapeId="0" xr:uid="{00000000-0006-0000-0700-000005000000}">
      <text>
        <r>
          <rPr>
            <sz val="11"/>
            <rFont val="Calibri"/>
          </rPr>
          <t>The DBMS must disable user accounts after 35 days of inactivity.</t>
        </r>
      </text>
    </comment>
    <comment ref="L89" authorId="0" shapeId="0" xr:uid="{00000000-0006-0000-0700-000006000000}">
      <text>
        <r>
          <rPr>
            <sz val="11"/>
            <rFont val="Calibri"/>
          </rPr>
          <t>The DBMS must terminate the network connection associated with a communications session at the end of the session or 15 minutes of inactivity.</t>
        </r>
      </text>
    </comment>
    <comment ref="M89" authorId="0" shapeId="0" xr:uid="{00000000-0006-0000-0700-000007000000}">
      <text>
        <r>
          <rPr>
            <sz val="11"/>
            <rFont val="Calibri"/>
          </rPr>
          <t>The DBMS must automatically terminate emergency accounts after an organization-defined time period for each type of account.</t>
        </r>
      </text>
    </comment>
    <comment ref="H90" authorId="0" shapeId="0" xr:uid="{00000000-0006-0000-0700-000009000000}">
      <text>
        <r>
          <rPr>
            <sz val="11"/>
            <rFont val="Calibri"/>
          </rPr>
          <t>The Oracle Listener must be configured to require administration authentication.</t>
        </r>
      </text>
    </comment>
    <comment ref="I90" authorId="0" shapeId="0" xr:uid="{00000000-0006-0000-0700-000019000000}">
      <text>
        <r>
          <rPr>
            <sz val="11"/>
            <rFont val="Calibri"/>
          </rPr>
          <t>Remote administration must be disabled for the Oracle connection manager.</t>
        </r>
      </text>
    </comment>
    <comment ref="J90" authorId="0" shapeId="0" xr:uid="{00000000-0006-0000-0700-00001A000000}">
      <text>
        <r>
          <rPr>
            <sz val="11"/>
            <rFont val="Calibri"/>
          </rPr>
          <t>Access to external executables must be disabled or restricted.</t>
        </r>
      </text>
    </comment>
    <comment ref="K90" authorId="0" shapeId="0" xr:uid="{00000000-0006-0000-0700-00001B000000}">
      <text>
        <r>
          <rPr>
            <sz val="11"/>
            <rFont val="Calibri"/>
          </rPr>
          <t>Oracle Database must map the PKI-authenticated identity to an associated user account.</t>
        </r>
      </text>
    </comment>
    <comment ref="L90" authorId="0" shapeId="0" xr:uid="{00000000-0006-0000-0700-00001C000000}">
      <text>
        <r>
          <rPr>
            <sz val="11"/>
            <rFont val="Calibri"/>
          </rPr>
          <t>When using command-line tools such as Oracle SQL*Plus, which can accept a plain-text password, users must use an alternative logon method that does not expose the password.</t>
        </r>
      </text>
    </comment>
    <comment ref="M90" authorId="0" shapeId="0" xr:uid="{00000000-0006-0000-0700-00001D000000}">
      <text>
        <r>
          <rPr>
            <sz val="11"/>
            <rFont val="Calibri"/>
          </rPr>
          <t>The DBMS must uniquely identify and authenticate organizational users (or processes acting on behalf of organizational users).</t>
        </r>
      </text>
    </comment>
    <comment ref="N90" authorId="0" shapeId="0" xr:uid="{00000000-0006-0000-0700-00000A000000}">
      <text>
        <r>
          <rPr>
            <sz val="11"/>
            <rFont val="Calibri"/>
          </rPr>
          <t>The DBMS must uniquely identify and authenticate non-organizational users (or processes acting on behalf of non-organizational users).</t>
        </r>
      </text>
    </comment>
    <comment ref="O90" authorId="0" shapeId="0" xr:uid="{00000000-0006-0000-0700-00000B000000}">
      <text>
        <r>
          <rPr>
            <sz val="11"/>
            <rFont val="Calibri"/>
          </rPr>
          <t>DBMS default accounts must be assigned custom passwords.</t>
        </r>
      </text>
    </comment>
    <comment ref="P90" authorId="0" shapeId="0" xr:uid="{00000000-0006-0000-0700-00000C000000}">
      <text>
        <r>
          <rPr>
            <sz val="11"/>
            <rFont val="Calibri"/>
          </rPr>
          <t>The DBMS must verify account lockouts persist until reset by an administrator.</t>
        </r>
      </text>
    </comment>
    <comment ref="Q90" authorId="0" shapeId="0" xr:uid="{00000000-0006-0000-0700-00000D000000}">
      <text>
        <r>
          <rPr>
            <sz val="11"/>
            <rFont val="Calibri"/>
          </rPr>
          <t>The DBMS must set the maximum number of consecutive invalid logon attempts to three.</t>
        </r>
      </text>
    </comment>
    <comment ref="R90" authorId="0" shapeId="0" xr:uid="{00000000-0006-0000-0700-00000E000000}">
      <text>
        <r>
          <rPr>
            <sz val="11"/>
            <rFont val="Calibri"/>
          </rPr>
          <t>The DBMS must use multifactor authentication for access to user accounts.</t>
        </r>
      </text>
    </comment>
    <comment ref="S90" authorId="0" shapeId="0" xr:uid="{00000000-0006-0000-0700-00000F000000}">
      <text>
        <r>
          <rPr>
            <sz val="11"/>
            <rFont val="Calibri"/>
          </rPr>
          <t>The DBMS must support organizational requirements to enforce minimum password length.</t>
        </r>
      </text>
    </comment>
    <comment ref="T90" authorId="0" shapeId="0" xr:uid="{00000000-0006-0000-0700-000010000000}">
      <text>
        <r>
          <rPr>
            <sz val="11"/>
            <rFont val="Calibri"/>
          </rPr>
          <t>The DBMS must support organizational requirements to prohibit password reuse for the organization-defined number of generations.</t>
        </r>
      </text>
    </comment>
    <comment ref="U90" authorId="0" shapeId="0" xr:uid="{00000000-0006-0000-0700-000011000000}">
      <text>
        <r>
          <rPr>
            <sz val="11"/>
            <rFont val="Calibri"/>
          </rPr>
          <t>The DBMS must support organizational requirements to enforce password complexity by the number of uppercase characters used.</t>
        </r>
      </text>
    </comment>
    <comment ref="V90" authorId="0" shapeId="0" xr:uid="{00000000-0006-0000-0700-000012000000}">
      <text>
        <r>
          <rPr>
            <sz val="11"/>
            <rFont val="Calibri"/>
          </rPr>
          <t>The DBMS must support organizational requirements to enforce password complexity by the number of lowercase characters used.</t>
        </r>
      </text>
    </comment>
    <comment ref="W90" authorId="0" shapeId="0" xr:uid="{00000000-0006-0000-0700-000013000000}">
      <text>
        <r>
          <rPr>
            <sz val="11"/>
            <rFont val="Calibri"/>
          </rPr>
          <t>The DBMS must support organizational requirements to enforce password complexity by the number of numeric characters used.</t>
        </r>
      </text>
    </comment>
    <comment ref="X90" authorId="0" shapeId="0" xr:uid="{00000000-0006-0000-0700-000014000000}">
      <text>
        <r>
          <rPr>
            <sz val="11"/>
            <rFont val="Calibri"/>
          </rPr>
          <t>The DBMS must support organizational requirements to enforce password complexity by the number of special characters used.</t>
        </r>
      </text>
    </comment>
    <comment ref="Y90" authorId="0" shapeId="0" xr:uid="{00000000-0006-0000-0700-000015000000}">
      <text>
        <r>
          <rPr>
            <sz val="11"/>
            <rFont val="Calibri"/>
          </rPr>
          <t>Procedures for establishing temporary passwords that meet DOD password requirements for new accounts must be defined, documented, and implemented.</t>
        </r>
      </text>
    </comment>
    <comment ref="Z90" authorId="0" shapeId="0" xr:uid="{00000000-0006-0000-0700-000016000000}">
      <text>
        <r>
          <rPr>
            <sz val="11"/>
            <rFont val="Calibri"/>
          </rPr>
          <t>DBMS passwords must not be stored in compiled, encoded, or encrypted batch jobs or compiled, encoded, or encrypted application source code.</t>
        </r>
      </text>
    </comment>
    <comment ref="AA90" authorId="0" shapeId="0" xr:uid="{00000000-0006-0000-0700-000017000000}">
      <text>
        <r>
          <rPr>
            <sz val="11"/>
            <rFont val="Calibri"/>
          </rPr>
          <t>The DBMS must enforce password maximum lifetime restrictions.</t>
        </r>
      </text>
    </comment>
    <comment ref="AB90" authorId="0" shapeId="0" xr:uid="{00000000-0006-0000-0700-000018000000}">
      <text>
        <r>
          <rPr>
            <sz val="11"/>
            <rFont val="Calibri"/>
          </rPr>
          <t>The DBMS must terminate the network connection associated with a communications session at the end of the session or 15 minutes of inactivity.</t>
        </r>
      </text>
    </comment>
    <comment ref="H91" authorId="0" shapeId="0" xr:uid="{00000000-0006-0000-0700-00001E000000}">
      <text>
        <r>
          <rPr>
            <sz val="11"/>
            <rFont val="Calibri"/>
          </rPr>
          <t>Oracle Database must map the PKI-authenticated identity to an associated user account.</t>
        </r>
      </text>
    </comment>
    <comment ref="I91" authorId="0" shapeId="0" xr:uid="{00000000-0006-0000-0700-00001F000000}">
      <text>
        <r>
          <rPr>
            <sz val="11"/>
            <rFont val="Calibri"/>
          </rPr>
          <t>The DBMS must protect against an individual who uses a shared account falsely denying having performed a particular action.</t>
        </r>
      </text>
    </comment>
    <comment ref="J91" authorId="0" shapeId="0" xr:uid="{00000000-0006-0000-0700-000020000000}">
      <text>
        <r>
          <rPr>
            <sz val="11"/>
            <rFont val="Calibri"/>
          </rPr>
          <t>The DBMS must use multifactor authentication for access to user accounts.</t>
        </r>
      </text>
    </comment>
    <comment ref="K91" authorId="0" shapeId="0" xr:uid="{00000000-0006-0000-0700-000021000000}">
      <text>
        <r>
          <rPr>
            <sz val="11"/>
            <rFont val="Calibri"/>
          </rPr>
          <t>The DBMS must ensure users are authenticated with an individual authenticator prior to using a shared authenticator.</t>
        </r>
      </text>
    </comment>
    <comment ref="H93" authorId="0" shapeId="0" xr:uid="{00000000-0006-0000-0700-000022000000}">
      <text>
        <r>
          <rPr>
            <sz val="11"/>
            <rFont val="Calibri"/>
          </rPr>
          <t>Access to default accounts used to support replication must be restricted to authorized DBAs.</t>
        </r>
      </text>
    </comment>
    <comment ref="I93" authorId="0" shapeId="0" xr:uid="{00000000-0006-0000-0700-000027000000}">
      <text>
        <r>
          <rPr>
            <sz val="11"/>
            <rFont val="Calibri"/>
          </rPr>
          <t>Fixed user and public database links must be authorized for use.</t>
        </r>
      </text>
    </comment>
    <comment ref="J93" authorId="0" shapeId="0" xr:uid="{00000000-0006-0000-0700-000028000000}">
      <text>
        <r>
          <rPr>
            <sz val="11"/>
            <rFont val="Calibri"/>
          </rPr>
          <t>The Oracle WITH GRANT OPTION privilege must not be granted to non-DBA or non-Application administrator user accounts.</t>
        </r>
      </text>
    </comment>
    <comment ref="K93" authorId="0" shapeId="0" xr:uid="{00000000-0006-0000-0700-000029000000}">
      <text>
        <r>
          <rPr>
            <sz val="11"/>
            <rFont val="Calibri"/>
          </rPr>
          <t>System privileges granted using the WITH ADMIN OPTION must not be granted to unauthorized user accounts.</t>
        </r>
      </text>
    </comment>
    <comment ref="L93" authorId="0" shapeId="0" xr:uid="{00000000-0006-0000-0700-00002A000000}">
      <text>
        <r>
          <rPr>
            <sz val="11"/>
            <rFont val="Calibri"/>
          </rPr>
          <t>Oracle roles granted using the WITH ADMIN OPTION must not be granted to unauthorized accounts.</t>
        </r>
      </text>
    </comment>
    <comment ref="M93" authorId="0" shapeId="0" xr:uid="{00000000-0006-0000-0700-00002B000000}">
      <text>
        <r>
          <rPr>
            <sz val="11"/>
            <rFont val="Calibri"/>
          </rPr>
          <t>Application role permissions must not be assigned to the Oracle PUBLIC role.</t>
        </r>
      </text>
    </comment>
    <comment ref="N93" authorId="0" shapeId="0" xr:uid="{00000000-0006-0000-0700-00002C000000}">
      <text>
        <r>
          <rPr>
            <sz val="11"/>
            <rFont val="Calibri"/>
          </rPr>
          <t>Oracle application administration roles must be disabled if not required and authorized.</t>
        </r>
      </text>
    </comment>
    <comment ref="O93" authorId="0" shapeId="0" xr:uid="{00000000-0006-0000-0700-00002D000000}">
      <text>
        <r>
          <rPr>
            <sz val="11"/>
            <rFont val="Calibri"/>
          </rPr>
          <t>Unauthorized database links must not be defined and active.</t>
        </r>
      </text>
    </comment>
    <comment ref="P93" authorId="0" shapeId="0" xr:uid="{00000000-0006-0000-0700-00002E000000}">
      <text>
        <r>
          <rPr>
            <sz val="11"/>
            <rFont val="Calibri"/>
          </rPr>
          <t>The directories assigned to the LOG_ARCHIVE_DEST* parameters must be protected from unauthorized access.</t>
        </r>
      </text>
    </comment>
    <comment ref="Q93" authorId="0" shapeId="0" xr:uid="{00000000-0006-0000-0700-00002F000000}">
      <text>
        <r>
          <rPr>
            <sz val="11"/>
            <rFont val="Calibri"/>
          </rPr>
          <t>Remote database or other external access must use fully-qualified names.</t>
        </r>
      </text>
    </comment>
    <comment ref="R93" authorId="0" shapeId="0" xr:uid="{00000000-0006-0000-0700-000030000000}">
      <text>
        <r>
          <rPr>
            <sz val="11"/>
            <rFont val="Calibri"/>
          </rPr>
          <t>The /diag subdirectory under the directory assigned to the DIAGNOSTIC_DEST parameter must be protected from unauthorized access.</t>
        </r>
      </text>
    </comment>
    <comment ref="S93" authorId="0" shapeId="0" xr:uid="{00000000-0006-0000-0700-000031000000}">
      <text>
        <r>
          <rPr>
            <sz val="11"/>
            <rFont val="Calibri"/>
          </rPr>
          <t>The DBMS must limit the number of concurrent sessions for each system account to an organization-defined number of sessions.</t>
        </r>
      </text>
    </comment>
    <comment ref="T93" authorId="0" shapeId="0" xr:uid="{00000000-0006-0000-0700-000032000000}">
      <text>
        <r>
          <rPr>
            <sz val="11"/>
            <rFont val="Calibri"/>
          </rPr>
          <t>Database objects must be owned by accounts authorized for ownership.</t>
        </r>
      </text>
    </comment>
    <comment ref="U93" authorId="0" shapeId="0" xr:uid="{00000000-0006-0000-0700-000033000000}">
      <text>
        <r>
          <rPr>
            <sz val="11"/>
            <rFont val="Calibri"/>
          </rPr>
          <t>The DBMS software installation account must be restricted to authorized users.</t>
        </r>
      </text>
    </comment>
    <comment ref="V93" authorId="0" shapeId="0" xr:uid="{00000000-0006-0000-0700-000034000000}">
      <text>
        <r>
          <rPr>
            <sz val="11"/>
            <rFont val="Calibri"/>
          </rPr>
          <t>Database software directories, including DBMS configuration files, must be stored in dedicated directories, or DASD pools, separate from the host OS and other applications.</t>
        </r>
      </text>
    </comment>
    <comment ref="W93" authorId="0" shapeId="0" xr:uid="{00000000-0006-0000-0700-000035000000}">
      <text>
        <r>
          <rPr>
            <sz val="11"/>
            <rFont val="Calibri"/>
          </rPr>
          <t>DBA OS accounts must be granted only those host system privileges necessary for the administration of the DBMS.</t>
        </r>
      </text>
    </comment>
    <comment ref="X93" authorId="0" shapeId="0" xr:uid="{00000000-0006-0000-0700-000036000000}">
      <text>
        <r>
          <rPr>
            <sz val="11"/>
            <rFont val="Calibri"/>
          </rPr>
          <t>A single database connection configuration file must not be used to configure all database clients.</t>
        </r>
      </text>
    </comment>
    <comment ref="Y93" authorId="0" shapeId="0" xr:uid="{00000000-0006-0000-0700-000037000000}">
      <text>
        <r>
          <rPr>
            <sz val="11"/>
            <rFont val="Calibri"/>
          </rPr>
          <t>The DBMS must be protected from unauthorized access by developers.</t>
        </r>
      </text>
    </comment>
    <comment ref="Z93" authorId="0" shapeId="0" xr:uid="{00000000-0006-0000-0700-000038000000}">
      <text>
        <r>
          <rPr>
            <sz val="11"/>
            <rFont val="Calibri"/>
          </rPr>
          <t>The DBMS must be protected from unauthorized access by developers on shared production/development host systems.</t>
        </r>
      </text>
    </comment>
    <comment ref="AA93" authorId="0" shapeId="0" xr:uid="{00000000-0006-0000-0700-000039000000}">
      <text>
        <r>
          <rPr>
            <sz val="11"/>
            <rFont val="Calibri"/>
          </rPr>
          <t>The DBMS must restrict access to system tables and other configuration information or metadata to DBAs or other authorized users.</t>
        </r>
      </text>
    </comment>
    <comment ref="AB93" authorId="0" shapeId="0" xr:uid="{00000000-0006-0000-0700-00003A000000}">
      <text>
        <r>
          <rPr>
            <sz val="11"/>
            <rFont val="Calibri"/>
          </rPr>
          <t>Administrative privileges must be assigned to database accounts via database roles.</t>
        </r>
      </text>
    </comment>
    <comment ref="AC93" authorId="0" shapeId="0" xr:uid="{00000000-0006-0000-0700-000023000000}">
      <text>
        <r>
          <rPr>
            <sz val="11"/>
            <rFont val="Calibri"/>
          </rPr>
          <t>OS accounts utilized to run external procedures called by the DBMS must have limited privileges.</t>
        </r>
      </text>
    </comment>
    <comment ref="AD93" authorId="0" shapeId="0" xr:uid="{00000000-0006-0000-0700-000024000000}">
      <text>
        <r>
          <rPr>
            <sz val="11"/>
            <rFont val="Calibri"/>
          </rPr>
          <t>The DBMS must support enforcement of logical access restrictions associated with changes to the DBMS configuration and to the database itself.</t>
        </r>
      </text>
    </comment>
    <comment ref="AE93" authorId="0" shapeId="0" xr:uid="{00000000-0006-0000-0700-000025000000}">
      <text>
        <r>
          <rPr>
            <sz val="11"/>
            <rFont val="Calibri"/>
          </rPr>
          <t>Use of the DBMS software installation account must be restricted.</t>
        </r>
      </text>
    </comment>
    <comment ref="AF93" authorId="0" shapeId="0" xr:uid="{00000000-0006-0000-0700-000026000000}">
      <text>
        <r>
          <rPr>
            <sz val="11"/>
            <rFont val="Calibri"/>
          </rPr>
          <t>The OS must limit privileges to change the DBMS software resident within software libraries (including privileged programs).</t>
        </r>
      </text>
    </comment>
    <comment ref="H110" authorId="0" shapeId="0" xr:uid="{00000000-0006-0000-0700-00003B000000}">
      <text>
        <r>
          <rPr>
            <sz val="11"/>
            <rFont val="Calibri"/>
          </rPr>
          <t>Sensitive information from production database exports must be modified before import to a development database.</t>
        </r>
      </text>
    </comment>
    <comment ref="I110" authorId="0" shapeId="0" xr:uid="{00000000-0006-0000-0700-00003C000000}">
      <text>
        <r>
          <rPr>
            <sz val="11"/>
            <rFont val="Calibri"/>
          </rPr>
          <t>The directories assigned to the LOG_ARCHIVE_DEST* parameters must be protected from unauthorized access.</t>
        </r>
      </text>
    </comment>
    <comment ref="J110" authorId="0" shapeId="0" xr:uid="{00000000-0006-0000-0700-00003D000000}">
      <text>
        <r>
          <rPr>
            <sz val="11"/>
            <rFont val="Calibri"/>
          </rPr>
          <t>Changes to DBMS security labels must be audited.</t>
        </r>
      </text>
    </comment>
    <comment ref="K110" authorId="0" shapeId="0" xr:uid="{00000000-0006-0000-0700-00003E000000}">
      <text>
        <r>
          <rPr>
            <sz val="11"/>
            <rFont val="Calibri"/>
          </rPr>
          <t>The DBMS must enforce approved authorizations for logical access to the system in accordance with applicable policy.</t>
        </r>
      </text>
    </comment>
    <comment ref="L110" authorId="0" shapeId="0" xr:uid="{00000000-0006-0000-0700-00003F000000}">
      <text>
        <r>
          <rPr>
            <sz val="11"/>
            <rFont val="Calibri"/>
          </rPr>
          <t>The DBMS must use NIST-validated FIPS 140-2 or 140-3 compliant cryptography for authentication mechanisms.</t>
        </r>
      </text>
    </comment>
    <comment ref="M110" authorId="0" shapeId="0" xr:uid="{00000000-0006-0000-0700-000040000000}">
      <text>
        <r>
          <rPr>
            <sz val="11"/>
            <rFont val="Calibri"/>
          </rPr>
          <t>The DBMS must take needed steps to protect data at rest and ensure confidentiality and integrity of application data.</t>
        </r>
      </text>
    </comment>
    <comment ref="N110" authorId="0" shapeId="0" xr:uid="{00000000-0006-0000-0700-000041000000}">
      <text>
        <r>
          <rPr>
            <sz val="11"/>
            <rFont val="Calibri"/>
          </rPr>
          <t>The DBMS must enforce Discretionary Access Control (DAC) policy allowing users to specify and control sharing by named individuals, groups of individuals, or by both, limiting propagation of access rights and including or excluding access to the granularity of a single user.</t>
        </r>
      </text>
    </comment>
    <comment ref="O110" authorId="0" shapeId="0" xr:uid="{00000000-0006-0000-0700-000042000000}">
      <text>
        <r>
          <rPr>
            <sz val="11"/>
            <rFont val="Calibri"/>
          </rPr>
          <t>The DBMS must implement required cryptographic protections using cryptographic modules complying with applicable federal laws, Executive Orders, directives, policies, regulations, standards, and guidance.</t>
        </r>
      </text>
    </comment>
    <comment ref="P110" authorId="0" shapeId="0" xr:uid="{00000000-0006-0000-0700-000043000000}">
      <text>
        <r>
          <rPr>
            <sz val="11"/>
            <rFont val="Calibri"/>
          </rPr>
          <t>Database data files containing sensitive information must be encrypted.</t>
        </r>
      </text>
    </comment>
    <comment ref="H111" authorId="0" shapeId="0" xr:uid="{00000000-0006-0000-0700-000044000000}">
      <text>
        <r>
          <rPr>
            <sz val="11"/>
            <rFont val="Calibri"/>
          </rPr>
          <t>Sensitive information from production database exports must be modified before import to a development database.</t>
        </r>
      </text>
    </comment>
    <comment ref="I111" authorId="0" shapeId="0" xr:uid="{00000000-0006-0000-0700-000045000000}">
      <text>
        <r>
          <rPr>
            <sz val="11"/>
            <rFont val="Calibri"/>
          </rPr>
          <t>The DBMS, when using PKI-based authentication, must enforce authorized access to the corresponding private key.</t>
        </r>
      </text>
    </comment>
    <comment ref="J111" authorId="0" shapeId="0" xr:uid="{00000000-0006-0000-0700-000046000000}">
      <text>
        <r>
          <rPr>
            <sz val="11"/>
            <rFont val="Calibri"/>
          </rPr>
          <t>The DBMS must enforce approved authorizations for logical access to the system in accordance with applicable policy.</t>
        </r>
      </text>
    </comment>
    <comment ref="K111" authorId="0" shapeId="0" xr:uid="{00000000-0006-0000-0700-000047000000}">
      <text>
        <r>
          <rPr>
            <sz val="11"/>
            <rFont val="Calibri"/>
          </rPr>
          <t>The DBMS must support organizational requirements to enforce password encryption for storage.</t>
        </r>
      </text>
    </comment>
    <comment ref="L111" authorId="0" shapeId="0" xr:uid="{00000000-0006-0000-0700-000048000000}">
      <text>
        <r>
          <rPr>
            <sz val="11"/>
            <rFont val="Calibri"/>
          </rPr>
          <t>The DBMS, when utilizing PKI-based authentication, must validate certificates by constructing a certification path with status information to an accepted trust anchor.</t>
        </r>
      </text>
    </comment>
    <comment ref="M111" authorId="0" shapeId="0" xr:uid="{00000000-0006-0000-0700-000049000000}">
      <text>
        <r>
          <rPr>
            <sz val="11"/>
            <rFont val="Calibri"/>
          </rPr>
          <t>The DBMS must use NIST-validated FIPS 140-2 or 140-3 compliant cryptography for authentication mechanisms.</t>
        </r>
      </text>
    </comment>
    <comment ref="N111" authorId="0" shapeId="0" xr:uid="{00000000-0006-0000-0700-00004A000000}">
      <text>
        <r>
          <rPr>
            <sz val="11"/>
            <rFont val="Calibri"/>
          </rPr>
          <t>The DBMS must prevent unauthorized and unintended information transfer via shared system resources.</t>
        </r>
      </text>
    </comment>
    <comment ref="O111" authorId="0" shapeId="0" xr:uid="{00000000-0006-0000-0700-00004B000000}">
      <text>
        <r>
          <rPr>
            <sz val="11"/>
            <rFont val="Calibri"/>
          </rPr>
          <t>When using command-line tools such as Oracle SQL*Plus, which can accept a plain-text password, users must use an alternative logon method that does not expose the password.</t>
        </r>
      </text>
    </comment>
    <comment ref="P111" authorId="0" shapeId="0" xr:uid="{00000000-0006-0000-0700-00004C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Q111" authorId="0" shapeId="0" xr:uid="{00000000-0006-0000-0700-00004D000000}">
      <text>
        <r>
          <rPr>
            <sz val="11"/>
            <rFont val="Calibri"/>
          </rPr>
          <t>The DBMS must enforce Discretionary Access Control (DAC) policy allowing users to specify and control sharing by named individuals, groups of individuals, or by both, limiting propagation of access rights and including or excluding access to the granularity of a single user.</t>
        </r>
      </text>
    </comment>
    <comment ref="R111" authorId="0" shapeId="0" xr:uid="{00000000-0006-0000-0700-00004E000000}">
      <text>
        <r>
          <rPr>
            <sz val="11"/>
            <rFont val="Calibri"/>
          </rPr>
          <t>The DBMS must use multifactor authentication for access to user accounts.</t>
        </r>
      </text>
    </comment>
    <comment ref="S111" authorId="0" shapeId="0" xr:uid="{00000000-0006-0000-0700-00004F000000}">
      <text>
        <r>
          <rPr>
            <sz val="11"/>
            <rFont val="Calibri"/>
          </rPr>
          <t>DBMS passwords must not be stored in compiled, encoded, or encrypted batch jobs or compiled, encoded, or encrypted application source code.</t>
        </r>
      </text>
    </comment>
    <comment ref="T111" authorId="0" shapeId="0" xr:uid="{00000000-0006-0000-0700-000050000000}">
      <text>
        <r>
          <rPr>
            <sz val="11"/>
            <rFont val="Calibri"/>
          </rPr>
          <t>The DBMS must implement required cryptographic protections using cryptographic modules complying with applicable federal laws, Executive Orders, directives, policies, regulations, standards, and guidance.</t>
        </r>
      </text>
    </comment>
    <comment ref="U111" authorId="0" shapeId="0" xr:uid="{00000000-0006-0000-0700-000051000000}">
      <text>
        <r>
          <rPr>
            <sz val="11"/>
            <rFont val="Calibri"/>
          </rPr>
          <t>Database data files containing sensitive information must be encrypted.</t>
        </r>
      </text>
    </comment>
    <comment ref="H115" authorId="0" shapeId="0" xr:uid="{00000000-0006-0000-0700-000052000000}">
      <text>
        <r>
          <rPr>
            <sz val="11"/>
            <rFont val="Calibri"/>
          </rPr>
          <t>Database software, applications, and configuration files must be monitored to discover unauthorized changes.</t>
        </r>
      </text>
    </comment>
    <comment ref="I115" authorId="0" shapeId="0" xr:uid="{00000000-0006-0000-0700-000053000000}">
      <text>
        <r>
          <rPr>
            <sz val="11"/>
            <rFont val="Calibri"/>
          </rPr>
          <t>Logic modules within the database (to include packages, procedures, functions and triggers) must be monitored to discover unauthorized changes.</t>
        </r>
      </text>
    </comment>
    <comment ref="H119" authorId="0" shapeId="0" xr:uid="{00000000-0006-0000-0700-000054000000}">
      <text>
        <r>
          <rPr>
            <sz val="11"/>
            <rFont val="Calibri"/>
          </rPr>
          <t>A minimum of two Oracle control files must be defined and configured to be stored on separate, archived disks (physical or virtual) or archived partitions on a RAID device.</t>
        </r>
      </text>
    </comment>
    <comment ref="I119" authorId="0" shapeId="0" xr:uid="{00000000-0006-0000-0700-000055000000}">
      <text>
        <r>
          <rPr>
            <sz val="11"/>
            <rFont val="Calibri"/>
          </rPr>
          <t>A minimum of two Oracle redo log groups/files must be defined and configured to be stored on separate, archived physical disks or archived directories on a RAID device.</t>
        </r>
      </text>
    </comment>
    <comment ref="J119" authorId="0" shapeId="0" xr:uid="{00000000-0006-0000-0700-000056000000}">
      <text>
        <r>
          <rPr>
            <sz val="11"/>
            <rFont val="Calibri"/>
          </rPr>
          <t>The DBMS must preserve any organization-defined system state information in the event of a system failure.</t>
        </r>
      </text>
    </comment>
    <comment ref="K119" authorId="0" shapeId="0" xr:uid="{00000000-0006-0000-0700-000057000000}">
      <text>
        <r>
          <rPr>
            <sz val="11"/>
            <rFont val="Calibri"/>
          </rPr>
          <t>DBMS backup and restoration files must be protected from unauthorized access.</t>
        </r>
      </text>
    </comment>
    <comment ref="H134" authorId="0" shapeId="0" xr:uid="{00000000-0006-0000-0700-000058000000}">
      <text>
        <r>
          <rPr>
            <sz val="11"/>
            <rFont val="Calibri"/>
          </rPr>
          <t>Network access to the DBMS must be restricted to authorized personnel.</t>
        </r>
      </text>
    </comment>
    <comment ref="I134" authorId="0" shapeId="0" xr:uid="{00000000-0006-0000-0700-000059000000}">
      <text>
        <r>
          <rPr>
            <sz val="11"/>
            <rFont val="Calibri"/>
          </rPr>
          <t>The DBMS must isolate security functions from nonsecurity functions by means of separate security domains.</t>
        </r>
      </text>
    </comment>
    <comment ref="J134" authorId="0" shapeId="0" xr:uid="{00000000-0006-0000-0700-00005A000000}">
      <text>
        <r>
          <rPr>
            <sz val="11"/>
            <rFont val="Calibri"/>
          </rPr>
          <t>The DBMS must separate user functionality (including user interface services) from database management functionality.</t>
        </r>
      </text>
    </comment>
    <comment ref="H137" authorId="0" shapeId="0" xr:uid="{00000000-0006-0000-0700-00005B000000}">
      <text>
        <r>
          <rPr>
            <sz val="11"/>
            <rFont val="Calibri"/>
          </rPr>
          <t>The DBMS must limit the number of concurrent sessions for each system account to an organization-defined number of sessions.</t>
        </r>
      </text>
    </comment>
    <comment ref="I137" authorId="0" shapeId="0" xr:uid="{00000000-0006-0000-0700-00005C000000}">
      <text>
        <r>
          <rPr>
            <sz val="11"/>
            <rFont val="Calibri"/>
          </rPr>
          <t>The DBMS must protect against or limit the effects of organization-defined types of Denial of Service (DoS) attacks.</t>
        </r>
      </text>
    </comment>
    <comment ref="H142" authorId="0" shapeId="0" xr:uid="{00000000-0006-0000-0700-00005D000000}">
      <text>
        <r>
          <rPr>
            <sz val="11"/>
            <rFont val="Calibri"/>
          </rPr>
          <t>Oracle instance names must not contain Oracle version numbers.</t>
        </r>
      </text>
    </comment>
    <comment ref="I142" authorId="0" shapeId="0" xr:uid="{00000000-0006-0000-0700-000064000000}">
      <text>
        <r>
          <rPr>
            <sz val="11"/>
            <rFont val="Calibri"/>
          </rPr>
          <t>The Oracle REMOTE_OS_AUTHENT parameter must be set to FALSE.</t>
        </r>
      </text>
    </comment>
    <comment ref="J142" authorId="0" shapeId="0" xr:uid="{00000000-0006-0000-0700-000065000000}">
      <text>
        <r>
          <rPr>
            <sz val="11"/>
            <rFont val="Calibri"/>
          </rPr>
          <t>The Oracle REMOTE_OS_ROLES parameter must be set to FALSE.</t>
        </r>
      </text>
    </comment>
    <comment ref="K142" authorId="0" shapeId="0" xr:uid="{00000000-0006-0000-0700-000066000000}">
      <text>
        <r>
          <rPr>
            <sz val="11"/>
            <rFont val="Calibri"/>
          </rPr>
          <t>The Oracle SQL92_SECURITY parameter must be set to TRUE.</t>
        </r>
      </text>
    </comment>
    <comment ref="L142" authorId="0" shapeId="0" xr:uid="{00000000-0006-0000-0700-000067000000}">
      <text>
        <r>
          <rPr>
            <sz val="11"/>
            <rFont val="Calibri"/>
          </rPr>
          <t>The Oracle password file ownership and permissions should be limited and the REMOTE_LOGIN_PASSWORDFILE parameter must be set to EXCLUSIVE or NONE.</t>
        </r>
      </text>
    </comment>
    <comment ref="M142" authorId="0" shapeId="0" xr:uid="{00000000-0006-0000-0700-000068000000}">
      <text>
        <r>
          <rPr>
            <sz val="11"/>
            <rFont val="Calibri"/>
          </rPr>
          <t>System Privileges must not be granted to PUBLIC.</t>
        </r>
      </text>
    </comment>
    <comment ref="N142" authorId="0" shapeId="0" xr:uid="{00000000-0006-0000-0700-000069000000}">
      <text>
        <r>
          <rPr>
            <sz val="11"/>
            <rFont val="Calibri"/>
          </rPr>
          <t>Object permissions granted to PUBLIC must be restricted.</t>
        </r>
      </text>
    </comment>
    <comment ref="O142" authorId="0" shapeId="0" xr:uid="{00000000-0006-0000-0700-00006A000000}">
      <text>
        <r>
          <rPr>
            <sz val="11"/>
            <rFont val="Calibri"/>
          </rPr>
          <t>Connections by mid-tier web and application systems to the Oracle DBMS from a DMZ or external network must be encrypted.</t>
        </r>
      </text>
    </comment>
    <comment ref="P142" authorId="0" shapeId="0" xr:uid="{00000000-0006-0000-0700-00006B000000}">
      <text>
        <r>
          <rPr>
            <sz val="11"/>
            <rFont val="Calibri"/>
          </rPr>
          <t>Database job/batch queues must be reviewed regularly to detect unauthorized database job submissions.</t>
        </r>
      </text>
    </comment>
    <comment ref="Q142" authorId="0" shapeId="0" xr:uid="{00000000-0006-0000-0700-00006C000000}">
      <text>
        <r>
          <rPr>
            <sz val="11"/>
            <rFont val="Calibri"/>
          </rPr>
          <t>Only authorized system accounts must have the SYSTEM tablespace specified as the default tablespace.</t>
        </r>
      </text>
    </comment>
    <comment ref="R142" authorId="0" shapeId="0" xr:uid="{00000000-0006-0000-0700-00006D000000}">
      <text>
        <r>
          <rPr>
            <sz val="11"/>
            <rFont val="Calibri"/>
          </rPr>
          <t>Application owner accounts must have a dedicated application tablespace.</t>
        </r>
      </text>
    </comment>
    <comment ref="S142" authorId="0" shapeId="0" xr:uid="{00000000-0006-0000-0700-00006E000000}">
      <text>
        <r>
          <rPr>
            <sz val="11"/>
            <rFont val="Calibri"/>
          </rPr>
          <t>The Oracle _TRACE_FILES_PUBLIC parameter if present must be set to FALSE.</t>
        </r>
      </text>
    </comment>
    <comment ref="T142" authorId="0" shapeId="0" xr:uid="{00000000-0006-0000-0700-00006F000000}">
      <text>
        <r>
          <rPr>
            <sz val="11"/>
            <rFont val="Calibri"/>
          </rPr>
          <t>DBMS production application and data directories must be protected from developers on shared production/development DBMS host systems.</t>
        </r>
      </text>
    </comment>
    <comment ref="U142" authorId="0" shapeId="0" xr:uid="{00000000-0006-0000-0700-000070000000}">
      <text>
        <r>
          <rPr>
            <sz val="11"/>
            <rFont val="Calibri"/>
          </rPr>
          <t>Access to DBMS software files and directories must not be granted to unauthorized users.</t>
        </r>
      </text>
    </comment>
    <comment ref="V142" authorId="0" shapeId="0" xr:uid="{00000000-0006-0000-0700-000071000000}">
      <text>
        <r>
          <rPr>
            <sz val="11"/>
            <rFont val="Calibri"/>
          </rPr>
          <t>Replication accounts must not be granted DBA privileges.</t>
        </r>
      </text>
    </comment>
    <comment ref="W142" authorId="0" shapeId="0" xr:uid="{00000000-0006-0000-0700-000072000000}">
      <text>
        <r>
          <rPr>
            <sz val="11"/>
            <rFont val="Calibri"/>
          </rPr>
          <t>Changes to configuration options must be audited.</t>
        </r>
      </text>
    </comment>
    <comment ref="X142" authorId="0" shapeId="0" xr:uid="{00000000-0006-0000-0700-000073000000}">
      <text>
        <r>
          <rPr>
            <sz val="11"/>
            <rFont val="Calibri"/>
          </rPr>
          <t>Network client connections must be restricted to supported versions.</t>
        </r>
      </text>
    </comment>
    <comment ref="Y142" authorId="0" shapeId="0" xr:uid="{00000000-0006-0000-0700-000074000000}">
      <text>
        <r>
          <rPr>
            <sz val="11"/>
            <rFont val="Calibri"/>
          </rPr>
          <t>The system must employ automated mechanisms for supporting Oracle user account management.</t>
        </r>
      </text>
    </comment>
    <comment ref="Z142" authorId="0" shapeId="0" xr:uid="{00000000-0006-0000-0700-000075000000}">
      <text>
        <r>
          <rPr>
            <sz val="11"/>
            <rFont val="Calibri"/>
          </rPr>
          <t>The DBMS must generate audit records for the DoD-selected list of auditable events, to the extent such information is available.</t>
        </r>
      </text>
    </comment>
    <comment ref="AA142" authorId="0" shapeId="0" xr:uid="{00000000-0006-0000-0700-000076000000}">
      <text>
        <r>
          <rPr>
            <sz val="11"/>
            <rFont val="Calibri"/>
          </rPr>
          <t>The DBMS must support the organizational requirements to specifically prohibit or restrict the use of unauthorized functions, ports, protocols, and/or services.</t>
        </r>
      </text>
    </comment>
    <comment ref="AB142" authorId="0" shapeId="0" xr:uid="{00000000-0006-0000-0700-000077000000}">
      <text>
        <r>
          <rPr>
            <sz val="11"/>
            <rFont val="Calibri"/>
          </rPr>
          <t>The DBMS must terminate user sessions upon user logoff or any other organization or policy-defined session termination events, such as idle time limit exceeded.</t>
        </r>
      </text>
    </comment>
    <comment ref="AC142" authorId="0" shapeId="0" xr:uid="{00000000-0006-0000-0700-000078000000}">
      <text>
        <r>
          <rPr>
            <sz val="11"/>
            <rFont val="Calibri"/>
          </rPr>
          <t>Applications must obscure feedback of authentication information during the authentication process to protect the information from possible exploitation/use by unauthorized individuals.</t>
        </r>
      </text>
    </comment>
    <comment ref="AD142" authorId="0" shapeId="0" xr:uid="{00000000-0006-0000-0700-000079000000}">
      <text>
        <r>
          <rPr>
            <sz val="11"/>
            <rFont val="Calibri"/>
          </rPr>
          <t>DBMS default accounts must be assigned custom passwords.</t>
        </r>
      </text>
    </comment>
    <comment ref="AE142" authorId="0" shapeId="0" xr:uid="{00000000-0006-0000-0700-00007A000000}">
      <text>
        <r>
          <rPr>
            <sz val="11"/>
            <rFont val="Calibri"/>
          </rPr>
          <t>The DBMS must support the disabling of network protocols deemed by the organization to be nonsecure.</t>
        </r>
      </text>
    </comment>
    <comment ref="AF142" authorId="0" shapeId="0" xr:uid="{00000000-0006-0000-0700-00007B000000}">
      <text>
        <r>
          <rPr>
            <sz val="11"/>
            <rFont val="Calibri"/>
          </rPr>
          <t>Administrators must utilize a separate, distinct administrative account when performing administrative activities, accessing database security functions, or accessing security-relevant information.</t>
        </r>
      </text>
    </comment>
    <comment ref="AG142" authorId="0" shapeId="0" xr:uid="{00000000-0006-0000-0700-00005E000000}">
      <text>
        <r>
          <rPr>
            <sz val="11"/>
            <rFont val="Calibri"/>
          </rPr>
          <t>Databases utilizing Discretionary Access Control (DAC) must enforce a policy that limits propagation of access rights.</t>
        </r>
      </text>
    </comment>
    <comment ref="AH142" authorId="0" shapeId="0" xr:uid="{00000000-0006-0000-0700-00005F000000}">
      <text>
        <r>
          <rPr>
            <sz val="11"/>
            <rFont val="Calibri"/>
          </rPr>
          <t>A DBMS utilizing Discretionary Access Control (DAC) must enforce a policy that includes or excludes access to the granularity of a single user.</t>
        </r>
      </text>
    </comment>
    <comment ref="AI142" authorId="0" shapeId="0" xr:uid="{00000000-0006-0000-0700-000060000000}">
      <text>
        <r>
          <rPr>
            <sz val="11"/>
            <rFont val="Calibri"/>
          </rPr>
          <t>Database backup procedures must be defined, documented, and implemented.</t>
        </r>
      </text>
    </comment>
    <comment ref="AJ142" authorId="0" shapeId="0" xr:uid="{00000000-0006-0000-0700-000061000000}">
      <text>
        <r>
          <rPr>
            <sz val="11"/>
            <rFont val="Calibri"/>
          </rPr>
          <t>Database recovery procedures must be developed, documented, implemented, and periodically tested.</t>
        </r>
      </text>
    </comment>
    <comment ref="AK142" authorId="0" shapeId="0" xr:uid="{00000000-0006-0000-0700-000062000000}">
      <text>
        <r>
          <rPr>
            <sz val="11"/>
            <rFont val="Calibri"/>
          </rPr>
          <t>The DBMS must support organizational requirements to enforce the number of characters that get changed when passwords are changed.</t>
        </r>
      </text>
    </comment>
    <comment ref="AL142" authorId="0" shapeId="0" xr:uid="{00000000-0006-0000-0700-000063000000}">
      <text>
        <r>
          <rPr>
            <sz val="11"/>
            <rFont val="Calibri"/>
          </rPr>
          <t>The system must verify there have not been unauthorized changes to the DBMS software and information.</t>
        </r>
      </text>
    </comment>
    <comment ref="H143" authorId="0" shapeId="0" xr:uid="{00000000-0006-0000-0700-00007C000000}">
      <text>
        <r>
          <rPr>
            <sz val="11"/>
            <rFont val="Calibri"/>
          </rPr>
          <t>The Oracle REMOTE_OS_AUTHENT parameter must be set to FALSE.</t>
        </r>
      </text>
    </comment>
    <comment ref="I143" authorId="0" shapeId="0" xr:uid="{00000000-0006-0000-0700-00007D000000}">
      <text>
        <r>
          <rPr>
            <sz val="11"/>
            <rFont val="Calibri"/>
          </rPr>
          <t>The Oracle REMOTE_OS_ROLES parameter must be set to FALSE.</t>
        </r>
      </text>
    </comment>
    <comment ref="J143" authorId="0" shapeId="0" xr:uid="{00000000-0006-0000-0700-00007E000000}">
      <text>
        <r>
          <rPr>
            <sz val="11"/>
            <rFont val="Calibri"/>
          </rPr>
          <t>The Oracle SQL92_SECURITY parameter must be set to TRUE.</t>
        </r>
      </text>
    </comment>
    <comment ref="K143" authorId="0" shapeId="0" xr:uid="{00000000-0006-0000-0700-00007F000000}">
      <text>
        <r>
          <rPr>
            <sz val="11"/>
            <rFont val="Calibri"/>
          </rPr>
          <t>The Oracle password file ownership and permissions should be limited and the REMOTE_LOGIN_PASSWORDFILE parameter must be set to EXCLUSIVE or NONE.</t>
        </r>
      </text>
    </comment>
    <comment ref="L143" authorId="0" shapeId="0" xr:uid="{00000000-0006-0000-0700-000080000000}">
      <text>
        <r>
          <rPr>
            <sz val="11"/>
            <rFont val="Calibri"/>
          </rPr>
          <t>The Oracle _TRACE_FILES_PUBLIC parameter if present must be set to FALSE.</t>
        </r>
      </text>
    </comment>
    <comment ref="M143" authorId="0" shapeId="0" xr:uid="{00000000-0006-0000-0700-000081000000}">
      <text>
        <r>
          <rPr>
            <sz val="11"/>
            <rFont val="Calibri"/>
          </rPr>
          <t>The DBMS must generate audit records for the DoD-selected list of auditable events, to the extent such information is available.</t>
        </r>
      </text>
    </comment>
    <comment ref="N143" authorId="0" shapeId="0" xr:uid="{00000000-0006-0000-0700-000082000000}">
      <text>
        <r>
          <rPr>
            <sz val="11"/>
            <rFont val="Calibri"/>
          </rPr>
          <t>Oracle software must be evaluated and patched against newly found vulnerabilities.</t>
        </r>
      </text>
    </comment>
    <comment ref="O143" authorId="0" shapeId="0" xr:uid="{00000000-0006-0000-0700-000083000000}">
      <text>
        <r>
          <rPr>
            <sz val="11"/>
            <rFont val="Calibri"/>
          </rPr>
          <t>Oracle database products must be a version supported by the vendor.</t>
        </r>
      </text>
    </comment>
    <comment ref="H144" authorId="0" shapeId="0" xr:uid="{00000000-0006-0000-0700-000084000000}">
      <text>
        <r>
          <rPr>
            <sz val="11"/>
            <rFont val="Calibri"/>
          </rPr>
          <t>Default demonstration and sample databases, database objects, and applications must be removed.</t>
        </r>
      </text>
    </comment>
    <comment ref="I144" authorId="0" shapeId="0" xr:uid="{00000000-0006-0000-0700-000085000000}">
      <text>
        <r>
          <rPr>
            <sz val="11"/>
            <rFont val="Calibri"/>
          </rPr>
          <t>Unused database components, DBMS software, and database objects must be removed.</t>
        </r>
      </text>
    </comment>
    <comment ref="J144" authorId="0" shapeId="0" xr:uid="{00000000-0006-0000-0700-000086000000}">
      <text>
        <r>
          <rPr>
            <sz val="11"/>
            <rFont val="Calibri"/>
          </rPr>
          <t>Unused database components that are integrated in the DBMS and cannot be uninstalled must be disabled.</t>
        </r>
      </text>
    </comment>
    <comment ref="K144" authorId="0" shapeId="0" xr:uid="{00000000-0006-0000-0700-000087000000}">
      <text>
        <r>
          <rPr>
            <sz val="11"/>
            <rFont val="Calibri"/>
          </rPr>
          <t>Use of external executables must be authorized.</t>
        </r>
      </text>
    </comment>
    <comment ref="L144" authorId="0" shapeId="0" xr:uid="{00000000-0006-0000-0700-000088000000}">
      <text>
        <r>
          <rPr>
            <sz val="11"/>
            <rFont val="Calibri"/>
          </rPr>
          <t>Access to external executables must be disabled or restricted.</t>
        </r>
      </text>
    </comment>
    <comment ref="H145" authorId="0" shapeId="0" xr:uid="{00000000-0006-0000-0700-000089000000}">
      <text>
        <r>
          <rPr>
            <sz val="11"/>
            <rFont val="Calibri"/>
          </rPr>
          <t>The Oracle Listener must be configured to require administration authentication.</t>
        </r>
      </text>
    </comment>
    <comment ref="I145" authorId="0" shapeId="0" xr:uid="{00000000-0006-0000-0700-00008A000000}">
      <text>
        <r>
          <rPr>
            <sz val="11"/>
            <rFont val="Calibri"/>
          </rPr>
          <t>Use of the DBMS installation account must be logged.</t>
        </r>
      </text>
    </comment>
    <comment ref="J145" authorId="0" shapeId="0" xr:uid="{00000000-0006-0000-0700-00008B000000}">
      <text>
        <r>
          <rPr>
            <sz val="11"/>
            <rFont val="Calibri"/>
          </rPr>
          <t>The DBMS data files, transaction logs and audit files must be stored in dedicated directories or disk partitions separate from software or other application files.</t>
        </r>
      </text>
    </comment>
    <comment ref="K145" authorId="0" shapeId="0" xr:uid="{00000000-0006-0000-0700-00008C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L145" authorId="0" shapeId="0" xr:uid="{00000000-0006-0000-0700-00008D000000}">
      <text>
        <r>
          <rPr>
            <sz val="11"/>
            <rFont val="Calibri"/>
          </rPr>
          <t>The DBMS must provide audit record generation capability for organization-defined auditable events within the database.</t>
        </r>
      </text>
    </comment>
    <comment ref="M145" authorId="0" shapeId="0" xr:uid="{00000000-0006-0000-0700-00008E000000}">
      <text>
        <r>
          <rPr>
            <sz val="11"/>
            <rFont val="Calibri"/>
          </rPr>
          <t>The DBMS must allow designated organizational personnel to select which auditable events are to be audited by the database.</t>
        </r>
      </text>
    </comment>
    <comment ref="N145" authorId="0" shapeId="0" xr:uid="{00000000-0006-0000-0700-00008F000000}">
      <text>
        <r>
          <rPr>
            <sz val="11"/>
            <rFont val="Calibri"/>
          </rPr>
          <t>The DBMS must generate audit records for the DoD-selected list of auditable events, to the extent such information is available.</t>
        </r>
      </text>
    </comment>
    <comment ref="O145" authorId="0" shapeId="0" xr:uid="{00000000-0006-0000-0700-000090000000}">
      <text>
        <r>
          <rPr>
            <sz val="11"/>
            <rFont val="Calibri"/>
          </rPr>
          <t>The DBMS must produce audit records containing sufficient information to establish what type of events occurred.</t>
        </r>
      </text>
    </comment>
    <comment ref="P145" authorId="0" shapeId="0" xr:uid="{00000000-0006-0000-0700-000091000000}">
      <text>
        <r>
          <rPr>
            <sz val="11"/>
            <rFont val="Calibri"/>
          </rPr>
          <t>The DBMS must produce audit records containing sufficient information to establish when (date and time) the events occurred.</t>
        </r>
      </text>
    </comment>
    <comment ref="Q145" authorId="0" shapeId="0" xr:uid="{00000000-0006-0000-0700-000092000000}">
      <text>
        <r>
          <rPr>
            <sz val="11"/>
            <rFont val="Calibri"/>
          </rPr>
          <t>The DBMS must produce audit records containing sufficient information to establish where the events occurred.</t>
        </r>
      </text>
    </comment>
    <comment ref="R145" authorId="0" shapeId="0" xr:uid="{00000000-0006-0000-0700-000093000000}">
      <text>
        <r>
          <rPr>
            <sz val="11"/>
            <rFont val="Calibri"/>
          </rPr>
          <t>The DBMS must produce audit records containing sufficient information to establish the sources (origins) of the events.</t>
        </r>
      </text>
    </comment>
    <comment ref="S145" authorId="0" shapeId="0" xr:uid="{00000000-0006-0000-0700-000094000000}">
      <text>
        <r>
          <rPr>
            <sz val="11"/>
            <rFont val="Calibri"/>
          </rPr>
          <t>The DBMS must produce audit records containing sufficient information to establish the outcome (success or failure) of the events.</t>
        </r>
      </text>
    </comment>
    <comment ref="T145" authorId="0" shapeId="0" xr:uid="{00000000-0006-0000-0700-000095000000}">
      <text>
        <r>
          <rPr>
            <sz val="11"/>
            <rFont val="Calibri"/>
          </rPr>
          <t>The DBMS must produce audit records containing sufficient information to establish the identity of any user/subject or process associated with the event.</t>
        </r>
      </text>
    </comment>
    <comment ref="U145" authorId="0" shapeId="0" xr:uid="{00000000-0006-0000-0700-000096000000}">
      <text>
        <r>
          <rPr>
            <sz val="11"/>
            <rFont val="Calibri"/>
          </rPr>
          <t>The DBMS must include organization-defined additional, more detailed information in the audit records for audit events identified by type, location, or subject.</t>
        </r>
      </text>
    </comment>
    <comment ref="V145" authorId="0" shapeId="0" xr:uid="{00000000-0006-0000-0700-000097000000}">
      <text>
        <r>
          <rPr>
            <sz val="11"/>
            <rFont val="Calibri"/>
          </rPr>
          <t>The system must protect audit information from any type of unauthorized access.</t>
        </r>
      </text>
    </comment>
    <comment ref="W145" authorId="0" shapeId="0" xr:uid="{00000000-0006-0000-0700-000098000000}">
      <text>
        <r>
          <rPr>
            <sz val="11"/>
            <rFont val="Calibri"/>
          </rPr>
          <t>The system must protect audit information from unauthorized modification.</t>
        </r>
      </text>
    </comment>
    <comment ref="X145" authorId="0" shapeId="0" xr:uid="{00000000-0006-0000-0700-000099000000}">
      <text>
        <r>
          <rPr>
            <sz val="11"/>
            <rFont val="Calibri"/>
          </rPr>
          <t>The system must protect audit information from unauthorized deletion.</t>
        </r>
      </text>
    </comment>
    <comment ref="Y145" authorId="0" shapeId="0" xr:uid="{00000000-0006-0000-0700-00009A000000}">
      <text>
        <r>
          <rPr>
            <sz val="11"/>
            <rFont val="Calibri"/>
          </rPr>
          <t>The system must protect audit tools from unauthorized access.</t>
        </r>
      </text>
    </comment>
    <comment ref="Z145" authorId="0" shapeId="0" xr:uid="{00000000-0006-0000-0700-00009B000000}">
      <text>
        <r>
          <rPr>
            <sz val="11"/>
            <rFont val="Calibri"/>
          </rPr>
          <t>The system must protect audit tools from unauthorized modification.</t>
        </r>
      </text>
    </comment>
    <comment ref="AA145" authorId="0" shapeId="0" xr:uid="{00000000-0006-0000-0700-00009C000000}">
      <text>
        <r>
          <rPr>
            <sz val="11"/>
            <rFont val="Calibri"/>
          </rPr>
          <t>The system must protect audit tools from unauthorized deletion.</t>
        </r>
      </text>
    </comment>
    <comment ref="AB145" authorId="0" shapeId="0" xr:uid="{00000000-0006-0000-0700-00009D000000}">
      <text>
        <r>
          <rPr>
            <sz val="11"/>
            <rFont val="Calibri"/>
          </rPr>
          <t>The DBMS must allocate audit record storage capacity in accordance with organization-defined audit record storage requirements.</t>
        </r>
      </text>
    </comment>
    <comment ref="AC145" authorId="0" shapeId="0" xr:uid="{00000000-0006-0000-0700-00009E000000}">
      <text>
        <r>
          <rPr>
            <sz val="11"/>
            <rFont val="Calibri"/>
          </rPr>
          <t>The DBMS must disable user accounts after 35 days of inactivity.</t>
        </r>
      </text>
    </comment>
    <comment ref="AD145" authorId="0" shapeId="0" xr:uid="{00000000-0006-0000-0700-00009F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H146" authorId="0" shapeId="0" xr:uid="{00000000-0006-0000-0700-0000A0000000}">
      <text>
        <r>
          <rPr>
            <sz val="11"/>
            <rFont val="Calibri"/>
          </rPr>
          <t>The DBMS must check the validity of data inputs.</t>
        </r>
      </text>
    </comment>
    <comment ref="I146" authorId="0" shapeId="0" xr:uid="{00000000-0006-0000-0700-0000A1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J146" authorId="0" shapeId="0" xr:uid="{00000000-0006-0000-0700-0000A2000000}">
      <text>
        <r>
          <rPr>
            <sz val="11"/>
            <rFont val="Calibri"/>
          </rPr>
          <t>The DBMS must restrict error messages so only authorized personnel may view them.</t>
        </r>
      </text>
    </comment>
    <comment ref="H161" authorId="0" shapeId="0" xr:uid="{00000000-0006-0000-0700-0000A3000000}">
      <text>
        <r>
          <rPr>
            <sz val="11"/>
            <rFont val="Calibri"/>
          </rPr>
          <t>The system must provide a real-time alert when organization-defined audit failure events occur.</t>
        </r>
      </text>
    </comment>
    <comment ref="H165" authorId="0" shapeId="0" xr:uid="{00000000-0006-0000-0700-0000A4000000}">
      <text>
        <r>
          <rPr>
            <sz val="11"/>
            <rFont val="Calibri"/>
          </rPr>
          <t>Changes to configuration options must be audited.</t>
        </r>
      </text>
    </comment>
    <comment ref="I165" authorId="0" shapeId="0" xr:uid="{00000000-0006-0000-0700-0000A5000000}">
      <text>
        <r>
          <rPr>
            <sz val="11"/>
            <rFont val="Calibri"/>
          </rPr>
          <t>Database software, applications, and configuration files must be monitored to discover unauthorized changes.</t>
        </r>
      </text>
    </comment>
    <comment ref="J165" authorId="0" shapeId="0" xr:uid="{00000000-0006-0000-0700-0000A6000000}">
      <text>
        <r>
          <rPr>
            <sz val="11"/>
            <rFont val="Calibri"/>
          </rPr>
          <t>Logic modules within the database (to include packages, procedures, functions and triggers) must be monitored to discover unauthorized changes.</t>
        </r>
      </text>
    </comment>
    <comment ref="H167" authorId="0" shapeId="0" xr:uid="{00000000-0006-0000-0700-0000A7000000}">
      <text>
        <r>
          <rPr>
            <sz val="11"/>
            <rFont val="Calibri"/>
          </rPr>
          <t>The Oracle Listener must be configured to require administration authentication.</t>
        </r>
      </text>
    </comment>
    <comment ref="I167" authorId="0" shapeId="0" xr:uid="{00000000-0006-0000-0700-0000A8000000}">
      <text>
        <r>
          <rPr>
            <sz val="11"/>
            <rFont val="Calibri"/>
          </rPr>
          <t>Use of the DBMS installation account must be logged.</t>
        </r>
      </text>
    </comment>
    <comment ref="J167" authorId="0" shapeId="0" xr:uid="{00000000-0006-0000-0700-0000A9000000}">
      <text>
        <r>
          <rPr>
            <sz val="11"/>
            <rFont val="Calibri"/>
          </rPr>
          <t>The DBMS data files, transaction logs and audit files must be stored in dedicated directories or disk partitions separate from software or other application files.</t>
        </r>
      </text>
    </comment>
    <comment ref="K167" authorId="0" shapeId="0" xr:uid="{00000000-0006-0000-0700-0000AA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L167" authorId="0" shapeId="0" xr:uid="{00000000-0006-0000-0700-0000AB000000}">
      <text>
        <r>
          <rPr>
            <sz val="11"/>
            <rFont val="Calibri"/>
          </rPr>
          <t>The DBMS must provide audit record generation capability for organization-defined auditable events within the database.</t>
        </r>
      </text>
    </comment>
    <comment ref="M167" authorId="0" shapeId="0" xr:uid="{00000000-0006-0000-0700-0000AC000000}">
      <text>
        <r>
          <rPr>
            <sz val="11"/>
            <rFont val="Calibri"/>
          </rPr>
          <t>The DBMS must allow designated organizational personnel to select which auditable events are to be audited by the database.</t>
        </r>
      </text>
    </comment>
    <comment ref="N167" authorId="0" shapeId="0" xr:uid="{00000000-0006-0000-0700-0000AD000000}">
      <text>
        <r>
          <rPr>
            <sz val="11"/>
            <rFont val="Calibri"/>
          </rPr>
          <t>The DBMS must generate audit records for the DoD-selected list of auditable events, to the extent such information is available.</t>
        </r>
      </text>
    </comment>
    <comment ref="O167" authorId="0" shapeId="0" xr:uid="{00000000-0006-0000-0700-0000AE000000}">
      <text>
        <r>
          <rPr>
            <sz val="11"/>
            <rFont val="Calibri"/>
          </rPr>
          <t>The DBMS must produce audit records containing sufficient information to establish what type of events occurred.</t>
        </r>
      </text>
    </comment>
    <comment ref="P167" authorId="0" shapeId="0" xr:uid="{00000000-0006-0000-0700-0000AF000000}">
      <text>
        <r>
          <rPr>
            <sz val="11"/>
            <rFont val="Calibri"/>
          </rPr>
          <t>The DBMS must produce audit records containing sufficient information to establish when (date and time) the events occurred.</t>
        </r>
      </text>
    </comment>
    <comment ref="Q167" authorId="0" shapeId="0" xr:uid="{00000000-0006-0000-0700-0000B0000000}">
      <text>
        <r>
          <rPr>
            <sz val="11"/>
            <rFont val="Calibri"/>
          </rPr>
          <t>The DBMS must produce audit records containing sufficient information to establish where the events occurred.</t>
        </r>
      </text>
    </comment>
    <comment ref="R167" authorId="0" shapeId="0" xr:uid="{00000000-0006-0000-0700-0000B1000000}">
      <text>
        <r>
          <rPr>
            <sz val="11"/>
            <rFont val="Calibri"/>
          </rPr>
          <t>The DBMS must produce audit records containing sufficient information to establish the sources (origins) of the events.</t>
        </r>
      </text>
    </comment>
    <comment ref="S167" authorId="0" shapeId="0" xr:uid="{00000000-0006-0000-0700-0000B2000000}">
      <text>
        <r>
          <rPr>
            <sz val="11"/>
            <rFont val="Calibri"/>
          </rPr>
          <t>The DBMS must produce audit records containing sufficient information to establish the outcome (success or failure) of the events.</t>
        </r>
      </text>
    </comment>
    <comment ref="T167" authorId="0" shapeId="0" xr:uid="{00000000-0006-0000-0700-0000B3000000}">
      <text>
        <r>
          <rPr>
            <sz val="11"/>
            <rFont val="Calibri"/>
          </rPr>
          <t>The DBMS must produce audit records containing sufficient information to establish the identity of any user/subject or process associated with the event.</t>
        </r>
      </text>
    </comment>
    <comment ref="U167" authorId="0" shapeId="0" xr:uid="{00000000-0006-0000-0700-0000B4000000}">
      <text>
        <r>
          <rPr>
            <sz val="11"/>
            <rFont val="Calibri"/>
          </rPr>
          <t>The DBMS must include organization-defined additional, more detailed information in the audit records for audit events identified by type, location, or subject.</t>
        </r>
      </text>
    </comment>
    <comment ref="V167" authorId="0" shapeId="0" xr:uid="{00000000-0006-0000-0700-0000B5000000}">
      <text>
        <r>
          <rPr>
            <sz val="11"/>
            <rFont val="Calibri"/>
          </rPr>
          <t>The system must protect audit information from any type of unauthorized access.</t>
        </r>
      </text>
    </comment>
    <comment ref="W167" authorId="0" shapeId="0" xr:uid="{00000000-0006-0000-0700-0000B6000000}">
      <text>
        <r>
          <rPr>
            <sz val="11"/>
            <rFont val="Calibri"/>
          </rPr>
          <t>The system must protect audit information from unauthorized modification.</t>
        </r>
      </text>
    </comment>
    <comment ref="X167" authorId="0" shapeId="0" xr:uid="{00000000-0006-0000-0700-0000B7000000}">
      <text>
        <r>
          <rPr>
            <sz val="11"/>
            <rFont val="Calibri"/>
          </rPr>
          <t>The system must protect audit information from unauthorized deletion.</t>
        </r>
      </text>
    </comment>
    <comment ref="Y167" authorId="0" shapeId="0" xr:uid="{00000000-0006-0000-0700-0000B8000000}">
      <text>
        <r>
          <rPr>
            <sz val="11"/>
            <rFont val="Calibri"/>
          </rPr>
          <t>The system must protect audit tools from unauthorized access.</t>
        </r>
      </text>
    </comment>
    <comment ref="Z167" authorId="0" shapeId="0" xr:uid="{00000000-0006-0000-0700-0000B9000000}">
      <text>
        <r>
          <rPr>
            <sz val="11"/>
            <rFont val="Calibri"/>
          </rPr>
          <t>The system must protect audit tools from unauthorized modification.</t>
        </r>
      </text>
    </comment>
    <comment ref="AA167" authorId="0" shapeId="0" xr:uid="{00000000-0006-0000-0700-0000BA000000}">
      <text>
        <r>
          <rPr>
            <sz val="11"/>
            <rFont val="Calibri"/>
          </rPr>
          <t>The system must protect audit tools from unauthorized deletion.</t>
        </r>
      </text>
    </comment>
    <comment ref="AB167" authorId="0" shapeId="0" xr:uid="{00000000-0006-0000-0700-0000BB000000}">
      <text>
        <r>
          <rPr>
            <sz val="11"/>
            <rFont val="Calibri"/>
          </rPr>
          <t>The DBMS must allocate audit record storage capacity in accordance with organization-defined audit record storage requirements.</t>
        </r>
      </text>
    </comment>
    <comment ref="AC167" authorId="0" shapeId="0" xr:uid="{00000000-0006-0000-0700-0000BC000000}">
      <text>
        <r>
          <rPr>
            <sz val="11"/>
            <rFont val="Calibri"/>
          </rPr>
          <t>The DBMS must protect against an individual who uses a shared account falsely denying having performed a particular action.</t>
        </r>
      </text>
    </comment>
    <comment ref="AD167" authorId="0" shapeId="0" xr:uid="{00000000-0006-0000-0700-0000BD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AE167" authorId="0" shapeId="0" xr:uid="{00000000-0006-0000-0700-0000BE000000}">
      <text>
        <r>
          <rPr>
            <sz val="11"/>
            <rFont val="Calibri"/>
          </rPr>
          <t>The system must provide a real-time alert when organization-defined audit failure events occur.</t>
        </r>
      </text>
    </comment>
    <comment ref="AF167" authorId="0" shapeId="0" xr:uid="{00000000-0006-0000-0700-0000BF000000}">
      <text>
        <r>
          <rPr>
            <sz val="11"/>
            <rFont val="Calibri"/>
          </rPr>
          <t>The DBMS must ensure users are authenticated with an individual authenticator prior to using a shared authenticator.</t>
        </r>
      </text>
    </comment>
    <comment ref="AG167" authorId="0" shapeId="0" xr:uid="{00000000-0006-0000-0700-0000C0000000}">
      <text>
        <r>
          <rPr>
            <sz val="11"/>
            <rFont val="Calibri"/>
          </rPr>
          <t>The DBMS must disable user accounts after 35 days of inactivity.</t>
        </r>
      </text>
    </comment>
    <comment ref="AH167" authorId="0" shapeId="0" xr:uid="{00000000-0006-0000-0700-0000C1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DBMS, when using PKI-based authentication, must enforce authorized access to the corresponding private key.</t>
        </r>
      </text>
    </comment>
    <comment ref="H37" authorId="0" shapeId="0" xr:uid="{00000000-0006-0000-0800-000008000000}">
      <text>
        <r>
          <rPr>
            <sz val="11"/>
            <rFont val="Calibri"/>
          </rPr>
          <t>The DBMS must support organizational requirements to enforce password encryption for storage.</t>
        </r>
      </text>
    </comment>
    <comment ref="I37" authorId="0" shapeId="0" xr:uid="{00000000-0006-0000-0800-000002000000}">
      <text>
        <r>
          <rPr>
            <sz val="11"/>
            <rFont val="Calibri"/>
          </rPr>
          <t>The DBMS, when utilizing PKI-based authentication, must validate certificates by constructing a certification path with status information to an accepted trust anchor.</t>
        </r>
      </text>
    </comment>
    <comment ref="J37" authorId="0" shapeId="0" xr:uid="{00000000-0006-0000-0800-000003000000}">
      <text>
        <r>
          <rPr>
            <sz val="11"/>
            <rFont val="Calibri"/>
          </rPr>
          <t>The DBMS must prevent unauthorized and unintended information transfer via shared system resources.</t>
        </r>
      </text>
    </comment>
    <comment ref="K37" authorId="0" shapeId="0" xr:uid="{00000000-0006-0000-0800-000004000000}">
      <text>
        <r>
          <rPr>
            <sz val="11"/>
            <rFont val="Calibri"/>
          </rPr>
          <t>When using command-line tools such as Oracle SQL*Plus, which can accept a plain-text password, users must use an alternative logon method that does not expose the password.</t>
        </r>
      </text>
    </comment>
    <comment ref="L37" authorId="0" shapeId="0" xr:uid="{00000000-0006-0000-0800-000005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M37" authorId="0" shapeId="0" xr:uid="{00000000-0006-0000-0800-000006000000}">
      <text>
        <r>
          <rPr>
            <sz val="11"/>
            <rFont val="Calibri"/>
          </rPr>
          <t>The DBMS must use multifactor authentication for access to user accounts.</t>
        </r>
      </text>
    </comment>
    <comment ref="N37" authorId="0" shapeId="0" xr:uid="{00000000-0006-0000-0800-000007000000}">
      <text>
        <r>
          <rPr>
            <sz val="11"/>
            <rFont val="Calibri"/>
          </rPr>
          <t>DBMS passwords must not be stored in compiled, encoded, or encrypted batch jobs or compiled, encoded, or encrypted application source code.</t>
        </r>
      </text>
    </comment>
    <comment ref="G40" authorId="0" shapeId="0" xr:uid="{00000000-0006-0000-0800-000009000000}">
      <text>
        <r>
          <rPr>
            <sz val="11"/>
            <rFont val="Calibri"/>
          </rPr>
          <t>The Oracle Listener must be configured to require administration authentication.</t>
        </r>
      </text>
    </comment>
    <comment ref="H40" authorId="0" shapeId="0" xr:uid="{00000000-0006-0000-0800-00000A000000}">
      <text>
        <r>
          <rPr>
            <sz val="11"/>
            <rFont val="Calibri"/>
          </rPr>
          <t>Access to external executables must be disabled or restricted.</t>
        </r>
      </text>
    </comment>
    <comment ref="I40" authorId="0" shapeId="0" xr:uid="{00000000-0006-0000-0800-00000B000000}">
      <text>
        <r>
          <rPr>
            <sz val="11"/>
            <rFont val="Calibri"/>
          </rPr>
          <t>The DBMS must terminate the network connection associated with a communications session at the end of the session or 15 minutes of inactivity.</t>
        </r>
      </text>
    </comment>
    <comment ref="G42" authorId="0" shapeId="0" xr:uid="{00000000-0006-0000-0800-00000C000000}">
      <text>
        <r>
          <rPr>
            <sz val="11"/>
            <rFont val="Calibri"/>
          </rPr>
          <t>The Oracle Listener must be configured to require administration authentication.</t>
        </r>
      </text>
    </comment>
    <comment ref="H42" authorId="0" shapeId="0" xr:uid="{00000000-0006-0000-0800-00000D000000}">
      <text>
        <r>
          <rPr>
            <sz val="11"/>
            <rFont val="Calibri"/>
          </rPr>
          <t>Access to external executables must be disabled or restricted.</t>
        </r>
      </text>
    </comment>
    <comment ref="I42" authorId="0" shapeId="0" xr:uid="{00000000-0006-0000-0800-00000E000000}">
      <text>
        <r>
          <rPr>
            <sz val="11"/>
            <rFont val="Calibri"/>
          </rPr>
          <t>The DBMS must terminate the network connection associated with a communications session at the end of the session or 15 minutes of inactivity.</t>
        </r>
      </text>
    </comment>
    <comment ref="G44" authorId="0" shapeId="0" xr:uid="{00000000-0006-0000-0800-00000F000000}">
      <text>
        <r>
          <rPr>
            <sz val="11"/>
            <rFont val="Calibri"/>
          </rPr>
          <t>Access to default accounts used to support replication must be restricted to authorized DBAs.</t>
        </r>
      </text>
    </comment>
    <comment ref="H44" authorId="0" shapeId="0" xr:uid="{00000000-0006-0000-0800-000010000000}">
      <text>
        <r>
          <rPr>
            <sz val="11"/>
            <rFont val="Calibri"/>
          </rPr>
          <t>Fixed user and public database links must be authorized for use.</t>
        </r>
      </text>
    </comment>
    <comment ref="I44" authorId="0" shapeId="0" xr:uid="{00000000-0006-0000-0800-000011000000}">
      <text>
        <r>
          <rPr>
            <sz val="11"/>
            <rFont val="Calibri"/>
          </rPr>
          <t>Unauthorized database links must not be defined and active.</t>
        </r>
      </text>
    </comment>
    <comment ref="J44" authorId="0" shapeId="0" xr:uid="{00000000-0006-0000-0800-000012000000}">
      <text>
        <r>
          <rPr>
            <sz val="11"/>
            <rFont val="Calibri"/>
          </rPr>
          <t>Network access to the DBMS must be restricted to authorized personnel.</t>
        </r>
      </text>
    </comment>
    <comment ref="K44" authorId="0" shapeId="0" xr:uid="{00000000-0006-0000-0800-000013000000}">
      <text>
        <r>
          <rPr>
            <sz val="11"/>
            <rFont val="Calibri"/>
          </rPr>
          <t>Remote database or other external access must use fully-qualified names.</t>
        </r>
      </text>
    </comment>
    <comment ref="G48" authorId="0" shapeId="0" xr:uid="{00000000-0006-0000-0800-000014000000}">
      <text>
        <r>
          <rPr>
            <sz val="11"/>
            <rFont val="Calibri"/>
          </rPr>
          <t>Remote administration must be disabled for the Oracle connection manager.</t>
        </r>
      </text>
    </comment>
    <comment ref="G52" authorId="0" shapeId="0" xr:uid="{00000000-0006-0000-0800-000015000000}">
      <text>
        <r>
          <rPr>
            <sz val="11"/>
            <rFont val="Calibri"/>
          </rPr>
          <t>The Oracle REMOTE_OS_AUTHENT parameter must be set to FALSE.</t>
        </r>
      </text>
    </comment>
    <comment ref="H52" authorId="0" shapeId="0" xr:uid="{00000000-0006-0000-0800-00001B000000}">
      <text>
        <r>
          <rPr>
            <sz val="11"/>
            <rFont val="Calibri"/>
          </rPr>
          <t>The Oracle REMOTE_OS_ROLES parameter must be set to FALSE.</t>
        </r>
      </text>
    </comment>
    <comment ref="I52" authorId="0" shapeId="0" xr:uid="{00000000-0006-0000-0800-00001C000000}">
      <text>
        <r>
          <rPr>
            <sz val="11"/>
            <rFont val="Calibri"/>
          </rPr>
          <t>The Oracle SQL92_SECURITY parameter must be set to TRUE.</t>
        </r>
      </text>
    </comment>
    <comment ref="J52" authorId="0" shapeId="0" xr:uid="{00000000-0006-0000-0800-00001D000000}">
      <text>
        <r>
          <rPr>
            <sz val="11"/>
            <rFont val="Calibri"/>
          </rPr>
          <t>The Oracle password file ownership and permissions should be limited and the REMOTE_LOGIN_PASSWORDFILE parameter must be set to EXCLUSIVE or NONE.</t>
        </r>
      </text>
    </comment>
    <comment ref="K52" authorId="0" shapeId="0" xr:uid="{00000000-0006-0000-0800-00001E000000}">
      <text>
        <r>
          <rPr>
            <sz val="11"/>
            <rFont val="Calibri"/>
          </rPr>
          <t>The Oracle _TRACE_FILES_PUBLIC parameter if present must be set to FALSE.</t>
        </r>
      </text>
    </comment>
    <comment ref="L52" authorId="0" shapeId="0" xr:uid="{00000000-0006-0000-0800-00001F000000}">
      <text>
        <r>
          <rPr>
            <sz val="11"/>
            <rFont val="Calibri"/>
          </rPr>
          <t>The DBMS must generate audit records for the DoD-selected list of auditable events, to the extent such information is available.</t>
        </r>
      </text>
    </comment>
    <comment ref="M52" authorId="0" shapeId="0" xr:uid="{00000000-0006-0000-0800-000020000000}">
      <text>
        <r>
          <rPr>
            <sz val="11"/>
            <rFont val="Calibri"/>
          </rPr>
          <t>Default demonstration and sample databases, database objects, and applications must be removed.</t>
        </r>
      </text>
    </comment>
    <comment ref="N52" authorId="0" shapeId="0" xr:uid="{00000000-0006-0000-0800-000021000000}">
      <text>
        <r>
          <rPr>
            <sz val="11"/>
            <rFont val="Calibri"/>
          </rPr>
          <t>Unused database components, DBMS software, and database objects must be removed.</t>
        </r>
      </text>
    </comment>
    <comment ref="O52" authorId="0" shapeId="0" xr:uid="{00000000-0006-0000-0800-000016000000}">
      <text>
        <r>
          <rPr>
            <sz val="11"/>
            <rFont val="Calibri"/>
          </rPr>
          <t>Unused database components that are integrated in the DBMS and cannot be uninstalled must be disabled.</t>
        </r>
      </text>
    </comment>
    <comment ref="P52" authorId="0" shapeId="0" xr:uid="{00000000-0006-0000-0800-000017000000}">
      <text>
        <r>
          <rPr>
            <sz val="11"/>
            <rFont val="Calibri"/>
          </rPr>
          <t>Use of external executables must be authorized.</t>
        </r>
      </text>
    </comment>
    <comment ref="Q52" authorId="0" shapeId="0" xr:uid="{00000000-0006-0000-0800-000018000000}">
      <text>
        <r>
          <rPr>
            <sz val="11"/>
            <rFont val="Calibri"/>
          </rPr>
          <t>Access to external executables must be disabled or restricted.</t>
        </r>
      </text>
    </comment>
    <comment ref="R52" authorId="0" shapeId="0" xr:uid="{00000000-0006-0000-0800-000019000000}">
      <text>
        <r>
          <rPr>
            <sz val="11"/>
            <rFont val="Calibri"/>
          </rPr>
          <t>Database software directories, including DBMS configuration files, must be stored in dedicated directories, or DASD pools, separate from the host OS and other applications.</t>
        </r>
      </text>
    </comment>
    <comment ref="S52" authorId="0" shapeId="0" xr:uid="{00000000-0006-0000-0800-00001A000000}">
      <text>
        <r>
          <rPr>
            <sz val="11"/>
            <rFont val="Calibri"/>
          </rPr>
          <t>The OS must limit privileges to change the DBMS software resident within software libraries (including privileged programs).</t>
        </r>
      </text>
    </comment>
    <comment ref="G54" authorId="0" shapeId="0" xr:uid="{00000000-0006-0000-0800-000022000000}">
      <text>
        <r>
          <rPr>
            <sz val="11"/>
            <rFont val="Calibri"/>
          </rPr>
          <t>DBMS default accounts must be assigned custom passwords.</t>
        </r>
      </text>
    </comment>
    <comment ref="G56" authorId="0" shapeId="0" xr:uid="{00000000-0006-0000-0800-000023000000}">
      <text>
        <r>
          <rPr>
            <sz val="11"/>
            <rFont val="Calibri"/>
          </rPr>
          <t>The DBMS must use multifactor authentication for access to user accounts.</t>
        </r>
      </text>
    </comment>
    <comment ref="G58" authorId="0" shapeId="0" xr:uid="{00000000-0006-0000-0800-000024000000}">
      <text>
        <r>
          <rPr>
            <sz val="11"/>
            <rFont val="Calibri"/>
          </rPr>
          <t>The DBMS must verify account lockouts persist until reset by an administrator.</t>
        </r>
      </text>
    </comment>
    <comment ref="H58" authorId="0" shapeId="0" xr:uid="{00000000-0006-0000-0800-000025000000}">
      <text>
        <r>
          <rPr>
            <sz val="11"/>
            <rFont val="Calibri"/>
          </rPr>
          <t>The DBMS must set the maximum number of consecutive invalid logon attempts to three.</t>
        </r>
      </text>
    </comment>
    <comment ref="G63" authorId="0" shapeId="0" xr:uid="{00000000-0006-0000-0800-000026000000}">
      <text>
        <r>
          <rPr>
            <sz val="11"/>
            <rFont val="Calibri"/>
          </rPr>
          <t>Oracle software must be evaluated and patched against newly found vulnerabilities.</t>
        </r>
      </text>
    </comment>
    <comment ref="H63" authorId="0" shapeId="0" xr:uid="{00000000-0006-0000-0800-000027000000}">
      <text>
        <r>
          <rPr>
            <sz val="11"/>
            <rFont val="Calibri"/>
          </rPr>
          <t>Oracle database products must be a version supported by the vendor.</t>
        </r>
      </text>
    </comment>
    <comment ref="G71" authorId="0" shapeId="0" xr:uid="{00000000-0006-0000-0800-000028000000}">
      <text>
        <r>
          <rPr>
            <sz val="11"/>
            <rFont val="Calibri"/>
          </rPr>
          <t>Oracle software must be evaluated and patched against newly found vulnerabilities.</t>
        </r>
      </text>
    </comment>
    <comment ref="H71" authorId="0" shapeId="0" xr:uid="{00000000-0006-0000-0800-000029000000}">
      <text>
        <r>
          <rPr>
            <sz val="11"/>
            <rFont val="Calibri"/>
          </rPr>
          <t>Oracle database products must be a version supported by the vendor.</t>
        </r>
      </text>
    </comment>
    <comment ref="G77" authorId="0" shapeId="0" xr:uid="{00000000-0006-0000-0800-00002A000000}">
      <text>
        <r>
          <rPr>
            <sz val="11"/>
            <rFont val="Calibri"/>
          </rPr>
          <t>Unused database components, DBMS software, and database objects must be removed.</t>
        </r>
      </text>
    </comment>
    <comment ref="H77" authorId="0" shapeId="0" xr:uid="{00000000-0006-0000-0800-00002B000000}">
      <text>
        <r>
          <rPr>
            <sz val="11"/>
            <rFont val="Calibri"/>
          </rPr>
          <t>Unused database components that are integrated in the DBMS and cannot be uninstalled must be disabled.</t>
        </r>
      </text>
    </comment>
    <comment ref="G80" authorId="0" shapeId="0" xr:uid="{00000000-0006-0000-0800-00002C000000}">
      <text>
        <r>
          <rPr>
            <sz val="11"/>
            <rFont val="Calibri"/>
          </rPr>
          <t>The DBMS must provide a mechanism to automatically identify accounts designated as temporary or emergency accounts.</t>
        </r>
      </text>
    </comment>
    <comment ref="H80" authorId="0" shapeId="0" xr:uid="{00000000-0006-0000-0800-00002D000000}">
      <text>
        <r>
          <rPr>
            <sz val="11"/>
            <rFont val="Calibri"/>
          </rPr>
          <t>The DBMS must provide a mechanism to automatically remove or disable temporary user accounts after 72 hours.</t>
        </r>
      </text>
    </comment>
    <comment ref="I80" authorId="0" shapeId="0" xr:uid="{00000000-0006-0000-0800-00002E000000}">
      <text>
        <r>
          <rPr>
            <sz val="11"/>
            <rFont val="Calibri"/>
          </rPr>
          <t>The DBMS must automatically terminate emergency accounts after an organization-defined time period for each type of account.</t>
        </r>
      </text>
    </comment>
    <comment ref="G81" authorId="0" shapeId="0" xr:uid="{00000000-0006-0000-0800-00002F000000}">
      <text>
        <r>
          <rPr>
            <sz val="11"/>
            <rFont val="Calibri"/>
          </rPr>
          <t>The DBMS must uniquely identify and authenticate organizational users (or processes acting on behalf of organizational users).</t>
        </r>
      </text>
    </comment>
    <comment ref="H81" authorId="0" shapeId="0" xr:uid="{00000000-0006-0000-0800-000030000000}">
      <text>
        <r>
          <rPr>
            <sz val="11"/>
            <rFont val="Calibri"/>
          </rPr>
          <t>The DBMS must ensure users are authenticated with an individual authenticator prior to using a shared authenticator.</t>
        </r>
      </text>
    </comment>
    <comment ref="G82" authorId="0" shapeId="0" xr:uid="{00000000-0006-0000-0800-000031000000}">
      <text>
        <r>
          <rPr>
            <sz val="11"/>
            <rFont val="Calibri"/>
          </rPr>
          <t>The DBMS must provide a mechanism to automatically identify accounts designated as temporary or emergency accounts.</t>
        </r>
      </text>
    </comment>
    <comment ref="H82" authorId="0" shapeId="0" xr:uid="{00000000-0006-0000-0800-000032000000}">
      <text>
        <r>
          <rPr>
            <sz val="11"/>
            <rFont val="Calibri"/>
          </rPr>
          <t>The DBMS must provide a mechanism to automatically remove or disable temporary user accounts after 72 hours.</t>
        </r>
      </text>
    </comment>
    <comment ref="I82" authorId="0" shapeId="0" xr:uid="{00000000-0006-0000-0800-000033000000}">
      <text>
        <r>
          <rPr>
            <sz val="11"/>
            <rFont val="Calibri"/>
          </rPr>
          <t>The DBMS must disable user accounts after 35 days of inactivity.</t>
        </r>
      </text>
    </comment>
    <comment ref="J82" authorId="0" shapeId="0" xr:uid="{00000000-0006-0000-0800-000034000000}">
      <text>
        <r>
          <rPr>
            <sz val="11"/>
            <rFont val="Calibri"/>
          </rPr>
          <t>The DBMS must terminate the network connection associated with a communications session at the end of the session or 15 minutes of inactivity.</t>
        </r>
      </text>
    </comment>
    <comment ref="K82" authorId="0" shapeId="0" xr:uid="{00000000-0006-0000-0800-000035000000}">
      <text>
        <r>
          <rPr>
            <sz val="11"/>
            <rFont val="Calibri"/>
          </rPr>
          <t>The DBMS must automatically terminate emergency accounts after an organization-defined time period for each type of account.</t>
        </r>
      </text>
    </comment>
    <comment ref="G83" authorId="0" shapeId="0" xr:uid="{00000000-0006-0000-0800-000036000000}">
      <text>
        <r>
          <rPr>
            <sz val="11"/>
            <rFont val="Calibri"/>
          </rPr>
          <t>Application role permissions must not be assigned to the Oracle PUBLIC role.</t>
        </r>
      </text>
    </comment>
    <comment ref="H83" authorId="0" shapeId="0" xr:uid="{00000000-0006-0000-0800-000037000000}">
      <text>
        <r>
          <rPr>
            <sz val="11"/>
            <rFont val="Calibri"/>
          </rPr>
          <t>Oracle application administration roles must be disabled if not required and authorized.</t>
        </r>
      </text>
    </comment>
    <comment ref="I83" authorId="0" shapeId="0" xr:uid="{00000000-0006-0000-0800-000038000000}">
      <text>
        <r>
          <rPr>
            <sz val="11"/>
            <rFont val="Calibri"/>
          </rPr>
          <t>DBA OS accounts must be granted only those host system privileges necessary for the administration of the DBMS.</t>
        </r>
      </text>
    </comment>
    <comment ref="J83" authorId="0" shapeId="0" xr:uid="{00000000-0006-0000-0800-000039000000}">
      <text>
        <r>
          <rPr>
            <sz val="11"/>
            <rFont val="Calibri"/>
          </rPr>
          <t>A single database connection configuration file must not be used to configure all database clients.</t>
        </r>
      </text>
    </comment>
    <comment ref="K83" authorId="0" shapeId="0" xr:uid="{00000000-0006-0000-0800-00003A000000}">
      <text>
        <r>
          <rPr>
            <sz val="11"/>
            <rFont val="Calibri"/>
          </rPr>
          <t>The DBMS must be protected from unauthorized access by developers.</t>
        </r>
      </text>
    </comment>
    <comment ref="L83" authorId="0" shapeId="0" xr:uid="{00000000-0006-0000-0800-00003B000000}">
      <text>
        <r>
          <rPr>
            <sz val="11"/>
            <rFont val="Calibri"/>
          </rPr>
          <t>The DBMS must be protected from unauthorized access by developers on shared production/development host systems.</t>
        </r>
      </text>
    </comment>
    <comment ref="M83" authorId="0" shapeId="0" xr:uid="{00000000-0006-0000-0800-00003C000000}">
      <text>
        <r>
          <rPr>
            <sz val="11"/>
            <rFont val="Calibri"/>
          </rPr>
          <t>The DBMS must restrict access to system tables and other configuration information or metadata to DBAs or other authorized users.</t>
        </r>
      </text>
    </comment>
    <comment ref="N83" authorId="0" shapeId="0" xr:uid="{00000000-0006-0000-0800-00003D000000}">
      <text>
        <r>
          <rPr>
            <sz val="11"/>
            <rFont val="Calibri"/>
          </rPr>
          <t>Administrative privileges must be assigned to database accounts via database roles.</t>
        </r>
      </text>
    </comment>
    <comment ref="O83" authorId="0" shapeId="0" xr:uid="{00000000-0006-0000-0800-00003E000000}">
      <text>
        <r>
          <rPr>
            <sz val="11"/>
            <rFont val="Calibri"/>
          </rPr>
          <t>OS accounts utilized to run external procedures called by the DBMS must have limited privileges.</t>
        </r>
      </text>
    </comment>
    <comment ref="P83" authorId="0" shapeId="0" xr:uid="{00000000-0006-0000-0800-00003F000000}">
      <text>
        <r>
          <rPr>
            <sz val="11"/>
            <rFont val="Calibri"/>
          </rPr>
          <t>The DBMS must support enforcement of logical access restrictions associated with changes to the DBMS configuration and to the database itself.</t>
        </r>
      </text>
    </comment>
    <comment ref="G85" authorId="0" shapeId="0" xr:uid="{00000000-0006-0000-0800-000040000000}">
      <text>
        <r>
          <rPr>
            <sz val="11"/>
            <rFont val="Calibri"/>
          </rPr>
          <t>The Oracle WITH GRANT OPTION privilege must not be granted to non-DBA or non-Application administrator user accounts.</t>
        </r>
      </text>
    </comment>
    <comment ref="H85" authorId="0" shapeId="0" xr:uid="{00000000-0006-0000-0800-000042000000}">
      <text>
        <r>
          <rPr>
            <sz val="11"/>
            <rFont val="Calibri"/>
          </rPr>
          <t>System privileges granted using the WITH ADMIN OPTION must not be granted to unauthorized user accounts.</t>
        </r>
      </text>
    </comment>
    <comment ref="I85" authorId="0" shapeId="0" xr:uid="{00000000-0006-0000-0800-000043000000}">
      <text>
        <r>
          <rPr>
            <sz val="11"/>
            <rFont val="Calibri"/>
          </rPr>
          <t>Oracle roles granted using the WITH ADMIN OPTION must not be granted to unauthorized accounts.</t>
        </r>
      </text>
    </comment>
    <comment ref="J85" authorId="0" shapeId="0" xr:uid="{00000000-0006-0000-0800-000044000000}">
      <text>
        <r>
          <rPr>
            <sz val="11"/>
            <rFont val="Calibri"/>
          </rPr>
          <t>Application role permissions must not be assigned to the Oracle PUBLIC role.</t>
        </r>
      </text>
    </comment>
    <comment ref="K85" authorId="0" shapeId="0" xr:uid="{00000000-0006-0000-0800-000045000000}">
      <text>
        <r>
          <rPr>
            <sz val="11"/>
            <rFont val="Calibri"/>
          </rPr>
          <t>Oracle application administration roles must be disabled if not required and authorized.</t>
        </r>
      </text>
    </comment>
    <comment ref="L85" authorId="0" shapeId="0" xr:uid="{00000000-0006-0000-0800-000046000000}">
      <text>
        <r>
          <rPr>
            <sz val="11"/>
            <rFont val="Calibri"/>
          </rPr>
          <t>The DBMS software installation account must be restricted to authorized users.</t>
        </r>
      </text>
    </comment>
    <comment ref="M85" authorId="0" shapeId="0" xr:uid="{00000000-0006-0000-0800-000047000000}">
      <text>
        <r>
          <rPr>
            <sz val="11"/>
            <rFont val="Calibri"/>
          </rPr>
          <t>DBA OS accounts must be granted only those host system privileges necessary for the administration of the DBMS.</t>
        </r>
      </text>
    </comment>
    <comment ref="N85" authorId="0" shapeId="0" xr:uid="{00000000-0006-0000-0800-000048000000}">
      <text>
        <r>
          <rPr>
            <sz val="11"/>
            <rFont val="Calibri"/>
          </rPr>
          <t>A single database connection configuration file must not be used to configure all database clients.</t>
        </r>
      </text>
    </comment>
    <comment ref="O85" authorId="0" shapeId="0" xr:uid="{00000000-0006-0000-0800-000049000000}">
      <text>
        <r>
          <rPr>
            <sz val="11"/>
            <rFont val="Calibri"/>
          </rPr>
          <t>The DBMS must be protected from unauthorized access by developers.</t>
        </r>
      </text>
    </comment>
    <comment ref="P85" authorId="0" shapeId="0" xr:uid="{00000000-0006-0000-0800-00004A000000}">
      <text>
        <r>
          <rPr>
            <sz val="11"/>
            <rFont val="Calibri"/>
          </rPr>
          <t>The DBMS must be protected from unauthorized access by developers on shared production/development host systems.</t>
        </r>
      </text>
    </comment>
    <comment ref="Q85" authorId="0" shapeId="0" xr:uid="{00000000-0006-0000-0800-00004B000000}">
      <text>
        <r>
          <rPr>
            <sz val="11"/>
            <rFont val="Calibri"/>
          </rPr>
          <t>The DBMS must restrict access to system tables and other configuration information or metadata to DBAs or other authorized users.</t>
        </r>
      </text>
    </comment>
    <comment ref="R85" authorId="0" shapeId="0" xr:uid="{00000000-0006-0000-0800-00004C000000}">
      <text>
        <r>
          <rPr>
            <sz val="11"/>
            <rFont val="Calibri"/>
          </rPr>
          <t>Administrative privileges must be assigned to database accounts via database roles.</t>
        </r>
      </text>
    </comment>
    <comment ref="S85" authorId="0" shapeId="0" xr:uid="{00000000-0006-0000-0800-00004D000000}">
      <text>
        <r>
          <rPr>
            <sz val="11"/>
            <rFont val="Calibri"/>
          </rPr>
          <t>OS accounts utilized to run external procedures called by the DBMS must have limited privileges.</t>
        </r>
      </text>
    </comment>
    <comment ref="T85" authorId="0" shapeId="0" xr:uid="{00000000-0006-0000-0800-000041000000}">
      <text>
        <r>
          <rPr>
            <sz val="11"/>
            <rFont val="Calibri"/>
          </rPr>
          <t>Use of the DBMS software installation account must be restricted.</t>
        </r>
      </text>
    </comment>
    <comment ref="G89" authorId="0" shapeId="0" xr:uid="{00000000-0006-0000-0800-00004E000000}">
      <text>
        <r>
          <rPr>
            <sz val="11"/>
            <rFont val="Calibri"/>
          </rPr>
          <t>The Oracle WITH GRANT OPTION privilege must not be granted to non-DBA or non-Application administrator user accounts.</t>
        </r>
      </text>
    </comment>
    <comment ref="H89" authorId="0" shapeId="0" xr:uid="{00000000-0006-0000-0800-00004F000000}">
      <text>
        <r>
          <rPr>
            <sz val="11"/>
            <rFont val="Calibri"/>
          </rPr>
          <t>System privileges granted using the WITH ADMIN OPTION must not be granted to unauthorized user accounts.</t>
        </r>
      </text>
    </comment>
    <comment ref="I89" authorId="0" shapeId="0" xr:uid="{00000000-0006-0000-0800-000050000000}">
      <text>
        <r>
          <rPr>
            <sz val="11"/>
            <rFont val="Calibri"/>
          </rPr>
          <t>Oracle roles granted using the WITH ADMIN OPTION must not be granted to unauthorized accounts.</t>
        </r>
      </text>
    </comment>
    <comment ref="G91" authorId="0" shapeId="0" xr:uid="{00000000-0006-0000-0800-000051000000}">
      <text>
        <r>
          <rPr>
            <sz val="11"/>
            <rFont val="Calibri"/>
          </rPr>
          <t>DBMS default accounts must be assigned custom passwords.</t>
        </r>
      </text>
    </comment>
    <comment ref="H91" authorId="0" shapeId="0" xr:uid="{00000000-0006-0000-0800-000052000000}">
      <text>
        <r>
          <rPr>
            <sz val="11"/>
            <rFont val="Calibri"/>
          </rPr>
          <t>The DBMS must support organizational requirements to enforce minimum password length.</t>
        </r>
      </text>
    </comment>
    <comment ref="I91" authorId="0" shapeId="0" xr:uid="{00000000-0006-0000-0800-000053000000}">
      <text>
        <r>
          <rPr>
            <sz val="11"/>
            <rFont val="Calibri"/>
          </rPr>
          <t>The DBMS must support organizational requirements to prohibit password reuse for the organization-defined number of generations.</t>
        </r>
      </text>
    </comment>
    <comment ref="J91" authorId="0" shapeId="0" xr:uid="{00000000-0006-0000-0800-000054000000}">
      <text>
        <r>
          <rPr>
            <sz val="11"/>
            <rFont val="Calibri"/>
          </rPr>
          <t>The DBMS must support organizational requirements to enforce password complexity by the number of uppercase characters used.</t>
        </r>
      </text>
    </comment>
    <comment ref="K91" authorId="0" shapeId="0" xr:uid="{00000000-0006-0000-0800-000055000000}">
      <text>
        <r>
          <rPr>
            <sz val="11"/>
            <rFont val="Calibri"/>
          </rPr>
          <t>The DBMS must support organizational requirements to enforce password complexity by the number of lowercase characters used.</t>
        </r>
      </text>
    </comment>
    <comment ref="L91" authorId="0" shapeId="0" xr:uid="{00000000-0006-0000-0800-000056000000}">
      <text>
        <r>
          <rPr>
            <sz val="11"/>
            <rFont val="Calibri"/>
          </rPr>
          <t>The DBMS must support organizational requirements to enforce password complexity by the number of numeric characters used.</t>
        </r>
      </text>
    </comment>
    <comment ref="M91" authorId="0" shapeId="0" xr:uid="{00000000-0006-0000-0800-000057000000}">
      <text>
        <r>
          <rPr>
            <sz val="11"/>
            <rFont val="Calibri"/>
          </rPr>
          <t>The DBMS must support organizational requirements to enforce password complexity by the number of special characters used.</t>
        </r>
      </text>
    </comment>
    <comment ref="N91" authorId="0" shapeId="0" xr:uid="{00000000-0006-0000-0800-000058000000}">
      <text>
        <r>
          <rPr>
            <sz val="11"/>
            <rFont val="Calibri"/>
          </rPr>
          <t>Procedures for establishing temporary passwords that meet DOD password requirements for new accounts must be defined, documented, and implemented.</t>
        </r>
      </text>
    </comment>
    <comment ref="O91" authorId="0" shapeId="0" xr:uid="{00000000-0006-0000-0800-000059000000}">
      <text>
        <r>
          <rPr>
            <sz val="11"/>
            <rFont val="Calibri"/>
          </rPr>
          <t>DBMS passwords must not be stored in compiled, encoded, or encrypted batch jobs or compiled, encoded, or encrypted application source code.</t>
        </r>
      </text>
    </comment>
    <comment ref="P91" authorId="0" shapeId="0" xr:uid="{00000000-0006-0000-0800-00005A000000}">
      <text>
        <r>
          <rPr>
            <sz val="11"/>
            <rFont val="Calibri"/>
          </rPr>
          <t>The DBMS must enforce password maximum lifetime restrictions.</t>
        </r>
      </text>
    </comment>
    <comment ref="G92" authorId="0" shapeId="0" xr:uid="{00000000-0006-0000-0800-00005B000000}">
      <text>
        <r>
          <rPr>
            <sz val="11"/>
            <rFont val="Calibri"/>
          </rPr>
          <t>The DBMS must support organizational requirements to enforce minimum password length.</t>
        </r>
      </text>
    </comment>
    <comment ref="H92" authorId="0" shapeId="0" xr:uid="{00000000-0006-0000-0800-00005C000000}">
      <text>
        <r>
          <rPr>
            <sz val="11"/>
            <rFont val="Calibri"/>
          </rPr>
          <t>The DBMS must support organizational requirements to prohibit password reuse for the organization-defined number of generations.</t>
        </r>
      </text>
    </comment>
    <comment ref="I92" authorId="0" shapeId="0" xr:uid="{00000000-0006-0000-0800-00005D000000}">
      <text>
        <r>
          <rPr>
            <sz val="11"/>
            <rFont val="Calibri"/>
          </rPr>
          <t>The DBMS must support organizational requirements to enforce password complexity by the number of uppercase characters used.</t>
        </r>
      </text>
    </comment>
    <comment ref="J92" authorId="0" shapeId="0" xr:uid="{00000000-0006-0000-0800-00005E000000}">
      <text>
        <r>
          <rPr>
            <sz val="11"/>
            <rFont val="Calibri"/>
          </rPr>
          <t>The DBMS must support organizational requirements to enforce password complexity by the number of lowercase characters used.</t>
        </r>
      </text>
    </comment>
    <comment ref="K92" authorId="0" shapeId="0" xr:uid="{00000000-0006-0000-0800-00005F000000}">
      <text>
        <r>
          <rPr>
            <sz val="11"/>
            <rFont val="Calibri"/>
          </rPr>
          <t>The DBMS must support organizational requirements to enforce password complexity by the number of numeric characters used.</t>
        </r>
      </text>
    </comment>
    <comment ref="L92" authorId="0" shapeId="0" xr:uid="{00000000-0006-0000-0800-000060000000}">
      <text>
        <r>
          <rPr>
            <sz val="11"/>
            <rFont val="Calibri"/>
          </rPr>
          <t>The DBMS must support organizational requirements to enforce password complexity by the number of special characters used.</t>
        </r>
      </text>
    </comment>
    <comment ref="G95" authorId="0" shapeId="0" xr:uid="{00000000-0006-0000-0800-000061000000}">
      <text>
        <r>
          <rPr>
            <sz val="11"/>
            <rFont val="Calibri"/>
          </rPr>
          <t>The DBMS must use multifactor authentication for access to user accounts.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Network access to the DBMS must be restricted to authorized personnel.</t>
        </r>
      </text>
    </comment>
    <comment ref="M17" authorId="0" shapeId="0" xr:uid="{00000000-0006-0000-0A00-000003000000}">
      <text>
        <r>
          <rPr>
            <sz val="11"/>
            <rFont val="Calibri"/>
          </rPr>
          <t>The DBMS must isolate security functions from nonsecurity functions by means of separate security domains.</t>
        </r>
      </text>
    </comment>
    <comment ref="N17" authorId="0" shapeId="0" xr:uid="{00000000-0006-0000-0A00-000002000000}">
      <text>
        <r>
          <rPr>
            <sz val="11"/>
            <rFont val="Calibri"/>
          </rPr>
          <t>The DBMS must separate user functionality (including user interface services) from database management functionality.</t>
        </r>
      </text>
    </comment>
    <comment ref="L32" authorId="0" shapeId="0" xr:uid="{00000000-0006-0000-0A00-000004000000}">
      <text>
        <r>
          <rPr>
            <sz val="11"/>
            <rFont val="Calibri"/>
          </rPr>
          <t>The Oracle REMOTE_OS_AUTHENT parameter must be set to FALSE.</t>
        </r>
      </text>
    </comment>
    <comment ref="M32" authorId="0" shapeId="0" xr:uid="{00000000-0006-0000-0A00-000008000000}">
      <text>
        <r>
          <rPr>
            <sz val="11"/>
            <rFont val="Calibri"/>
          </rPr>
          <t>The Oracle REMOTE_OS_ROLES parameter must be set to FALSE.</t>
        </r>
      </text>
    </comment>
    <comment ref="N32" authorId="0" shapeId="0" xr:uid="{00000000-0006-0000-0A00-000009000000}">
      <text>
        <r>
          <rPr>
            <sz val="11"/>
            <rFont val="Calibri"/>
          </rPr>
          <t>The Oracle SQL92_SECURITY parameter must be set to TRUE.</t>
        </r>
      </text>
    </comment>
    <comment ref="O32" authorId="0" shapeId="0" xr:uid="{00000000-0006-0000-0A00-000005000000}">
      <text>
        <r>
          <rPr>
            <sz val="11"/>
            <rFont val="Calibri"/>
          </rPr>
          <t>The Oracle password file ownership and permissions should be limited and the REMOTE_LOGIN_PASSWORDFILE parameter must be set to EXCLUSIVE or NONE.</t>
        </r>
      </text>
    </comment>
    <comment ref="P32" authorId="0" shapeId="0" xr:uid="{00000000-0006-0000-0A00-000006000000}">
      <text>
        <r>
          <rPr>
            <sz val="11"/>
            <rFont val="Calibri"/>
          </rPr>
          <t>The Oracle _TRACE_FILES_PUBLIC parameter if present must be set to FALSE.</t>
        </r>
      </text>
    </comment>
    <comment ref="Q32" authorId="0" shapeId="0" xr:uid="{00000000-0006-0000-0A00-000007000000}">
      <text>
        <r>
          <rPr>
            <sz val="11"/>
            <rFont val="Calibri"/>
          </rPr>
          <t>The DBMS must generate audit records for the DoD-selected list of auditable events, to the extent such information is available.</t>
        </r>
      </text>
    </comment>
    <comment ref="L35" authorId="0" shapeId="0" xr:uid="{00000000-0006-0000-0A00-00000A000000}">
      <text>
        <r>
          <rPr>
            <sz val="11"/>
            <rFont val="Calibri"/>
          </rPr>
          <t>Default demonstration and sample databases, database objects, and applications must be removed.</t>
        </r>
      </text>
    </comment>
    <comment ref="M35" authorId="0" shapeId="0" xr:uid="{00000000-0006-0000-0A00-00000B000000}">
      <text>
        <r>
          <rPr>
            <sz val="11"/>
            <rFont val="Calibri"/>
          </rPr>
          <t>Unused database components, DBMS software, and database objects must be removed.</t>
        </r>
      </text>
    </comment>
    <comment ref="N35" authorId="0" shapeId="0" xr:uid="{00000000-0006-0000-0A00-00000C000000}">
      <text>
        <r>
          <rPr>
            <sz val="11"/>
            <rFont val="Calibri"/>
          </rPr>
          <t>Unused database components that are integrated in the DBMS and cannot be uninstalled must be disabled.</t>
        </r>
      </text>
    </comment>
    <comment ref="L38" authorId="0" shapeId="0" xr:uid="{00000000-0006-0000-0A00-00000D000000}">
      <text>
        <r>
          <rPr>
            <sz val="11"/>
            <rFont val="Calibri"/>
          </rPr>
          <t>Remote administration must be disabled for the Oracle connection manager.</t>
        </r>
      </text>
    </comment>
    <comment ref="L47" authorId="0" shapeId="0" xr:uid="{00000000-0006-0000-0A00-00000E000000}">
      <text>
        <r>
          <rPr>
            <sz val="11"/>
            <rFont val="Calibri"/>
          </rPr>
          <t>Changes to DBMS security labels must be audited.</t>
        </r>
      </text>
    </comment>
    <comment ref="L59" authorId="0" shapeId="0" xr:uid="{00000000-0006-0000-0A00-00000F000000}">
      <text>
        <r>
          <rPr>
            <sz val="11"/>
            <rFont val="Calibri"/>
          </rPr>
          <t>Sensitive information from production database exports must be modified before import to a development database.</t>
        </r>
      </text>
    </comment>
    <comment ref="M59" authorId="0" shapeId="0" xr:uid="{00000000-0006-0000-0A00-000011000000}">
      <text>
        <r>
          <rPr>
            <sz val="11"/>
            <rFont val="Calibri"/>
          </rPr>
          <t>The DBMS must enforce approved authorizations for logical access to the system in accordance with applicable policy.</t>
        </r>
      </text>
    </comment>
    <comment ref="N59" authorId="0" shapeId="0" xr:uid="{00000000-0006-0000-0A00-000012000000}">
      <text>
        <r>
          <rPr>
            <sz val="11"/>
            <rFont val="Calibri"/>
          </rPr>
          <t>The DBMS must use NIST-validated FIPS 140-2 or 140-3 compliant cryptography for authentication mechanisms.</t>
        </r>
      </text>
    </comment>
    <comment ref="O59" authorId="0" shapeId="0" xr:uid="{00000000-0006-0000-0A00-000013000000}">
      <text>
        <r>
          <rPr>
            <sz val="11"/>
            <rFont val="Calibri"/>
          </rPr>
          <t>The DBMS must take needed steps to protect data at rest and ensure confidentiality and integrity of application data.</t>
        </r>
      </text>
    </comment>
    <comment ref="P59" authorId="0" shapeId="0" xr:uid="{00000000-0006-0000-0A00-000014000000}">
      <text>
        <r>
          <rPr>
            <sz val="11"/>
            <rFont val="Calibri"/>
          </rPr>
          <t>The DBMS must enforce Discretionary Access Control (DAC) policy allowing users to specify and control sharing by named individuals, groups of individuals, or by both, limiting propagation of access rights and including or excluding access to the granularity of a single user.</t>
        </r>
      </text>
    </comment>
    <comment ref="Q59" authorId="0" shapeId="0" xr:uid="{00000000-0006-0000-0A00-000015000000}">
      <text>
        <r>
          <rPr>
            <sz val="11"/>
            <rFont val="Calibri"/>
          </rPr>
          <t>The DBMS must implement required cryptographic protections using cryptographic modules complying with applicable federal laws, Executive Orders, directives, policies, regulations, standards, and guidance.</t>
        </r>
      </text>
    </comment>
    <comment ref="R59" authorId="0" shapeId="0" xr:uid="{00000000-0006-0000-0A00-000010000000}">
      <text>
        <r>
          <rPr>
            <sz val="11"/>
            <rFont val="Calibri"/>
          </rPr>
          <t>Database data files containing sensitive information must be encrypted.</t>
        </r>
      </text>
    </comment>
    <comment ref="L84" authorId="0" shapeId="0" xr:uid="{00000000-0006-0000-0A00-000016000000}">
      <text>
        <r>
          <rPr>
            <sz val="11"/>
            <rFont val="Calibri"/>
          </rPr>
          <t>The DBMS, when using PKI-based authentication, must enforce authorized access to the corresponding private key.</t>
        </r>
      </text>
    </comment>
    <comment ref="M84" authorId="0" shapeId="0" xr:uid="{00000000-0006-0000-0A00-00001A000000}">
      <text>
        <r>
          <rPr>
            <sz val="11"/>
            <rFont val="Calibri"/>
          </rPr>
          <t>The DBMS must support organizational requirements to enforce password encryption for storage.</t>
        </r>
      </text>
    </comment>
    <comment ref="N84" authorId="0" shapeId="0" xr:uid="{00000000-0006-0000-0A00-00001B000000}">
      <text>
        <r>
          <rPr>
            <sz val="11"/>
            <rFont val="Calibri"/>
          </rPr>
          <t>The DBMS, when utilizing PKI-based authentication, must validate certificates by constructing a certification path with status information to an accepted trust anchor.</t>
        </r>
      </text>
    </comment>
    <comment ref="O84" authorId="0" shapeId="0" xr:uid="{00000000-0006-0000-0A00-00001C000000}">
      <text>
        <r>
          <rPr>
            <sz val="11"/>
            <rFont val="Calibri"/>
          </rPr>
          <t>The DBMS must use NIST-validated FIPS 140-2 or 140-3 compliant cryptography for authentication mechanisms.</t>
        </r>
      </text>
    </comment>
    <comment ref="P84" authorId="0" shapeId="0" xr:uid="{00000000-0006-0000-0A00-00001D000000}">
      <text>
        <r>
          <rPr>
            <sz val="11"/>
            <rFont val="Calibri"/>
          </rPr>
          <t>The DBMS must prevent unauthorized and unintended information transfer via shared system resources.</t>
        </r>
      </text>
    </comment>
    <comment ref="Q84" authorId="0" shapeId="0" xr:uid="{00000000-0006-0000-0A00-00001E000000}">
      <text>
        <r>
          <rPr>
            <sz val="11"/>
            <rFont val="Calibri"/>
          </rPr>
          <t>When using command-line tools such as Oracle SQL*Plus, which can accept a plain-text password, users must use an alternative logon method that does not expose the password.</t>
        </r>
      </text>
    </comment>
    <comment ref="R84" authorId="0" shapeId="0" xr:uid="{00000000-0006-0000-0A00-00001F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S84" authorId="0" shapeId="0" xr:uid="{00000000-0006-0000-0A00-000017000000}">
      <text>
        <r>
          <rPr>
            <sz val="11"/>
            <rFont val="Calibri"/>
          </rPr>
          <t>The DBMS must use multifactor authentication for access to user accounts.</t>
        </r>
      </text>
    </comment>
    <comment ref="T84" authorId="0" shapeId="0" xr:uid="{00000000-0006-0000-0A00-000018000000}">
      <text>
        <r>
          <rPr>
            <sz val="11"/>
            <rFont val="Calibri"/>
          </rPr>
          <t>DBMS passwords must not be stored in compiled, encoded, or encrypted batch jobs or compiled, encoded, or encrypted application source code.</t>
        </r>
      </text>
    </comment>
    <comment ref="U84" authorId="0" shapeId="0" xr:uid="{00000000-0006-0000-0A00-000019000000}">
      <text>
        <r>
          <rPr>
            <sz val="11"/>
            <rFont val="Calibri"/>
          </rPr>
          <t>The DBMS must implement required cryptographic protections using cryptographic modules complying with applicable federal laws, Executive Orders, directives, policies, regulations, standards, and guidance.</t>
        </r>
      </text>
    </comment>
    <comment ref="L115" authorId="0" shapeId="0" xr:uid="{00000000-0006-0000-0A00-000020000000}">
      <text>
        <r>
          <rPr>
            <sz val="11"/>
            <rFont val="Calibri"/>
          </rPr>
          <t>The DBMS must check the validity of data inputs.</t>
        </r>
      </text>
    </comment>
    <comment ref="M115" authorId="0" shapeId="0" xr:uid="{00000000-0006-0000-0A00-000021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N115" authorId="0" shapeId="0" xr:uid="{00000000-0006-0000-0A00-000022000000}">
      <text>
        <r>
          <rPr>
            <sz val="11"/>
            <rFont val="Calibri"/>
          </rPr>
          <t>The DBMS must restrict error messages so only authorized personnel may view them.</t>
        </r>
      </text>
    </comment>
    <comment ref="L119" authorId="0" shapeId="0" xr:uid="{00000000-0006-0000-0A00-000023000000}">
      <text>
        <r>
          <rPr>
            <sz val="11"/>
            <rFont val="Calibri"/>
          </rPr>
          <t>Oracle software must be evaluated and patched against newly found vulnerabilities.</t>
        </r>
      </text>
    </comment>
    <comment ref="M119" authorId="0" shapeId="0" xr:uid="{00000000-0006-0000-0A00-000024000000}">
      <text>
        <r>
          <rPr>
            <sz val="11"/>
            <rFont val="Calibri"/>
          </rPr>
          <t>Oracle database products must be a version supported by the vendor.</t>
        </r>
      </text>
    </comment>
    <comment ref="L125" authorId="0" shapeId="0" xr:uid="{00000000-0006-0000-0A00-000025000000}">
      <text>
        <r>
          <rPr>
            <sz val="11"/>
            <rFont val="Calibri"/>
          </rPr>
          <t>Changes to configuration options must be audited.</t>
        </r>
      </text>
    </comment>
    <comment ref="L136" authorId="0" shapeId="0" xr:uid="{00000000-0006-0000-0A00-000026000000}">
      <text>
        <r>
          <rPr>
            <sz val="11"/>
            <rFont val="Calibri"/>
          </rPr>
          <t>Access to default accounts used to support replication must be restricted to authorized DBAs.</t>
        </r>
      </text>
    </comment>
    <comment ref="M136" authorId="0" shapeId="0" xr:uid="{00000000-0006-0000-0A00-000033000000}">
      <text>
        <r>
          <rPr>
            <sz val="11"/>
            <rFont val="Calibri"/>
          </rPr>
          <t>Fixed user and public database links must be authorized for use.</t>
        </r>
      </text>
    </comment>
    <comment ref="N136" authorId="0" shapeId="0" xr:uid="{00000000-0006-0000-0A00-000034000000}">
      <text>
        <r>
          <rPr>
            <sz val="11"/>
            <rFont val="Calibri"/>
          </rPr>
          <t>The Oracle WITH GRANT OPTION privilege must not be granted to non-DBA or non-Application administrator user accounts.</t>
        </r>
      </text>
    </comment>
    <comment ref="O136" authorId="0" shapeId="0" xr:uid="{00000000-0006-0000-0A00-000035000000}">
      <text>
        <r>
          <rPr>
            <sz val="11"/>
            <rFont val="Calibri"/>
          </rPr>
          <t>System privileges granted using the WITH ADMIN OPTION must not be granted to unauthorized user accounts.</t>
        </r>
      </text>
    </comment>
    <comment ref="P136" authorId="0" shapeId="0" xr:uid="{00000000-0006-0000-0A00-000036000000}">
      <text>
        <r>
          <rPr>
            <sz val="11"/>
            <rFont val="Calibri"/>
          </rPr>
          <t>Oracle roles granted using the WITH ADMIN OPTION must not be granted to unauthorized accounts.</t>
        </r>
      </text>
    </comment>
    <comment ref="Q136" authorId="0" shapeId="0" xr:uid="{00000000-0006-0000-0A00-000037000000}">
      <text>
        <r>
          <rPr>
            <sz val="11"/>
            <rFont val="Calibri"/>
          </rPr>
          <t>Application role permissions must not be assigned to the Oracle PUBLIC role.</t>
        </r>
      </text>
    </comment>
    <comment ref="R136" authorId="0" shapeId="0" xr:uid="{00000000-0006-0000-0A00-000038000000}">
      <text>
        <r>
          <rPr>
            <sz val="11"/>
            <rFont val="Calibri"/>
          </rPr>
          <t>Oracle application administration roles must be disabled if not required and authorized.</t>
        </r>
      </text>
    </comment>
    <comment ref="S136" authorId="0" shapeId="0" xr:uid="{00000000-0006-0000-0A00-000039000000}">
      <text>
        <r>
          <rPr>
            <sz val="11"/>
            <rFont val="Calibri"/>
          </rPr>
          <t>Unauthorized database links must not be defined and active.</t>
        </r>
      </text>
    </comment>
    <comment ref="T136" authorId="0" shapeId="0" xr:uid="{00000000-0006-0000-0A00-00003A000000}">
      <text>
        <r>
          <rPr>
            <sz val="11"/>
            <rFont val="Calibri"/>
          </rPr>
          <t>Remote database or other external access must use fully-qualified names.</t>
        </r>
      </text>
    </comment>
    <comment ref="U136" authorId="0" shapeId="0" xr:uid="{00000000-0006-0000-0A00-00003B000000}">
      <text>
        <r>
          <rPr>
            <sz val="11"/>
            <rFont val="Calibri"/>
          </rPr>
          <t>Database objects must be owned by accounts authorized for ownership.</t>
        </r>
      </text>
    </comment>
    <comment ref="V136" authorId="0" shapeId="0" xr:uid="{00000000-0006-0000-0A00-000027000000}">
      <text>
        <r>
          <rPr>
            <sz val="11"/>
            <rFont val="Calibri"/>
          </rPr>
          <t>Use of external executables must be authorized.</t>
        </r>
      </text>
    </comment>
    <comment ref="W136" authorId="0" shapeId="0" xr:uid="{00000000-0006-0000-0A00-000028000000}">
      <text>
        <r>
          <rPr>
            <sz val="11"/>
            <rFont val="Calibri"/>
          </rPr>
          <t>Access to external executables must be disabled or restricted.</t>
        </r>
      </text>
    </comment>
    <comment ref="X136" authorId="0" shapeId="0" xr:uid="{00000000-0006-0000-0A00-000029000000}">
      <text>
        <r>
          <rPr>
            <sz val="11"/>
            <rFont val="Calibri"/>
          </rPr>
          <t>The DBMS software installation account must be restricted to authorized users.</t>
        </r>
      </text>
    </comment>
    <comment ref="Y136" authorId="0" shapeId="0" xr:uid="{00000000-0006-0000-0A00-00002A000000}">
      <text>
        <r>
          <rPr>
            <sz val="11"/>
            <rFont val="Calibri"/>
          </rPr>
          <t>DBA OS accounts must be granted only those host system privileges necessary for the administration of the DBMS.</t>
        </r>
      </text>
    </comment>
    <comment ref="Z136" authorId="0" shapeId="0" xr:uid="{00000000-0006-0000-0A00-00002B000000}">
      <text>
        <r>
          <rPr>
            <sz val="11"/>
            <rFont val="Calibri"/>
          </rPr>
          <t>A single database connection configuration file must not be used to configure all database clients.</t>
        </r>
      </text>
    </comment>
    <comment ref="AA136" authorId="0" shapeId="0" xr:uid="{00000000-0006-0000-0A00-00002C000000}">
      <text>
        <r>
          <rPr>
            <sz val="11"/>
            <rFont val="Calibri"/>
          </rPr>
          <t>The DBMS must be protected from unauthorized access by developers.</t>
        </r>
      </text>
    </comment>
    <comment ref="AB136" authorId="0" shapeId="0" xr:uid="{00000000-0006-0000-0A00-00002D000000}">
      <text>
        <r>
          <rPr>
            <sz val="11"/>
            <rFont val="Calibri"/>
          </rPr>
          <t>The DBMS must be protected from unauthorized access by developers on shared production/development host systems.</t>
        </r>
      </text>
    </comment>
    <comment ref="AC136" authorId="0" shapeId="0" xr:uid="{00000000-0006-0000-0A00-00002E000000}">
      <text>
        <r>
          <rPr>
            <sz val="11"/>
            <rFont val="Calibri"/>
          </rPr>
          <t>The DBMS must restrict access to system tables and other configuration information or metadata to DBAs or other authorized users.</t>
        </r>
      </text>
    </comment>
    <comment ref="AD136" authorId="0" shapeId="0" xr:uid="{00000000-0006-0000-0A00-00002F000000}">
      <text>
        <r>
          <rPr>
            <sz val="11"/>
            <rFont val="Calibri"/>
          </rPr>
          <t>Administrative privileges must be assigned to database accounts via database roles.</t>
        </r>
      </text>
    </comment>
    <comment ref="AE136" authorId="0" shapeId="0" xr:uid="{00000000-0006-0000-0A00-000030000000}">
      <text>
        <r>
          <rPr>
            <sz val="11"/>
            <rFont val="Calibri"/>
          </rPr>
          <t>OS accounts utilized to run external procedures called by the DBMS must have limited privileges.</t>
        </r>
      </text>
    </comment>
    <comment ref="AF136" authorId="0" shapeId="0" xr:uid="{00000000-0006-0000-0A00-000031000000}">
      <text>
        <r>
          <rPr>
            <sz val="11"/>
            <rFont val="Calibri"/>
          </rPr>
          <t>The DBMS must support enforcement of logical access restrictions associated with changes to the DBMS configuration and to the database itself.</t>
        </r>
      </text>
    </comment>
    <comment ref="AG136" authorId="0" shapeId="0" xr:uid="{00000000-0006-0000-0A00-000032000000}">
      <text>
        <r>
          <rPr>
            <sz val="11"/>
            <rFont val="Calibri"/>
          </rPr>
          <t>Use of the DBMS software installation account must be restricted.</t>
        </r>
      </text>
    </comment>
    <comment ref="L140" authorId="0" shapeId="0" xr:uid="{00000000-0006-0000-0A00-00003C000000}">
      <text>
        <r>
          <rPr>
            <sz val="11"/>
            <rFont val="Calibri"/>
          </rPr>
          <t>Application role permissions must not be assigned to the Oracle PUBLIC role.</t>
        </r>
      </text>
    </comment>
    <comment ref="M140" authorId="0" shapeId="0" xr:uid="{00000000-0006-0000-0A00-00003D000000}">
      <text>
        <r>
          <rPr>
            <sz val="11"/>
            <rFont val="Calibri"/>
          </rPr>
          <t>Oracle application administration roles must be disabled if not required and authorized.</t>
        </r>
      </text>
    </comment>
    <comment ref="L144" authorId="0" shapeId="0" xr:uid="{00000000-0006-0000-0A00-00003E000000}">
      <text>
        <r>
          <rPr>
            <sz val="11"/>
            <rFont val="Calibri"/>
          </rPr>
          <t>The Oracle WITH GRANT OPTION privilege must not be granted to non-DBA or non-Application administrator user accounts.</t>
        </r>
      </text>
    </comment>
    <comment ref="M144" authorId="0" shapeId="0" xr:uid="{00000000-0006-0000-0A00-00003F000000}">
      <text>
        <r>
          <rPr>
            <sz val="11"/>
            <rFont val="Calibri"/>
          </rPr>
          <t>System privileges granted using the WITH ADMIN OPTION must not be granted to unauthorized user accounts.</t>
        </r>
      </text>
    </comment>
    <comment ref="N144" authorId="0" shapeId="0" xr:uid="{00000000-0006-0000-0A00-000040000000}">
      <text>
        <r>
          <rPr>
            <sz val="11"/>
            <rFont val="Calibri"/>
          </rPr>
          <t>Oracle roles granted using the WITH ADMIN OPTION must not be granted to unauthorized accounts.</t>
        </r>
      </text>
    </comment>
    <comment ref="O144" authorId="0" shapeId="0" xr:uid="{00000000-0006-0000-0A00-000041000000}">
      <text>
        <r>
          <rPr>
            <sz val="11"/>
            <rFont val="Calibri"/>
          </rPr>
          <t>The DBMS must support enforcement of logical access restrictions associated with changes to the DBMS configuration and to the database itself.</t>
        </r>
      </text>
    </comment>
    <comment ref="L152" authorId="0" shapeId="0" xr:uid="{00000000-0006-0000-0A00-000042000000}">
      <text>
        <r>
          <rPr>
            <sz val="11"/>
            <rFont val="Calibri"/>
          </rPr>
          <t>When using command-line tools such as Oracle SQL*Plus, which can accept a plain-text password, users must use an alternative logon method that does not expose the password.</t>
        </r>
      </text>
    </comment>
    <comment ref="M152" authorId="0" shapeId="0" xr:uid="{00000000-0006-0000-0A00-000043000000}">
      <text>
        <r>
          <rPr>
            <sz val="11"/>
            <rFont val="Calibri"/>
          </rPr>
          <t>The DBMS must uniquely identify and authenticate organizational users (or processes acting on behalf of organizational users).</t>
        </r>
      </text>
    </comment>
    <comment ref="N152" authorId="0" shapeId="0" xr:uid="{00000000-0006-0000-0A00-000044000000}">
      <text>
        <r>
          <rPr>
            <sz val="11"/>
            <rFont val="Calibri"/>
          </rPr>
          <t>The DBMS must uniquely identify and authenticate non-organizational users (or processes acting on behalf of non-organizational users).</t>
        </r>
      </text>
    </comment>
    <comment ref="O152" authorId="0" shapeId="0" xr:uid="{00000000-0006-0000-0A00-000045000000}">
      <text>
        <r>
          <rPr>
            <sz val="11"/>
            <rFont val="Calibri"/>
          </rPr>
          <t>The DBMS must ensure users are authenticated with an individual authenticator prior to using a shared authenticator.</t>
        </r>
      </text>
    </comment>
    <comment ref="L154" authorId="0" shapeId="0" xr:uid="{00000000-0006-0000-0A00-000046000000}">
      <text>
        <r>
          <rPr>
            <sz val="11"/>
            <rFont val="Calibri"/>
          </rPr>
          <t>DBMS default accounts must be assigned custom passwords.</t>
        </r>
      </text>
    </comment>
    <comment ref="L155" authorId="0" shapeId="0" xr:uid="{00000000-0006-0000-0A00-000047000000}">
      <text>
        <r>
          <rPr>
            <sz val="11"/>
            <rFont val="Calibri"/>
          </rPr>
          <t>DBMS default accounts must be assigned custom passwords.</t>
        </r>
      </text>
    </comment>
    <comment ref="L156" authorId="0" shapeId="0" xr:uid="{00000000-0006-0000-0A00-000048000000}">
      <text>
        <r>
          <rPr>
            <sz val="11"/>
            <rFont val="Calibri"/>
          </rPr>
          <t>Procedures for establishing temporary passwords that meet DOD password requirements for new accounts must be defined, documented, and implemented.</t>
        </r>
      </text>
    </comment>
    <comment ref="L157" authorId="0" shapeId="0" xr:uid="{00000000-0006-0000-0A00-000049000000}">
      <text>
        <r>
          <rPr>
            <sz val="11"/>
            <rFont val="Calibri"/>
          </rPr>
          <t>The DBMS must provide a mechanism to automatically identify accounts designated as temporary or emergency accounts.</t>
        </r>
      </text>
    </comment>
    <comment ref="M157" authorId="0" shapeId="0" xr:uid="{00000000-0006-0000-0A00-00004A000000}">
      <text>
        <r>
          <rPr>
            <sz val="11"/>
            <rFont val="Calibri"/>
          </rPr>
          <t>The DBMS must provide a mechanism to automatically remove or disable temporary user accounts after 72 hours.</t>
        </r>
      </text>
    </comment>
    <comment ref="N157" authorId="0" shapeId="0" xr:uid="{00000000-0006-0000-0A00-00004B000000}">
      <text>
        <r>
          <rPr>
            <sz val="11"/>
            <rFont val="Calibri"/>
          </rPr>
          <t>The DBMS must automatically terminate emergency accounts after an organization-defined time period for each type of account.</t>
        </r>
      </text>
    </comment>
    <comment ref="L158" authorId="0" shapeId="0" xr:uid="{00000000-0006-0000-0A00-00004C000000}">
      <text>
        <r>
          <rPr>
            <sz val="11"/>
            <rFont val="Calibri"/>
          </rPr>
          <t>The DBMS must disable user accounts after 35 days of inactivity.</t>
        </r>
      </text>
    </comment>
    <comment ref="M158" authorId="0" shapeId="0" xr:uid="{00000000-0006-0000-0A00-00004D000000}">
      <text>
        <r>
          <rPr>
            <sz val="11"/>
            <rFont val="Calibri"/>
          </rPr>
          <t>The DBMS must terminate the network connection associated with a communications session at the end of the session or 15 minutes of inactivity.</t>
        </r>
      </text>
    </comment>
    <comment ref="L159" authorId="0" shapeId="0" xr:uid="{00000000-0006-0000-0A00-00004E000000}">
      <text>
        <r>
          <rPr>
            <sz val="11"/>
            <rFont val="Calibri"/>
          </rPr>
          <t>The DBMS must limit the number of concurrent sessions for each system account to an organization-defined number of sessions.</t>
        </r>
      </text>
    </comment>
    <comment ref="L161" authorId="0" shapeId="0" xr:uid="{00000000-0006-0000-0A00-00004F000000}">
      <text>
        <r>
          <rPr>
            <sz val="11"/>
            <rFont val="Calibri"/>
          </rPr>
          <t>The DBMS, when using PKI-based authentication, must enforce authorized access to the corresponding private key.</t>
        </r>
      </text>
    </comment>
    <comment ref="M161" authorId="0" shapeId="0" xr:uid="{00000000-0006-0000-0A00-000050000000}">
      <text>
        <r>
          <rPr>
            <sz val="11"/>
            <rFont val="Calibri"/>
          </rPr>
          <t>The DBMS must support organizational requirements to enforce password encryption for storage.</t>
        </r>
      </text>
    </comment>
    <comment ref="N161" authorId="0" shapeId="0" xr:uid="{00000000-0006-0000-0A00-000051000000}">
      <text>
        <r>
          <rPr>
            <sz val="11"/>
            <rFont val="Calibri"/>
          </rPr>
          <t>The DBMS, when utilizing PKI-based authentication, must validate certificates by constructing a certification path with status information to an accepted trust anchor.</t>
        </r>
      </text>
    </comment>
    <comment ref="O161" authorId="0" shapeId="0" xr:uid="{00000000-0006-0000-0A00-000052000000}">
      <text>
        <r>
          <rPr>
            <sz val="11"/>
            <rFont val="Calibri"/>
          </rPr>
          <t>Oracle Database must map the PKI-authenticated identity to an associated user account.</t>
        </r>
      </text>
    </comment>
    <comment ref="P161" authorId="0" shapeId="0" xr:uid="{00000000-0006-0000-0A00-000053000000}">
      <text>
        <r>
          <rPr>
            <sz val="11"/>
            <rFont val="Calibri"/>
          </rPr>
          <t>The DBMS must prevent unauthorized and unintended information transfer via shared system resources.</t>
        </r>
      </text>
    </comment>
    <comment ref="Q161" authorId="0" shapeId="0" xr:uid="{00000000-0006-0000-0A00-000054000000}">
      <text>
        <r>
          <rPr>
            <sz val="11"/>
            <rFont val="Calibri"/>
          </rPr>
          <t>When using command-line tools such as Oracle SQL*Plus, which can accept a plain-text password, users must use an alternative logon method that does not expose the password.</t>
        </r>
      </text>
    </comment>
    <comment ref="R161" authorId="0" shapeId="0" xr:uid="{00000000-0006-0000-0A00-000055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S161" authorId="0" shapeId="0" xr:uid="{00000000-0006-0000-0A00-000056000000}">
      <text>
        <r>
          <rPr>
            <sz val="11"/>
            <rFont val="Calibri"/>
          </rPr>
          <t>The DBMS must use multifactor authentication for access to user accounts.</t>
        </r>
      </text>
    </comment>
    <comment ref="T161" authorId="0" shapeId="0" xr:uid="{00000000-0006-0000-0A00-000057000000}">
      <text>
        <r>
          <rPr>
            <sz val="11"/>
            <rFont val="Calibri"/>
          </rPr>
          <t>DBMS passwords must not be stored in compiled, encoded, or encrypted batch jobs or compiled, encoded, or encrypted application source code.</t>
        </r>
      </text>
    </comment>
    <comment ref="L164" authorId="0" shapeId="0" xr:uid="{00000000-0006-0000-0A00-000058000000}">
      <text>
        <r>
          <rPr>
            <sz val="11"/>
            <rFont val="Calibri"/>
          </rPr>
          <t>The DBMS must verify account lockouts persist until reset by an administrator.</t>
        </r>
      </text>
    </comment>
    <comment ref="M164" authorId="0" shapeId="0" xr:uid="{00000000-0006-0000-0A00-000059000000}">
      <text>
        <r>
          <rPr>
            <sz val="11"/>
            <rFont val="Calibri"/>
          </rPr>
          <t>The DBMS must set the maximum number of consecutive invalid logon attempts to three.</t>
        </r>
      </text>
    </comment>
    <comment ref="L166" authorId="0" shapeId="0" xr:uid="{00000000-0006-0000-0A00-00005A000000}">
      <text>
        <r>
          <rPr>
            <sz val="11"/>
            <rFont val="Calibri"/>
          </rPr>
          <t>The DBMS must support organizational requirements to enforce minimum password length.</t>
        </r>
      </text>
    </comment>
    <comment ref="M166" authorId="0" shapeId="0" xr:uid="{00000000-0006-0000-0A00-00005B000000}">
      <text>
        <r>
          <rPr>
            <sz val="11"/>
            <rFont val="Calibri"/>
          </rPr>
          <t>The DBMS must support organizational requirements to prohibit password reuse for the organization-defined number of generations.</t>
        </r>
      </text>
    </comment>
    <comment ref="N166" authorId="0" shapeId="0" xr:uid="{00000000-0006-0000-0A00-00005C000000}">
      <text>
        <r>
          <rPr>
            <sz val="11"/>
            <rFont val="Calibri"/>
          </rPr>
          <t>The DBMS must support organizational requirements to enforce password complexity by the number of uppercase characters used.</t>
        </r>
      </text>
    </comment>
    <comment ref="O166" authorId="0" shapeId="0" xr:uid="{00000000-0006-0000-0A00-00005D000000}">
      <text>
        <r>
          <rPr>
            <sz val="11"/>
            <rFont val="Calibri"/>
          </rPr>
          <t>The DBMS must support organizational requirements to enforce password complexity by the number of lowercase characters used.</t>
        </r>
      </text>
    </comment>
    <comment ref="P166" authorId="0" shapeId="0" xr:uid="{00000000-0006-0000-0A00-00005E000000}">
      <text>
        <r>
          <rPr>
            <sz val="11"/>
            <rFont val="Calibri"/>
          </rPr>
          <t>The DBMS must support organizational requirements to enforce password complexity by the number of numeric characters used.</t>
        </r>
      </text>
    </comment>
    <comment ref="Q166" authorId="0" shapeId="0" xr:uid="{00000000-0006-0000-0A00-00005F000000}">
      <text>
        <r>
          <rPr>
            <sz val="11"/>
            <rFont val="Calibri"/>
          </rPr>
          <t>The DBMS must support organizational requirements to enforce password complexity by the number of special characters used.</t>
        </r>
      </text>
    </comment>
    <comment ref="L169" authorId="0" shapeId="0" xr:uid="{00000000-0006-0000-0A00-000060000000}">
      <text>
        <r>
          <rPr>
            <sz val="11"/>
            <rFont val="Calibri"/>
          </rPr>
          <t>DBMS default accounts must be assigned custom passwords.</t>
        </r>
      </text>
    </comment>
    <comment ref="M169" authorId="0" shapeId="0" xr:uid="{00000000-0006-0000-0A00-000061000000}">
      <text>
        <r>
          <rPr>
            <sz val="11"/>
            <rFont val="Calibri"/>
          </rPr>
          <t>Procedures for establishing temporary passwords that meet DOD password requirements for new accounts must be defined, documented, and implemented.</t>
        </r>
      </text>
    </comment>
    <comment ref="N169" authorId="0" shapeId="0" xr:uid="{00000000-0006-0000-0A00-000062000000}">
      <text>
        <r>
          <rPr>
            <sz val="11"/>
            <rFont val="Calibri"/>
          </rPr>
          <t>DBMS passwords must not be stored in compiled, encoded, or encrypted batch jobs or compiled, encoded, or encrypted application source code.</t>
        </r>
      </text>
    </comment>
    <comment ref="O169" authorId="0" shapeId="0" xr:uid="{00000000-0006-0000-0A00-000063000000}">
      <text>
        <r>
          <rPr>
            <sz val="11"/>
            <rFont val="Calibri"/>
          </rPr>
          <t>The DBMS must enforce password maximum lifetime restrictions.</t>
        </r>
      </text>
    </comment>
    <comment ref="L174" authorId="0" shapeId="0" xr:uid="{00000000-0006-0000-0A00-000064000000}">
      <text>
        <r>
          <rPr>
            <sz val="11"/>
            <rFont val="Calibri"/>
          </rPr>
          <t>The Oracle Listener must be configured to require administration authentication.</t>
        </r>
      </text>
    </comment>
    <comment ref="M174" authorId="0" shapeId="0" xr:uid="{00000000-0006-0000-0A00-000065000000}">
      <text>
        <r>
          <rPr>
            <sz val="11"/>
            <rFont val="Calibri"/>
          </rPr>
          <t>Access to external executables must be disabled or restricted.</t>
        </r>
      </text>
    </comment>
    <comment ref="N174" authorId="0" shapeId="0" xr:uid="{00000000-0006-0000-0A00-000066000000}">
      <text>
        <r>
          <rPr>
            <sz val="11"/>
            <rFont val="Calibri"/>
          </rPr>
          <t>The DBMS must use multifactor authentication for access to user accounts.</t>
        </r>
      </text>
    </comment>
    <comment ref="O174" authorId="0" shapeId="0" xr:uid="{00000000-0006-0000-0A00-000067000000}">
      <text>
        <r>
          <rPr>
            <sz val="11"/>
            <rFont val="Calibri"/>
          </rPr>
          <t>The DBMS must terminate the network connection associated with a communications session at the end of the session or 15 minutes of inactivity.</t>
        </r>
      </text>
    </comment>
    <comment ref="L221" authorId="0" shapeId="0" xr:uid="{00000000-0006-0000-0A00-000068000000}">
      <text>
        <r>
          <rPr>
            <sz val="11"/>
            <rFont val="Calibri"/>
          </rPr>
          <t>The Oracle Listener must be configured to require administration authentication.</t>
        </r>
      </text>
    </comment>
    <comment ref="M221" authorId="0" shapeId="0" xr:uid="{00000000-0006-0000-0A00-000069000000}">
      <text>
        <r>
          <rPr>
            <sz val="11"/>
            <rFont val="Calibri"/>
          </rPr>
          <t>The DBMS data files, transaction logs and audit files must be stored in dedicated directories or disk partitions separate from software or other application files.</t>
        </r>
      </text>
    </comment>
    <comment ref="N221" authorId="0" shapeId="0" xr:uid="{00000000-0006-0000-0A00-00006A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O221" authorId="0" shapeId="0" xr:uid="{00000000-0006-0000-0A00-00006B000000}">
      <text>
        <r>
          <rPr>
            <sz val="11"/>
            <rFont val="Calibri"/>
          </rPr>
          <t>The DBMS must provide audit record generation capability for organization-defined auditable events within the database.</t>
        </r>
      </text>
    </comment>
    <comment ref="P221" authorId="0" shapeId="0" xr:uid="{00000000-0006-0000-0A00-00006C000000}">
      <text>
        <r>
          <rPr>
            <sz val="11"/>
            <rFont val="Calibri"/>
          </rPr>
          <t>The DBMS must allow designated organizational personnel to select which auditable events are to be audited by the database.</t>
        </r>
      </text>
    </comment>
    <comment ref="Q221" authorId="0" shapeId="0" xr:uid="{00000000-0006-0000-0A00-00006D000000}">
      <text>
        <r>
          <rPr>
            <sz val="11"/>
            <rFont val="Calibri"/>
          </rPr>
          <t>The DBMS must generate audit records for the DoD-selected list of auditable events, to the extent such information is available.</t>
        </r>
      </text>
    </comment>
    <comment ref="R221" authorId="0" shapeId="0" xr:uid="{00000000-0006-0000-0A00-00006E000000}">
      <text>
        <r>
          <rPr>
            <sz val="11"/>
            <rFont val="Calibri"/>
          </rPr>
          <t>The DBMS must produce audit records containing sufficient information to establish what type of events occurred.</t>
        </r>
      </text>
    </comment>
    <comment ref="S221" authorId="0" shapeId="0" xr:uid="{00000000-0006-0000-0A00-00006F000000}">
      <text>
        <r>
          <rPr>
            <sz val="11"/>
            <rFont val="Calibri"/>
          </rPr>
          <t>The DBMS must produce audit records containing sufficient information to establish when (date and time) the events occurred.</t>
        </r>
      </text>
    </comment>
    <comment ref="T221" authorId="0" shapeId="0" xr:uid="{00000000-0006-0000-0A00-000070000000}">
      <text>
        <r>
          <rPr>
            <sz val="11"/>
            <rFont val="Calibri"/>
          </rPr>
          <t>The DBMS must produce audit records containing sufficient information to establish where the events occurred.</t>
        </r>
      </text>
    </comment>
    <comment ref="U221" authorId="0" shapeId="0" xr:uid="{00000000-0006-0000-0A00-000071000000}">
      <text>
        <r>
          <rPr>
            <sz val="11"/>
            <rFont val="Calibri"/>
          </rPr>
          <t>The DBMS must produce audit records containing sufficient information to establish the sources (origins) of the events.</t>
        </r>
      </text>
    </comment>
    <comment ref="V221" authorId="0" shapeId="0" xr:uid="{00000000-0006-0000-0A00-000072000000}">
      <text>
        <r>
          <rPr>
            <sz val="11"/>
            <rFont val="Calibri"/>
          </rPr>
          <t>The DBMS must produce audit records containing sufficient information to establish the outcome (success or failure) of the events.</t>
        </r>
      </text>
    </comment>
    <comment ref="W221" authorId="0" shapeId="0" xr:uid="{00000000-0006-0000-0A00-000073000000}">
      <text>
        <r>
          <rPr>
            <sz val="11"/>
            <rFont val="Calibri"/>
          </rPr>
          <t>The DBMS must produce audit records containing sufficient information to establish the identity of any user/subject or process associated with the event.</t>
        </r>
      </text>
    </comment>
    <comment ref="X221" authorId="0" shapeId="0" xr:uid="{00000000-0006-0000-0A00-000074000000}">
      <text>
        <r>
          <rPr>
            <sz val="11"/>
            <rFont val="Calibri"/>
          </rPr>
          <t>The DBMS must include organization-defined additional, more detailed information in the audit records for audit events identified by type, location, or subject.</t>
        </r>
      </text>
    </comment>
    <comment ref="L222" authorId="0" shapeId="0" xr:uid="{00000000-0006-0000-0A00-000075000000}">
      <text>
        <r>
          <rPr>
            <sz val="11"/>
            <rFont val="Calibri"/>
          </rPr>
          <t>The DBMS must protect against an individual who uses a shared account falsely denying having performed a particular action.</t>
        </r>
      </text>
    </comment>
    <comment ref="M222" authorId="0" shapeId="0" xr:uid="{00000000-0006-0000-0A00-000076000000}">
      <text>
        <r>
          <rPr>
            <sz val="11"/>
            <rFont val="Calibri"/>
          </rPr>
          <t>The DBMS must ensure users are authenticated with an individual authenticator prior to using a shared authenticator.</t>
        </r>
      </text>
    </comment>
    <comment ref="L223" authorId="0" shapeId="0" xr:uid="{00000000-0006-0000-0A00-000077000000}">
      <text>
        <r>
          <rPr>
            <sz val="11"/>
            <rFont val="Calibri"/>
          </rPr>
          <t>Use of the DBMS installation account must be logged.</t>
        </r>
      </text>
    </comment>
    <comment ref="L228" authorId="0" shapeId="0" xr:uid="{00000000-0006-0000-0A00-000078000000}">
      <text>
        <r>
          <rPr>
            <sz val="11"/>
            <rFont val="Calibri"/>
          </rPr>
          <t>Changes to configuration options must be audited.</t>
        </r>
      </text>
    </comment>
    <comment ref="L229" authorId="0" shapeId="0" xr:uid="{00000000-0006-0000-0A00-000079000000}">
      <text>
        <r>
          <rPr>
            <sz val="11"/>
            <rFont val="Calibri"/>
          </rPr>
          <t>The Oracle Listener must be configured to require administration authentication.</t>
        </r>
      </text>
    </comment>
    <comment ref="M229" authorId="0" shapeId="0" xr:uid="{00000000-0006-0000-0A00-00007A000000}">
      <text>
        <r>
          <rPr>
            <sz val="11"/>
            <rFont val="Calibri"/>
          </rPr>
          <t>The DBMS data files, transaction logs and audit files must be stored in dedicated directories or disk partitions separate from software or other application files.</t>
        </r>
      </text>
    </comment>
    <comment ref="N229" authorId="0" shapeId="0" xr:uid="{00000000-0006-0000-0A00-00007B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O229" authorId="0" shapeId="0" xr:uid="{00000000-0006-0000-0A00-00007C000000}">
      <text>
        <r>
          <rPr>
            <sz val="11"/>
            <rFont val="Calibri"/>
          </rPr>
          <t>The DBMS must provide audit record generation capability for organization-defined auditable events within the database.</t>
        </r>
      </text>
    </comment>
    <comment ref="P229" authorId="0" shapeId="0" xr:uid="{00000000-0006-0000-0A00-00007D000000}">
      <text>
        <r>
          <rPr>
            <sz val="11"/>
            <rFont val="Calibri"/>
          </rPr>
          <t>The DBMS must allow designated organizational personnel to select which auditable events are to be audited by the database.</t>
        </r>
      </text>
    </comment>
    <comment ref="Q229" authorId="0" shapeId="0" xr:uid="{00000000-0006-0000-0A00-00007E000000}">
      <text>
        <r>
          <rPr>
            <sz val="11"/>
            <rFont val="Calibri"/>
          </rPr>
          <t>The DBMS must generate audit records for the DoD-selected list of auditable events, to the extent such information is available.</t>
        </r>
      </text>
    </comment>
    <comment ref="R229" authorId="0" shapeId="0" xr:uid="{00000000-0006-0000-0A00-00007F000000}">
      <text>
        <r>
          <rPr>
            <sz val="11"/>
            <rFont val="Calibri"/>
          </rPr>
          <t>The DBMS must produce audit records containing sufficient information to establish what type of events occurred.</t>
        </r>
      </text>
    </comment>
    <comment ref="S229" authorId="0" shapeId="0" xr:uid="{00000000-0006-0000-0A00-000080000000}">
      <text>
        <r>
          <rPr>
            <sz val="11"/>
            <rFont val="Calibri"/>
          </rPr>
          <t>The DBMS must produce audit records containing sufficient information to establish when (date and time) the events occurred.</t>
        </r>
      </text>
    </comment>
    <comment ref="T229" authorId="0" shapeId="0" xr:uid="{00000000-0006-0000-0A00-000081000000}">
      <text>
        <r>
          <rPr>
            <sz val="11"/>
            <rFont val="Calibri"/>
          </rPr>
          <t>The DBMS must produce audit records containing sufficient information to establish where the events occurred.</t>
        </r>
      </text>
    </comment>
    <comment ref="U229" authorId="0" shapeId="0" xr:uid="{00000000-0006-0000-0A00-000082000000}">
      <text>
        <r>
          <rPr>
            <sz val="11"/>
            <rFont val="Calibri"/>
          </rPr>
          <t>The DBMS must produce audit records containing sufficient information to establish the sources (origins) of the events.</t>
        </r>
      </text>
    </comment>
    <comment ref="V229" authorId="0" shapeId="0" xr:uid="{00000000-0006-0000-0A00-000083000000}">
      <text>
        <r>
          <rPr>
            <sz val="11"/>
            <rFont val="Calibri"/>
          </rPr>
          <t>The DBMS must produce audit records containing sufficient information to establish the outcome (success or failure) of the events.</t>
        </r>
      </text>
    </comment>
    <comment ref="W229" authorId="0" shapeId="0" xr:uid="{00000000-0006-0000-0A00-000084000000}">
      <text>
        <r>
          <rPr>
            <sz val="11"/>
            <rFont val="Calibri"/>
          </rPr>
          <t>The DBMS must produce audit records containing sufficient information to establish the identity of any user/subject or process associated with the event.</t>
        </r>
      </text>
    </comment>
    <comment ref="X229" authorId="0" shapeId="0" xr:uid="{00000000-0006-0000-0A00-000085000000}">
      <text>
        <r>
          <rPr>
            <sz val="11"/>
            <rFont val="Calibri"/>
          </rPr>
          <t>The DBMS must include organization-defined additional, more detailed information in the audit records for audit events identified by type, location, or subject.</t>
        </r>
      </text>
    </comment>
    <comment ref="L231" authorId="0" shapeId="0" xr:uid="{00000000-0006-0000-0A00-000086000000}">
      <text>
        <r>
          <rPr>
            <sz val="11"/>
            <rFont val="Calibri"/>
          </rPr>
          <t>The system must protect audit information from any type of unauthorized access.</t>
        </r>
      </text>
    </comment>
    <comment ref="M231" authorId="0" shapeId="0" xr:uid="{00000000-0006-0000-0A00-000087000000}">
      <text>
        <r>
          <rPr>
            <sz val="11"/>
            <rFont val="Calibri"/>
          </rPr>
          <t>The system must protect audit information from unauthorized modification.</t>
        </r>
      </text>
    </comment>
    <comment ref="N231" authorId="0" shapeId="0" xr:uid="{00000000-0006-0000-0A00-000088000000}">
      <text>
        <r>
          <rPr>
            <sz val="11"/>
            <rFont val="Calibri"/>
          </rPr>
          <t>The system must protect audit information from unauthorized deletion.</t>
        </r>
      </text>
    </comment>
    <comment ref="O231" authorId="0" shapeId="0" xr:uid="{00000000-0006-0000-0A00-000089000000}">
      <text>
        <r>
          <rPr>
            <sz val="11"/>
            <rFont val="Calibri"/>
          </rPr>
          <t>The system must protect audit tools from unauthorized access.</t>
        </r>
      </text>
    </comment>
    <comment ref="P231" authorId="0" shapeId="0" xr:uid="{00000000-0006-0000-0A00-00008A000000}">
      <text>
        <r>
          <rPr>
            <sz val="11"/>
            <rFont val="Calibri"/>
          </rPr>
          <t>The system must protect audit tools from unauthorized modification.</t>
        </r>
      </text>
    </comment>
    <comment ref="Q231" authorId="0" shapeId="0" xr:uid="{00000000-0006-0000-0A00-00008B000000}">
      <text>
        <r>
          <rPr>
            <sz val="11"/>
            <rFont val="Calibri"/>
          </rPr>
          <t>The system must protect audit tools from unauthorized deletion.</t>
        </r>
      </text>
    </comment>
    <comment ref="L232" authorId="0" shapeId="0" xr:uid="{00000000-0006-0000-0A00-00008C000000}">
      <text>
        <r>
          <rPr>
            <sz val="11"/>
            <rFont val="Calibri"/>
          </rPr>
          <t>The system must protect audit information from any type of unauthorized access.</t>
        </r>
      </text>
    </comment>
    <comment ref="M232" authorId="0" shapeId="0" xr:uid="{00000000-0006-0000-0A00-00008D000000}">
      <text>
        <r>
          <rPr>
            <sz val="11"/>
            <rFont val="Calibri"/>
          </rPr>
          <t>The system must protect audit information from unauthorized modification.</t>
        </r>
      </text>
    </comment>
    <comment ref="N232" authorId="0" shapeId="0" xr:uid="{00000000-0006-0000-0A00-00008E000000}">
      <text>
        <r>
          <rPr>
            <sz val="11"/>
            <rFont val="Calibri"/>
          </rPr>
          <t>The system must protect audit information from unauthorized deletion.</t>
        </r>
      </text>
    </comment>
    <comment ref="O232" authorId="0" shapeId="0" xr:uid="{00000000-0006-0000-0A00-00008F000000}">
      <text>
        <r>
          <rPr>
            <sz val="11"/>
            <rFont val="Calibri"/>
          </rPr>
          <t>The system must protect audit tools from unauthorized access.</t>
        </r>
      </text>
    </comment>
    <comment ref="P232" authorId="0" shapeId="0" xr:uid="{00000000-0006-0000-0A00-000090000000}">
      <text>
        <r>
          <rPr>
            <sz val="11"/>
            <rFont val="Calibri"/>
          </rPr>
          <t>The system must protect audit tools from unauthorized modification.</t>
        </r>
      </text>
    </comment>
    <comment ref="Q232" authorId="0" shapeId="0" xr:uid="{00000000-0006-0000-0A00-000091000000}">
      <text>
        <r>
          <rPr>
            <sz val="11"/>
            <rFont val="Calibri"/>
          </rPr>
          <t>The system must protect audit tools from unauthorized deletion.</t>
        </r>
      </text>
    </comment>
    <comment ref="L233" authorId="0" shapeId="0" xr:uid="{00000000-0006-0000-0A00-000092000000}">
      <text>
        <r>
          <rPr>
            <sz val="11"/>
            <rFont val="Calibri"/>
          </rPr>
          <t>The DBMS must allocate audit record storage capacity in accordance with organization-defined audit record storage requirements.</t>
        </r>
      </text>
    </comment>
    <comment ref="M233" authorId="0" shapeId="0" xr:uid="{00000000-0006-0000-0A00-000093000000}">
      <text>
        <r>
          <rPr>
            <sz val="11"/>
            <rFont val="Calibri"/>
          </rPr>
          <t>The DBMS must disable user accounts after 35 days of inactivity.</t>
        </r>
      </text>
    </comment>
    <comment ref="N233" authorId="0" shapeId="0" xr:uid="{00000000-0006-0000-0A00-000094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L234" authorId="0" shapeId="0" xr:uid="{00000000-0006-0000-0A00-000095000000}">
      <text>
        <r>
          <rPr>
            <sz val="11"/>
            <rFont val="Calibri"/>
          </rPr>
          <t>Database software, applications, and configuration files must be monitored to discover unauthorized changes.</t>
        </r>
      </text>
    </comment>
    <comment ref="M234" authorId="0" shapeId="0" xr:uid="{00000000-0006-0000-0A00-000096000000}">
      <text>
        <r>
          <rPr>
            <sz val="11"/>
            <rFont val="Calibri"/>
          </rPr>
          <t>Logic modules within the database (to include packages, procedures, functions and triggers) must be monitored to discover unauthorized changes.</t>
        </r>
      </text>
    </comment>
    <comment ref="L236" authorId="0" shapeId="0" xr:uid="{00000000-0006-0000-0A00-000097000000}">
      <text>
        <r>
          <rPr>
            <sz val="11"/>
            <rFont val="Calibri"/>
          </rPr>
          <t>The system must provide a real-time alert when organization-defined audit failure events occur.</t>
        </r>
      </text>
    </comment>
    <comment ref="L242" authorId="0" shapeId="0" xr:uid="{00000000-0006-0000-0A00-000098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L249" authorId="0" shapeId="0" xr:uid="{00000000-0006-0000-0A00-000099000000}">
      <text>
        <r>
          <rPr>
            <sz val="11"/>
            <rFont val="Calibri"/>
          </rPr>
          <t>The system must provide a real-time alert when organization-defined audit failure events occur.</t>
        </r>
      </text>
    </comment>
    <comment ref="L276" authorId="0" shapeId="0" xr:uid="{00000000-0006-0000-0A00-00009A000000}">
      <text>
        <r>
          <rPr>
            <sz val="11"/>
            <rFont val="Calibri"/>
          </rPr>
          <t>Database software, applications, and configuration files must be monitored to discover unauthorized changes.</t>
        </r>
      </text>
    </comment>
    <comment ref="M276" authorId="0" shapeId="0" xr:uid="{00000000-0006-0000-0A00-00009B000000}">
      <text>
        <r>
          <rPr>
            <sz val="11"/>
            <rFont val="Calibri"/>
          </rPr>
          <t>Logic modules within the database (to include packages, procedures, functions and triggers) must be monitored to discover unauthorized changes.</t>
        </r>
      </text>
    </comment>
    <comment ref="L288" authorId="0" shapeId="0" xr:uid="{00000000-0006-0000-0A00-00009C000000}">
      <text>
        <r>
          <rPr>
            <sz val="11"/>
            <rFont val="Calibri"/>
          </rPr>
          <t>The directories assigned to the LOG_ARCHIVE_DEST* parameters must be protected from unauthorized access.</t>
        </r>
      </text>
    </comment>
    <comment ref="M288" authorId="0" shapeId="0" xr:uid="{00000000-0006-0000-0A00-00009D000000}">
      <text>
        <r>
          <rPr>
            <sz val="11"/>
            <rFont val="Calibri"/>
          </rPr>
          <t>The /diag subdirectory under the directory assigned to the DIAGNOSTIC_DEST parameter must be protected from unauthorized access.</t>
        </r>
      </text>
    </comment>
    <comment ref="N288" authorId="0" shapeId="0" xr:uid="{00000000-0006-0000-0A00-00009E000000}">
      <text>
        <r>
          <rPr>
            <sz val="11"/>
            <rFont val="Calibri"/>
          </rPr>
          <t>Database software directories, including DBMS configuration files, must be stored in dedicated directories, or DASD pools, separate from the host OS and other applications.</t>
        </r>
      </text>
    </comment>
    <comment ref="O288" authorId="0" shapeId="0" xr:uid="{00000000-0006-0000-0A00-00009F000000}">
      <text>
        <r>
          <rPr>
            <sz val="11"/>
            <rFont val="Calibri"/>
          </rPr>
          <t>The OS must limit privileges to change the DBMS software resident within software libraries (including privileged programs).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4" authorId="0" shapeId="0" xr:uid="{00000000-0006-0000-0B00-000001000000}">
      <text>
        <r>
          <rPr>
            <sz val="11"/>
            <rFont val="Calibri"/>
          </rPr>
          <t>The DBMS must limit the number of concurrent sessions for each system account to an organization-defined number of sessions.</t>
        </r>
      </text>
    </comment>
    <comment ref="I124" authorId="0" shapeId="0" xr:uid="{00000000-0006-0000-0B00-000002000000}">
      <text>
        <r>
          <rPr>
            <sz val="11"/>
            <rFont val="Calibri"/>
          </rPr>
          <t>The DBMS must protect against or limit the effects of organization-defined types of Denial of Service (DoS) attacks.</t>
        </r>
      </text>
    </comment>
    <comment ref="H125" authorId="0" shapeId="0" xr:uid="{00000000-0006-0000-0B00-000003000000}">
      <text>
        <r>
          <rPr>
            <sz val="11"/>
            <rFont val="Calibri"/>
          </rPr>
          <t>A minimum of two Oracle control files must be defined and configured to be stored on separate, archived disks (physical or virtual) or archived partitions on a RAID device.</t>
        </r>
      </text>
    </comment>
    <comment ref="I125" authorId="0" shapeId="0" xr:uid="{00000000-0006-0000-0B00-000006000000}">
      <text>
        <r>
          <rPr>
            <sz val="11"/>
            <rFont val="Calibri"/>
          </rPr>
          <t>A minimum of two Oracle redo log groups/files must be defined and configured to be stored on separate, archived physical disks or archived directories on a RAID device.</t>
        </r>
      </text>
    </comment>
    <comment ref="J125" authorId="0" shapeId="0" xr:uid="{00000000-0006-0000-0B00-000004000000}">
      <text>
        <r>
          <rPr>
            <sz val="11"/>
            <rFont val="Calibri"/>
          </rPr>
          <t>The DBMS must preserve any organization-defined system state information in the event of a system failure.</t>
        </r>
      </text>
    </comment>
    <comment ref="K125" authorId="0" shapeId="0" xr:uid="{00000000-0006-0000-0B00-000005000000}">
      <text>
        <r>
          <rPr>
            <sz val="11"/>
            <rFont val="Calibri"/>
          </rPr>
          <t>DBMS backup and restoration files must be protected from unauthorized access.</t>
        </r>
      </text>
    </comment>
    <comment ref="H126" authorId="0" shapeId="0" xr:uid="{00000000-0006-0000-0B00-000007000000}">
      <text>
        <r>
          <rPr>
            <sz val="11"/>
            <rFont val="Calibri"/>
          </rPr>
          <t>A minimum of two Oracle control files must be defined and configured to be stored on separate, archived disks (physical or virtual) or archived partitions on a RAID device.</t>
        </r>
      </text>
    </comment>
    <comment ref="I126" authorId="0" shapeId="0" xr:uid="{00000000-0006-0000-0B00-000008000000}">
      <text>
        <r>
          <rPr>
            <sz val="11"/>
            <rFont val="Calibri"/>
          </rPr>
          <t>A minimum of two Oracle redo log groups/files must be defined and configured to be stored on separate, archived physical disks or archived directories on a RAID device.</t>
        </r>
      </text>
    </comment>
    <comment ref="J126" authorId="0" shapeId="0" xr:uid="{00000000-0006-0000-0B00-000009000000}">
      <text>
        <r>
          <rPr>
            <sz val="11"/>
            <rFont val="Calibri"/>
          </rPr>
          <t>The DBMS must preserve any organization-defined system state information in the event of a system failure.</t>
        </r>
      </text>
    </comment>
    <comment ref="K126" authorId="0" shapeId="0" xr:uid="{00000000-0006-0000-0B00-00000A000000}">
      <text>
        <r>
          <rPr>
            <sz val="11"/>
            <rFont val="Calibri"/>
          </rPr>
          <t>DBMS backup and restoration files must be protected from unauthorized access.</t>
        </r>
      </text>
    </comment>
    <comment ref="H228" authorId="0" shapeId="0" xr:uid="{00000000-0006-0000-0B00-00000B000000}">
      <text>
        <r>
          <rPr>
            <sz val="11"/>
            <rFont val="Calibri"/>
          </rPr>
          <t>Oracle software must be evaluated and patched against newly found vulnerabilities.</t>
        </r>
      </text>
    </comment>
    <comment ref="I228" authorId="0" shapeId="0" xr:uid="{00000000-0006-0000-0B00-00000C000000}">
      <text>
        <r>
          <rPr>
            <sz val="11"/>
            <rFont val="Calibri"/>
          </rPr>
          <t>Oracle database products must be a version supported by the vendor.</t>
        </r>
      </text>
    </comment>
    <comment ref="H231" authorId="0" shapeId="0" xr:uid="{00000000-0006-0000-0B00-00000D000000}">
      <text>
        <r>
          <rPr>
            <sz val="11"/>
            <rFont val="Calibri"/>
          </rPr>
          <t>Default demonstration and sample databases, database objects, and applications must be removed.</t>
        </r>
      </text>
    </comment>
    <comment ref="I231" authorId="0" shapeId="0" xr:uid="{00000000-0006-0000-0B00-00000E000000}">
      <text>
        <r>
          <rPr>
            <sz val="11"/>
            <rFont val="Calibri"/>
          </rPr>
          <t>Unused database components, DBMS software, and database objects must be removed.</t>
        </r>
      </text>
    </comment>
    <comment ref="J231" authorId="0" shapeId="0" xr:uid="{00000000-0006-0000-0B00-00000F000000}">
      <text>
        <r>
          <rPr>
            <sz val="11"/>
            <rFont val="Calibri"/>
          </rPr>
          <t>Unused database components that are integrated in the DBMS and cannot be uninstalled must be disabled.</t>
        </r>
      </text>
    </comment>
    <comment ref="H238" authorId="0" shapeId="0" xr:uid="{00000000-0006-0000-0B00-000010000000}">
      <text>
        <r>
          <rPr>
            <sz val="11"/>
            <rFont val="Calibri"/>
          </rPr>
          <t>The DBMS must generate audit records for the DoD-selected list of auditable events, to the extent such information is available.</t>
        </r>
      </text>
    </comment>
    <comment ref="H240" authorId="0" shapeId="0" xr:uid="{00000000-0006-0000-0B00-000011000000}">
      <text>
        <r>
          <rPr>
            <sz val="11"/>
            <rFont val="Calibri"/>
          </rPr>
          <t>The Oracle REMOTE_OS_AUTHENT parameter must be set to FALSE.</t>
        </r>
      </text>
    </comment>
    <comment ref="I240" authorId="0" shapeId="0" xr:uid="{00000000-0006-0000-0B00-000013000000}">
      <text>
        <r>
          <rPr>
            <sz val="11"/>
            <rFont val="Calibri"/>
          </rPr>
          <t>The Oracle REMOTE_OS_ROLES parameter must be set to FALSE.</t>
        </r>
      </text>
    </comment>
    <comment ref="J240" authorId="0" shapeId="0" xr:uid="{00000000-0006-0000-0B00-000014000000}">
      <text>
        <r>
          <rPr>
            <sz val="11"/>
            <rFont val="Calibri"/>
          </rPr>
          <t>The Oracle SQL92_SECURITY parameter must be set to TRUE.</t>
        </r>
      </text>
    </comment>
    <comment ref="K240" authorId="0" shapeId="0" xr:uid="{00000000-0006-0000-0B00-000015000000}">
      <text>
        <r>
          <rPr>
            <sz val="11"/>
            <rFont val="Calibri"/>
          </rPr>
          <t>The Oracle password file ownership and permissions should be limited and the REMOTE_LOGIN_PASSWORDFILE parameter must be set to EXCLUSIVE or NONE.</t>
        </r>
      </text>
    </comment>
    <comment ref="L240" authorId="0" shapeId="0" xr:uid="{00000000-0006-0000-0B00-000012000000}">
      <text>
        <r>
          <rPr>
            <sz val="11"/>
            <rFont val="Calibri"/>
          </rPr>
          <t>The Oracle _TRACE_FILES_PUBLIC parameter if present must be set to FALSE.</t>
        </r>
      </text>
    </comment>
    <comment ref="H241" authorId="0" shapeId="0" xr:uid="{00000000-0006-0000-0B00-000016000000}">
      <text>
        <r>
          <rPr>
            <sz val="11"/>
            <rFont val="Calibri"/>
          </rPr>
          <t>DBMS default accounts must be assigned custom passwords.</t>
        </r>
      </text>
    </comment>
    <comment ref="H243" authorId="0" shapeId="0" xr:uid="{00000000-0006-0000-0B00-000017000000}">
      <text>
        <r>
          <rPr>
            <sz val="11"/>
            <rFont val="Calibri"/>
          </rPr>
          <t>The Oracle REMOTE_OS_AUTHENT parameter must be set to FALSE.</t>
        </r>
      </text>
    </comment>
    <comment ref="I243" authorId="0" shapeId="0" xr:uid="{00000000-0006-0000-0B00-00001D000000}">
      <text>
        <r>
          <rPr>
            <sz val="11"/>
            <rFont val="Calibri"/>
          </rPr>
          <t>The Oracle REMOTE_OS_ROLES parameter must be set to FALSE.</t>
        </r>
      </text>
    </comment>
    <comment ref="J243" authorId="0" shapeId="0" xr:uid="{00000000-0006-0000-0B00-00001E000000}">
      <text>
        <r>
          <rPr>
            <sz val="11"/>
            <rFont val="Calibri"/>
          </rPr>
          <t>The Oracle SQL92_SECURITY parameter must be set to TRUE.</t>
        </r>
      </text>
    </comment>
    <comment ref="K243" authorId="0" shapeId="0" xr:uid="{00000000-0006-0000-0B00-00001F000000}">
      <text>
        <r>
          <rPr>
            <sz val="11"/>
            <rFont val="Calibri"/>
          </rPr>
          <t>The Oracle password file ownership and permissions should be limited and the REMOTE_LOGIN_PASSWORDFILE parameter must be set to EXCLUSIVE or NONE.</t>
        </r>
      </text>
    </comment>
    <comment ref="L243" authorId="0" shapeId="0" xr:uid="{00000000-0006-0000-0B00-000020000000}">
      <text>
        <r>
          <rPr>
            <sz val="11"/>
            <rFont val="Calibri"/>
          </rPr>
          <t>The Oracle _TRACE_FILES_PUBLIC parameter if present must be set to FALSE.</t>
        </r>
      </text>
    </comment>
    <comment ref="M243" authorId="0" shapeId="0" xr:uid="{00000000-0006-0000-0B00-000018000000}">
      <text>
        <r>
          <rPr>
            <sz val="11"/>
            <rFont val="Calibri"/>
          </rPr>
          <t>Default demonstration and sample databases, database objects, and applications must be removed.</t>
        </r>
      </text>
    </comment>
    <comment ref="N243" authorId="0" shapeId="0" xr:uid="{00000000-0006-0000-0B00-000019000000}">
      <text>
        <r>
          <rPr>
            <sz val="11"/>
            <rFont val="Calibri"/>
          </rPr>
          <t>Unused database components, DBMS software, and database objects must be removed.</t>
        </r>
      </text>
    </comment>
    <comment ref="O243" authorId="0" shapeId="0" xr:uid="{00000000-0006-0000-0B00-00001A000000}">
      <text>
        <r>
          <rPr>
            <sz val="11"/>
            <rFont val="Calibri"/>
          </rPr>
          <t>Unused database components that are integrated in the DBMS and cannot be uninstalled must be disabled.</t>
        </r>
      </text>
    </comment>
    <comment ref="P243" authorId="0" shapeId="0" xr:uid="{00000000-0006-0000-0B00-00001B000000}">
      <text>
        <r>
          <rPr>
            <sz val="11"/>
            <rFont val="Calibri"/>
          </rPr>
          <t>Use of external executables must be authorized.</t>
        </r>
      </text>
    </comment>
    <comment ref="Q243" authorId="0" shapeId="0" xr:uid="{00000000-0006-0000-0B00-00001C000000}">
      <text>
        <r>
          <rPr>
            <sz val="11"/>
            <rFont val="Calibri"/>
          </rPr>
          <t>Access to external executables must be disabled or restricted.</t>
        </r>
      </text>
    </comment>
    <comment ref="H245" authorId="0" shapeId="0" xr:uid="{00000000-0006-0000-0B00-000021000000}">
      <text>
        <r>
          <rPr>
            <sz val="11"/>
            <rFont val="Calibri"/>
          </rPr>
          <t>Database software directories, including DBMS configuration files, must be stored in dedicated directories, or DASD pools, separate from the host OS and other applications.</t>
        </r>
      </text>
    </comment>
    <comment ref="I245" authorId="0" shapeId="0" xr:uid="{00000000-0006-0000-0B00-000022000000}">
      <text>
        <r>
          <rPr>
            <sz val="11"/>
            <rFont val="Calibri"/>
          </rPr>
          <t>The OS must limit privileges to change the DBMS software resident within software libraries (including privileged programs).</t>
        </r>
      </text>
    </comment>
    <comment ref="H248" authorId="0" shapeId="0" xr:uid="{00000000-0006-0000-0B00-000023000000}">
      <text>
        <r>
          <rPr>
            <sz val="11"/>
            <rFont val="Calibri"/>
          </rPr>
          <t>The DBMS must generate audit records for the DoD-selected list of auditable events, to the extent such information is available.</t>
        </r>
      </text>
    </comment>
    <comment ref="H249" authorId="0" shapeId="0" xr:uid="{00000000-0006-0000-0B00-000024000000}">
      <text>
        <r>
          <rPr>
            <sz val="11"/>
            <rFont val="Calibri"/>
          </rPr>
          <t>Changes to configuration options must be audited.</t>
        </r>
      </text>
    </comment>
    <comment ref="I249" authorId="0" shapeId="0" xr:uid="{00000000-0006-0000-0B00-000025000000}">
      <text>
        <r>
          <rPr>
            <sz val="11"/>
            <rFont val="Calibri"/>
          </rPr>
          <t>Database software, applications, and configuration files must be monitored to discover unauthorized changes.</t>
        </r>
      </text>
    </comment>
    <comment ref="J249" authorId="0" shapeId="0" xr:uid="{00000000-0006-0000-0B00-000026000000}">
      <text>
        <r>
          <rPr>
            <sz val="11"/>
            <rFont val="Calibri"/>
          </rPr>
          <t>Logic modules within the database (to include packages, procedures, functions and triggers) must be monitored to discover unauthorized changes.</t>
        </r>
      </text>
    </comment>
    <comment ref="H256" authorId="0" shapeId="0" xr:uid="{00000000-0006-0000-0B00-000027000000}">
      <text>
        <r>
          <rPr>
            <sz val="11"/>
            <rFont val="Calibri"/>
          </rPr>
          <t>Oracle software must be evaluated and patched against newly found vulnerabilities.</t>
        </r>
      </text>
    </comment>
    <comment ref="I256" authorId="0" shapeId="0" xr:uid="{00000000-0006-0000-0B00-000028000000}">
      <text>
        <r>
          <rPr>
            <sz val="11"/>
            <rFont val="Calibri"/>
          </rPr>
          <t>Oracle database products must be a version supported by the vendor.</t>
        </r>
      </text>
    </comment>
    <comment ref="H284" authorId="0" shapeId="0" xr:uid="{00000000-0006-0000-0B00-000029000000}">
      <text>
        <r>
          <rPr>
            <sz val="11"/>
            <rFont val="Calibri"/>
          </rPr>
          <t>The DBMS must protect against an individual who uses a shared account falsely denying having performed a particular action.</t>
        </r>
      </text>
    </comment>
    <comment ref="I284" authorId="0" shapeId="0" xr:uid="{00000000-0006-0000-0B00-00002A000000}">
      <text>
        <r>
          <rPr>
            <sz val="11"/>
            <rFont val="Calibri"/>
          </rPr>
          <t>The DBMS must ensure users are authenticated with an individual authenticator prior to using a shared authenticator.</t>
        </r>
      </text>
    </comment>
    <comment ref="H285" authorId="0" shapeId="0" xr:uid="{00000000-0006-0000-0B00-00002B000000}">
      <text>
        <r>
          <rPr>
            <sz val="11"/>
            <rFont val="Calibri"/>
          </rPr>
          <t>The DBMS must uniquely identify and authenticate organizational users (or processes acting on behalf of organizational users).</t>
        </r>
      </text>
    </comment>
    <comment ref="I285" authorId="0" shapeId="0" xr:uid="{00000000-0006-0000-0B00-00002C000000}">
      <text>
        <r>
          <rPr>
            <sz val="11"/>
            <rFont val="Calibri"/>
          </rPr>
          <t>The DBMS must uniquely identify and authenticate non-organizational users (or processes acting on behalf of non-organizational users).</t>
        </r>
      </text>
    </comment>
    <comment ref="H287" authorId="0" shapeId="0" xr:uid="{00000000-0006-0000-0B00-00002D000000}">
      <text>
        <r>
          <rPr>
            <sz val="11"/>
            <rFont val="Calibri"/>
          </rPr>
          <t>The DBMS must uniquely identify and authenticate organizational users (or processes acting on behalf of organizational users).</t>
        </r>
      </text>
    </comment>
    <comment ref="H290" authorId="0" shapeId="0" xr:uid="{00000000-0006-0000-0B00-00002E000000}">
      <text>
        <r>
          <rPr>
            <sz val="11"/>
            <rFont val="Calibri"/>
          </rPr>
          <t>The DBMS must disable user accounts after 35 days of inactivity.</t>
        </r>
      </text>
    </comment>
    <comment ref="I290" authorId="0" shapeId="0" xr:uid="{00000000-0006-0000-0B00-00002F000000}">
      <text>
        <r>
          <rPr>
            <sz val="11"/>
            <rFont val="Calibri"/>
          </rPr>
          <t>The DBMS must terminate the network connection associated with a communications session at the end of the session or 15 minutes of inactivity.</t>
        </r>
      </text>
    </comment>
    <comment ref="H292" authorId="0" shapeId="0" xr:uid="{00000000-0006-0000-0B00-000030000000}">
      <text>
        <r>
          <rPr>
            <sz val="11"/>
            <rFont val="Calibri"/>
          </rPr>
          <t>The DBMS must provide a mechanism to automatically identify accounts designated as temporary or emergency accounts.</t>
        </r>
      </text>
    </comment>
    <comment ref="I292" authorId="0" shapeId="0" xr:uid="{00000000-0006-0000-0B00-000031000000}">
      <text>
        <r>
          <rPr>
            <sz val="11"/>
            <rFont val="Calibri"/>
          </rPr>
          <t>The DBMS must provide a mechanism to automatically remove or disable temporary user accounts after 72 hours.</t>
        </r>
      </text>
    </comment>
    <comment ref="J292" authorId="0" shapeId="0" xr:uid="{00000000-0006-0000-0B00-000032000000}">
      <text>
        <r>
          <rPr>
            <sz val="11"/>
            <rFont val="Calibri"/>
          </rPr>
          <t>The DBMS must automatically terminate emergency accounts after an organization-defined time period for each type of account.</t>
        </r>
      </text>
    </comment>
    <comment ref="H295" authorId="0" shapeId="0" xr:uid="{00000000-0006-0000-0B00-000033000000}">
      <text>
        <r>
          <rPr>
            <sz val="11"/>
            <rFont val="Calibri"/>
          </rPr>
          <t>Oracle Database must map the PKI-authenticated identity to an associated user account.</t>
        </r>
      </text>
    </comment>
    <comment ref="I295" authorId="0" shapeId="0" xr:uid="{00000000-0006-0000-0B00-000034000000}">
      <text>
        <r>
          <rPr>
            <sz val="11"/>
            <rFont val="Calibri"/>
          </rPr>
          <t>The DBMS must use multifactor authentication for access to user accounts.</t>
        </r>
      </text>
    </comment>
    <comment ref="H296" authorId="0" shapeId="0" xr:uid="{00000000-0006-0000-0B00-000035000000}">
      <text>
        <r>
          <rPr>
            <sz val="11"/>
            <rFont val="Calibri"/>
          </rPr>
          <t>Oracle Database must map the PKI-authenticated identity to an associated user account.</t>
        </r>
      </text>
    </comment>
    <comment ref="H298" authorId="0" shapeId="0" xr:uid="{00000000-0006-0000-0B00-000036000000}">
      <text>
        <r>
          <rPr>
            <sz val="11"/>
            <rFont val="Calibri"/>
          </rPr>
          <t>The DBMS must support organizational requirements to enforce minimum password length.</t>
        </r>
      </text>
    </comment>
    <comment ref="I298" authorId="0" shapeId="0" xr:uid="{00000000-0006-0000-0B00-000037000000}">
      <text>
        <r>
          <rPr>
            <sz val="11"/>
            <rFont val="Calibri"/>
          </rPr>
          <t>The DBMS must support organizational requirements to prohibit password reuse for the organization-defined number of generations.</t>
        </r>
      </text>
    </comment>
    <comment ref="J298" authorId="0" shapeId="0" xr:uid="{00000000-0006-0000-0B00-000038000000}">
      <text>
        <r>
          <rPr>
            <sz val="11"/>
            <rFont val="Calibri"/>
          </rPr>
          <t>The DBMS must support organizational requirements to enforce password complexity by the number of uppercase characters used.</t>
        </r>
      </text>
    </comment>
    <comment ref="K298" authorId="0" shapeId="0" xr:uid="{00000000-0006-0000-0B00-000039000000}">
      <text>
        <r>
          <rPr>
            <sz val="11"/>
            <rFont val="Calibri"/>
          </rPr>
          <t>The DBMS must support organizational requirements to enforce password complexity by the number of lowercase characters used.</t>
        </r>
      </text>
    </comment>
    <comment ref="L298" authorId="0" shapeId="0" xr:uid="{00000000-0006-0000-0B00-00003A000000}">
      <text>
        <r>
          <rPr>
            <sz val="11"/>
            <rFont val="Calibri"/>
          </rPr>
          <t>The DBMS must support organizational requirements to enforce password complexity by the number of numeric characters used.</t>
        </r>
      </text>
    </comment>
    <comment ref="M298" authorId="0" shapeId="0" xr:uid="{00000000-0006-0000-0B00-00003B000000}">
      <text>
        <r>
          <rPr>
            <sz val="11"/>
            <rFont val="Calibri"/>
          </rPr>
          <t>The DBMS must support organizational requirements to enforce password complexity by the number of special characters used.</t>
        </r>
      </text>
    </comment>
    <comment ref="N298" authorId="0" shapeId="0" xr:uid="{00000000-0006-0000-0B00-00003C000000}">
      <text>
        <r>
          <rPr>
            <sz val="11"/>
            <rFont val="Calibri"/>
          </rPr>
          <t>Procedures for establishing temporary passwords that meet DOD password requirements for new accounts must be defined, documented, and implemented.</t>
        </r>
      </text>
    </comment>
    <comment ref="H299" authorId="0" shapeId="0" xr:uid="{00000000-0006-0000-0B00-00003D000000}">
      <text>
        <r>
          <rPr>
            <sz val="11"/>
            <rFont val="Calibri"/>
          </rPr>
          <t>DBMS default accounts must be assigned custom passwords.</t>
        </r>
      </text>
    </comment>
    <comment ref="I299" authorId="0" shapeId="0" xr:uid="{00000000-0006-0000-0B00-00003E000000}">
      <text>
        <r>
          <rPr>
            <sz val="11"/>
            <rFont val="Calibri"/>
          </rPr>
          <t>Procedures for establishing temporary passwords that meet DOD password requirements for new accounts must be defined, documented, and implemented.</t>
        </r>
      </text>
    </comment>
    <comment ref="J299" authorId="0" shapeId="0" xr:uid="{00000000-0006-0000-0B00-00003F000000}">
      <text>
        <r>
          <rPr>
            <sz val="11"/>
            <rFont val="Calibri"/>
          </rPr>
          <t>DBMS passwords must not be stored in compiled, encoded, or encrypted batch jobs or compiled, encoded, or encrypted application source code.</t>
        </r>
      </text>
    </comment>
    <comment ref="K299" authorId="0" shapeId="0" xr:uid="{00000000-0006-0000-0B00-000040000000}">
      <text>
        <r>
          <rPr>
            <sz val="11"/>
            <rFont val="Calibri"/>
          </rPr>
          <t>The DBMS must enforce password maximum lifetime restrictions.</t>
        </r>
      </text>
    </comment>
    <comment ref="H300" authorId="0" shapeId="0" xr:uid="{00000000-0006-0000-0B00-000041000000}">
      <text>
        <r>
          <rPr>
            <sz val="11"/>
            <rFont val="Calibri"/>
          </rPr>
          <t>The DBMS must verify account lockouts persist until reset by an administrator.</t>
        </r>
      </text>
    </comment>
    <comment ref="I300" authorId="0" shapeId="0" xr:uid="{00000000-0006-0000-0B00-000042000000}">
      <text>
        <r>
          <rPr>
            <sz val="11"/>
            <rFont val="Calibri"/>
          </rPr>
          <t>The DBMS must set the maximum number of consecutive invalid logon attempts to three.</t>
        </r>
      </text>
    </comment>
    <comment ref="H309" authorId="0" shapeId="0" xr:uid="{00000000-0006-0000-0B00-000043000000}">
      <text>
        <r>
          <rPr>
            <sz val="11"/>
            <rFont val="Calibri"/>
          </rPr>
          <t>The DBMS software installation account must be restricted to authorized users.</t>
        </r>
      </text>
    </comment>
    <comment ref="I309" authorId="0" shapeId="0" xr:uid="{00000000-0006-0000-0B00-000044000000}">
      <text>
        <r>
          <rPr>
            <sz val="11"/>
            <rFont val="Calibri"/>
          </rPr>
          <t>DBA OS accounts must be granted only those host system privileges necessary for the administration of the DBMS.</t>
        </r>
      </text>
    </comment>
    <comment ref="J309" authorId="0" shapeId="0" xr:uid="{00000000-0006-0000-0B00-000045000000}">
      <text>
        <r>
          <rPr>
            <sz val="11"/>
            <rFont val="Calibri"/>
          </rPr>
          <t>Use of the DBMS software installation account must be restricted.</t>
        </r>
      </text>
    </comment>
    <comment ref="H311" authorId="0" shapeId="0" xr:uid="{00000000-0006-0000-0B00-000046000000}">
      <text>
        <r>
          <rPr>
            <sz val="11"/>
            <rFont val="Calibri"/>
          </rPr>
          <t>The Oracle WITH GRANT OPTION privilege must not be granted to non-DBA or non-Application administrator user accounts.</t>
        </r>
      </text>
    </comment>
    <comment ref="I311" authorId="0" shapeId="0" xr:uid="{00000000-0006-0000-0B00-00004B000000}">
      <text>
        <r>
          <rPr>
            <sz val="11"/>
            <rFont val="Calibri"/>
          </rPr>
          <t>System privileges granted using the WITH ADMIN OPTION must not be granted to unauthorized user accounts.</t>
        </r>
      </text>
    </comment>
    <comment ref="J311" authorId="0" shapeId="0" xr:uid="{00000000-0006-0000-0B00-00004C000000}">
      <text>
        <r>
          <rPr>
            <sz val="11"/>
            <rFont val="Calibri"/>
          </rPr>
          <t>Oracle roles granted using the WITH ADMIN OPTION must not be granted to unauthorized accounts.</t>
        </r>
      </text>
    </comment>
    <comment ref="K311" authorId="0" shapeId="0" xr:uid="{00000000-0006-0000-0B00-00004D000000}">
      <text>
        <r>
          <rPr>
            <sz val="11"/>
            <rFont val="Calibri"/>
          </rPr>
          <t>Application role permissions must not be assigned to the Oracle PUBLIC role.</t>
        </r>
      </text>
    </comment>
    <comment ref="L311" authorId="0" shapeId="0" xr:uid="{00000000-0006-0000-0B00-00004E000000}">
      <text>
        <r>
          <rPr>
            <sz val="11"/>
            <rFont val="Calibri"/>
          </rPr>
          <t>Oracle application administration roles must be disabled if not required and authorized.</t>
        </r>
      </text>
    </comment>
    <comment ref="M311" authorId="0" shapeId="0" xr:uid="{00000000-0006-0000-0B00-00004F000000}">
      <text>
        <r>
          <rPr>
            <sz val="11"/>
            <rFont val="Calibri"/>
          </rPr>
          <t>Use of external executables must be authorized.</t>
        </r>
      </text>
    </comment>
    <comment ref="N311" authorId="0" shapeId="0" xr:uid="{00000000-0006-0000-0B00-000050000000}">
      <text>
        <r>
          <rPr>
            <sz val="11"/>
            <rFont val="Calibri"/>
          </rPr>
          <t>Access to external executables must be disabled or restricted.</t>
        </r>
      </text>
    </comment>
    <comment ref="O311" authorId="0" shapeId="0" xr:uid="{00000000-0006-0000-0B00-000051000000}">
      <text>
        <r>
          <rPr>
            <sz val="11"/>
            <rFont val="Calibri"/>
          </rPr>
          <t>DBA OS accounts must be granted only those host system privileges necessary for the administration of the DBMS.</t>
        </r>
      </text>
    </comment>
    <comment ref="P311" authorId="0" shapeId="0" xr:uid="{00000000-0006-0000-0B00-000052000000}">
      <text>
        <r>
          <rPr>
            <sz val="11"/>
            <rFont val="Calibri"/>
          </rPr>
          <t>A single database connection configuration file must not be used to configure all database clients.</t>
        </r>
      </text>
    </comment>
    <comment ref="Q311" authorId="0" shapeId="0" xr:uid="{00000000-0006-0000-0B00-000053000000}">
      <text>
        <r>
          <rPr>
            <sz val="11"/>
            <rFont val="Calibri"/>
          </rPr>
          <t>The DBMS must be protected from unauthorized access by developers.</t>
        </r>
      </text>
    </comment>
    <comment ref="R311" authorId="0" shapeId="0" xr:uid="{00000000-0006-0000-0B00-000047000000}">
      <text>
        <r>
          <rPr>
            <sz val="11"/>
            <rFont val="Calibri"/>
          </rPr>
          <t>The DBMS must be protected from unauthorized access by developers on shared production/development host systems.</t>
        </r>
      </text>
    </comment>
    <comment ref="S311" authorId="0" shapeId="0" xr:uid="{00000000-0006-0000-0B00-000048000000}">
      <text>
        <r>
          <rPr>
            <sz val="11"/>
            <rFont val="Calibri"/>
          </rPr>
          <t>The DBMS must restrict access to system tables and other configuration information or metadata to DBAs or other authorized users.</t>
        </r>
      </text>
    </comment>
    <comment ref="T311" authorId="0" shapeId="0" xr:uid="{00000000-0006-0000-0B00-000049000000}">
      <text>
        <r>
          <rPr>
            <sz val="11"/>
            <rFont val="Calibri"/>
          </rPr>
          <t>Administrative privileges must be assigned to database accounts via database roles.</t>
        </r>
      </text>
    </comment>
    <comment ref="U311" authorId="0" shapeId="0" xr:uid="{00000000-0006-0000-0B00-00004A000000}">
      <text>
        <r>
          <rPr>
            <sz val="11"/>
            <rFont val="Calibri"/>
          </rPr>
          <t>OS accounts utilized to run external procedures called by the DBMS must have limited privileges.</t>
        </r>
      </text>
    </comment>
    <comment ref="H312" authorId="0" shapeId="0" xr:uid="{00000000-0006-0000-0B00-000054000000}">
      <text>
        <r>
          <rPr>
            <sz val="11"/>
            <rFont val="Calibri"/>
          </rPr>
          <t>DBMS default accounts must be assigned custom passwords.</t>
        </r>
      </text>
    </comment>
    <comment ref="H313" authorId="0" shapeId="0" xr:uid="{00000000-0006-0000-0B00-000055000000}">
      <text>
        <r>
          <rPr>
            <sz val="11"/>
            <rFont val="Calibri"/>
          </rPr>
          <t>The DBMS must ensure users are authenticated with an individual authenticator prior to using a shared authenticator.</t>
        </r>
      </text>
    </comment>
    <comment ref="H314" authorId="0" shapeId="0" xr:uid="{00000000-0006-0000-0B00-000056000000}">
      <text>
        <r>
          <rPr>
            <sz val="11"/>
            <rFont val="Calibri"/>
          </rPr>
          <t>When using command-line tools such as Oracle SQL*Plus, which can accept a plain-text password, users must use an alternative logon method that does not expose the password.</t>
        </r>
      </text>
    </comment>
    <comment ref="H317" authorId="0" shapeId="0" xr:uid="{00000000-0006-0000-0B00-000057000000}">
      <text>
        <r>
          <rPr>
            <sz val="11"/>
            <rFont val="Calibri"/>
          </rPr>
          <t>The DBMS must use multifactor authentication for access to user accounts.</t>
        </r>
      </text>
    </comment>
    <comment ref="H323" authorId="0" shapeId="0" xr:uid="{00000000-0006-0000-0B00-000058000000}">
      <text>
        <r>
          <rPr>
            <sz val="11"/>
            <rFont val="Calibri"/>
          </rPr>
          <t>Changes to DBMS security labels must be audited.</t>
        </r>
      </text>
    </comment>
    <comment ref="H324" authorId="0" shapeId="0" xr:uid="{00000000-0006-0000-0B00-000059000000}">
      <text>
        <r>
          <rPr>
            <sz val="11"/>
            <rFont val="Calibri"/>
          </rPr>
          <t>Changes to DBMS security labels must be audited.</t>
        </r>
      </text>
    </comment>
    <comment ref="H327" authorId="0" shapeId="0" xr:uid="{00000000-0006-0000-0B00-00005A000000}">
      <text>
        <r>
          <rPr>
            <sz val="11"/>
            <rFont val="Calibri"/>
          </rPr>
          <t>The directories assigned to the LOG_ARCHIVE_DEST* parameters must be protected from unauthorized access.</t>
        </r>
      </text>
    </comment>
    <comment ref="H329" authorId="0" shapeId="0" xr:uid="{00000000-0006-0000-0B00-00005B000000}">
      <text>
        <r>
          <rPr>
            <sz val="11"/>
            <rFont val="Calibri"/>
          </rPr>
          <t>The DBMS must take needed steps to protect data at rest and ensure confidentiality and integrity of application data.</t>
        </r>
      </text>
    </comment>
    <comment ref="H341" authorId="0" shapeId="0" xr:uid="{00000000-0006-0000-0B00-00005C000000}">
      <text>
        <r>
          <rPr>
            <sz val="11"/>
            <rFont val="Calibri"/>
          </rPr>
          <t>Application role permissions must not be assigned to the Oracle PUBLIC role.</t>
        </r>
      </text>
    </comment>
    <comment ref="I341" authorId="0" shapeId="0" xr:uid="{00000000-0006-0000-0B00-00005D000000}">
      <text>
        <r>
          <rPr>
            <sz val="11"/>
            <rFont val="Calibri"/>
          </rPr>
          <t>Oracle application administration roles must be disabled if not required and authorized.</t>
        </r>
      </text>
    </comment>
    <comment ref="H343" authorId="0" shapeId="0" xr:uid="{00000000-0006-0000-0B00-00005E000000}">
      <text>
        <r>
          <rPr>
            <sz val="11"/>
            <rFont val="Calibri"/>
          </rPr>
          <t>The DBMS must support enforcement of logical access restrictions associated with changes to the DBMS configuration and to the database itself.</t>
        </r>
      </text>
    </comment>
    <comment ref="H345" authorId="0" shapeId="0" xr:uid="{00000000-0006-0000-0B00-00005F000000}">
      <text>
        <r>
          <rPr>
            <sz val="11"/>
            <rFont val="Calibri"/>
          </rPr>
          <t>The directories assigned to the LOG_ARCHIVE_DEST* parameters must be protected from unauthorized access.</t>
        </r>
      </text>
    </comment>
    <comment ref="I345" authorId="0" shapeId="0" xr:uid="{00000000-0006-0000-0B00-000060000000}">
      <text>
        <r>
          <rPr>
            <sz val="11"/>
            <rFont val="Calibri"/>
          </rPr>
          <t>The /diag subdirectory under the directory assigned to the DIAGNOSTIC_DEST parameter must be protected from unauthorized access.</t>
        </r>
      </text>
    </comment>
    <comment ref="J345" authorId="0" shapeId="0" xr:uid="{00000000-0006-0000-0B00-000061000000}">
      <text>
        <r>
          <rPr>
            <sz val="11"/>
            <rFont val="Calibri"/>
          </rPr>
          <t>Database objects must be owned by accounts authorized for ownership.</t>
        </r>
      </text>
    </comment>
    <comment ref="K345" authorId="0" shapeId="0" xr:uid="{00000000-0006-0000-0B00-000062000000}">
      <text>
        <r>
          <rPr>
            <sz val="11"/>
            <rFont val="Calibri"/>
          </rPr>
          <t>Database software directories, including DBMS configuration files, must be stored in dedicated directories, or DASD pools, separate from the host OS and other applications.</t>
        </r>
      </text>
    </comment>
    <comment ref="L345" authorId="0" shapeId="0" xr:uid="{00000000-0006-0000-0B00-000063000000}">
      <text>
        <r>
          <rPr>
            <sz val="11"/>
            <rFont val="Calibri"/>
          </rPr>
          <t>DBA OS accounts must be granted only those host system privileges necessary for the administration of the DBMS.</t>
        </r>
      </text>
    </comment>
    <comment ref="M345" authorId="0" shapeId="0" xr:uid="{00000000-0006-0000-0B00-000064000000}">
      <text>
        <r>
          <rPr>
            <sz val="11"/>
            <rFont val="Calibri"/>
          </rPr>
          <t>A single database connection configuration file must not be used to configure all database clients.</t>
        </r>
      </text>
    </comment>
    <comment ref="N345" authorId="0" shapeId="0" xr:uid="{00000000-0006-0000-0B00-000065000000}">
      <text>
        <r>
          <rPr>
            <sz val="11"/>
            <rFont val="Calibri"/>
          </rPr>
          <t>The DBMS must be protected from unauthorized access by developers.</t>
        </r>
      </text>
    </comment>
    <comment ref="O345" authorId="0" shapeId="0" xr:uid="{00000000-0006-0000-0B00-000066000000}">
      <text>
        <r>
          <rPr>
            <sz val="11"/>
            <rFont val="Calibri"/>
          </rPr>
          <t>The DBMS must be protected from unauthorized access by developers on shared production/development host systems.</t>
        </r>
      </text>
    </comment>
    <comment ref="P345" authorId="0" shapeId="0" xr:uid="{00000000-0006-0000-0B00-000067000000}">
      <text>
        <r>
          <rPr>
            <sz val="11"/>
            <rFont val="Calibri"/>
          </rPr>
          <t>The DBMS must restrict access to system tables and other configuration information or metadata to DBAs or other authorized users.</t>
        </r>
      </text>
    </comment>
    <comment ref="Q345" authorId="0" shapeId="0" xr:uid="{00000000-0006-0000-0B00-000068000000}">
      <text>
        <r>
          <rPr>
            <sz val="11"/>
            <rFont val="Calibri"/>
          </rPr>
          <t>Administrative privileges must be assigned to database accounts via database roles.</t>
        </r>
      </text>
    </comment>
    <comment ref="R345" authorId="0" shapeId="0" xr:uid="{00000000-0006-0000-0B00-000069000000}">
      <text>
        <r>
          <rPr>
            <sz val="11"/>
            <rFont val="Calibri"/>
          </rPr>
          <t>OS accounts utilized to run external procedures called by the DBMS must have limited privileges.</t>
        </r>
      </text>
    </comment>
    <comment ref="S345" authorId="0" shapeId="0" xr:uid="{00000000-0006-0000-0B00-00006A000000}">
      <text>
        <r>
          <rPr>
            <sz val="11"/>
            <rFont val="Calibri"/>
          </rPr>
          <t>The DBMS must support enforcement of logical access restrictions associated with changes to the DBMS configuration and to the database itself.</t>
        </r>
      </text>
    </comment>
    <comment ref="T345" authorId="0" shapeId="0" xr:uid="{00000000-0006-0000-0B00-00006B000000}">
      <text>
        <r>
          <rPr>
            <sz val="11"/>
            <rFont val="Calibri"/>
          </rPr>
          <t>The OS must limit privileges to change the DBMS software resident within software libraries (including privileged programs).</t>
        </r>
      </text>
    </comment>
    <comment ref="H346" authorId="0" shapeId="0" xr:uid="{00000000-0006-0000-0B00-00006C000000}">
      <text>
        <r>
          <rPr>
            <sz val="11"/>
            <rFont val="Calibri"/>
          </rPr>
          <t>Access to default accounts used to support replication must be restricted to authorized DBAs.</t>
        </r>
      </text>
    </comment>
    <comment ref="I346" authorId="0" shapeId="0" xr:uid="{00000000-0006-0000-0B00-00006D000000}">
      <text>
        <r>
          <rPr>
            <sz val="11"/>
            <rFont val="Calibri"/>
          </rPr>
          <t>Fixed user and public database links must be authorized for use.</t>
        </r>
      </text>
    </comment>
    <comment ref="J346" authorId="0" shapeId="0" xr:uid="{00000000-0006-0000-0B00-00006E000000}">
      <text>
        <r>
          <rPr>
            <sz val="11"/>
            <rFont val="Calibri"/>
          </rPr>
          <t>The Oracle WITH GRANT OPTION privilege must not be granted to non-DBA or non-Application administrator user accounts.</t>
        </r>
      </text>
    </comment>
    <comment ref="K346" authorId="0" shapeId="0" xr:uid="{00000000-0006-0000-0B00-00006F000000}">
      <text>
        <r>
          <rPr>
            <sz val="11"/>
            <rFont val="Calibri"/>
          </rPr>
          <t>System privileges granted using the WITH ADMIN OPTION must not be granted to unauthorized user accounts.</t>
        </r>
      </text>
    </comment>
    <comment ref="L346" authorId="0" shapeId="0" xr:uid="{00000000-0006-0000-0B00-000070000000}">
      <text>
        <r>
          <rPr>
            <sz val="11"/>
            <rFont val="Calibri"/>
          </rPr>
          <t>Oracle roles granted using the WITH ADMIN OPTION must not be granted to unauthorized accounts.</t>
        </r>
      </text>
    </comment>
    <comment ref="M346" authorId="0" shapeId="0" xr:uid="{00000000-0006-0000-0B00-000071000000}">
      <text>
        <r>
          <rPr>
            <sz val="11"/>
            <rFont val="Calibri"/>
          </rPr>
          <t>Application role permissions must not be assigned to the Oracle PUBLIC role.</t>
        </r>
      </text>
    </comment>
    <comment ref="N346" authorId="0" shapeId="0" xr:uid="{00000000-0006-0000-0B00-000072000000}">
      <text>
        <r>
          <rPr>
            <sz val="11"/>
            <rFont val="Calibri"/>
          </rPr>
          <t>Oracle application administration roles must be disabled if not required and authorized.</t>
        </r>
      </text>
    </comment>
    <comment ref="O346" authorId="0" shapeId="0" xr:uid="{00000000-0006-0000-0B00-000073000000}">
      <text>
        <r>
          <rPr>
            <sz val="11"/>
            <rFont val="Calibri"/>
          </rPr>
          <t>Unauthorized database links must not be defined and active.</t>
        </r>
      </text>
    </comment>
    <comment ref="P346" authorId="0" shapeId="0" xr:uid="{00000000-0006-0000-0B00-000074000000}">
      <text>
        <r>
          <rPr>
            <sz val="11"/>
            <rFont val="Calibri"/>
          </rPr>
          <t>Remote database or other external access must use fully-qualified names.</t>
        </r>
      </text>
    </comment>
    <comment ref="Q346" authorId="0" shapeId="0" xr:uid="{00000000-0006-0000-0B00-000075000000}">
      <text>
        <r>
          <rPr>
            <sz val="11"/>
            <rFont val="Calibri"/>
          </rPr>
          <t>The DBMS must limit the number of concurrent sessions for each system account to an organization-defined number of sessions.</t>
        </r>
      </text>
    </comment>
    <comment ref="R346" authorId="0" shapeId="0" xr:uid="{00000000-0006-0000-0B00-000076000000}">
      <text>
        <r>
          <rPr>
            <sz val="11"/>
            <rFont val="Calibri"/>
          </rPr>
          <t>The DBMS software installation account must be restricted to authorized users.</t>
        </r>
      </text>
    </comment>
    <comment ref="S346" authorId="0" shapeId="0" xr:uid="{00000000-0006-0000-0B00-000077000000}">
      <text>
        <r>
          <rPr>
            <sz val="11"/>
            <rFont val="Calibri"/>
          </rPr>
          <t>DBA OS accounts must be granted only those host system privileges necessary for the administration of the DBMS.</t>
        </r>
      </text>
    </comment>
    <comment ref="T346" authorId="0" shapeId="0" xr:uid="{00000000-0006-0000-0B00-000078000000}">
      <text>
        <r>
          <rPr>
            <sz val="11"/>
            <rFont val="Calibri"/>
          </rPr>
          <t>Use of the DBMS software installation account must be restricted.</t>
        </r>
      </text>
    </comment>
    <comment ref="H348" authorId="0" shapeId="0" xr:uid="{00000000-0006-0000-0B00-000079000000}">
      <text>
        <r>
          <rPr>
            <sz val="11"/>
            <rFont val="Calibri"/>
          </rPr>
          <t>Sensitive information from production database exports must be modified before import to a development database.</t>
        </r>
      </text>
    </comment>
    <comment ref="I348" authorId="0" shapeId="0" xr:uid="{00000000-0006-0000-0B00-00007A000000}">
      <text>
        <r>
          <rPr>
            <sz val="11"/>
            <rFont val="Calibri"/>
          </rPr>
          <t>The DBMS must enforce approved authorizations for logical access to the system in accordance with applicable policy.</t>
        </r>
      </text>
    </comment>
    <comment ref="J348" authorId="0" shapeId="0" xr:uid="{00000000-0006-0000-0B00-00007B000000}">
      <text>
        <r>
          <rPr>
            <sz val="11"/>
            <rFont val="Calibri"/>
          </rPr>
          <t>The DBMS must use NIST-validated FIPS 140-2 or 140-3 compliant cryptography for authentication mechanisms.</t>
        </r>
      </text>
    </comment>
    <comment ref="K348" authorId="0" shapeId="0" xr:uid="{00000000-0006-0000-0B00-00007C000000}">
      <text>
        <r>
          <rPr>
            <sz val="11"/>
            <rFont val="Calibri"/>
          </rPr>
          <t>The DBMS must take needed steps to protect data at rest and ensure confidentiality and integrity of application data.</t>
        </r>
      </text>
    </comment>
    <comment ref="L348" authorId="0" shapeId="0" xr:uid="{00000000-0006-0000-0B00-00007D000000}">
      <text>
        <r>
          <rPr>
            <sz val="11"/>
            <rFont val="Calibri"/>
          </rPr>
          <t>The DBMS must enforce Discretionary Access Control (DAC) policy allowing users to specify and control sharing by named individuals, groups of individuals, or by both, limiting propagation of access rights and including or excluding access to the granularity of a single user.</t>
        </r>
      </text>
    </comment>
    <comment ref="M348" authorId="0" shapeId="0" xr:uid="{00000000-0006-0000-0B00-00007E000000}">
      <text>
        <r>
          <rPr>
            <sz val="11"/>
            <rFont val="Calibri"/>
          </rPr>
          <t>The DBMS must implement required cryptographic protections using cryptographic modules complying with applicable federal laws, Executive Orders, directives, policies, regulations, standards, and guidance.</t>
        </r>
      </text>
    </comment>
    <comment ref="N348" authorId="0" shapeId="0" xr:uid="{00000000-0006-0000-0B00-00007F000000}">
      <text>
        <r>
          <rPr>
            <sz val="11"/>
            <rFont val="Calibri"/>
          </rPr>
          <t>Database data files containing sensitive information must be encrypted.</t>
        </r>
      </text>
    </comment>
    <comment ref="H349" authorId="0" shapeId="0" xr:uid="{00000000-0006-0000-0B00-000080000000}">
      <text>
        <r>
          <rPr>
            <sz val="11"/>
            <rFont val="Calibri"/>
          </rPr>
          <t>The DBMS, when using PKI-based authentication, must enforce authorized access to the corresponding private key.</t>
        </r>
      </text>
    </comment>
    <comment ref="I349" authorId="0" shapeId="0" xr:uid="{00000000-0006-0000-0B00-000081000000}">
      <text>
        <r>
          <rPr>
            <sz val="11"/>
            <rFont val="Calibri"/>
          </rPr>
          <t>The DBMS must support organizational requirements to enforce password encryption for storage.</t>
        </r>
      </text>
    </comment>
    <comment ref="J349" authorId="0" shapeId="0" xr:uid="{00000000-0006-0000-0B00-000082000000}">
      <text>
        <r>
          <rPr>
            <sz val="11"/>
            <rFont val="Calibri"/>
          </rPr>
          <t>The DBMS, when utilizing PKI-based authentication, must validate certificates by constructing a certification path with status information to an accepted trust anchor.</t>
        </r>
      </text>
    </comment>
    <comment ref="K349" authorId="0" shapeId="0" xr:uid="{00000000-0006-0000-0B00-000083000000}">
      <text>
        <r>
          <rPr>
            <sz val="11"/>
            <rFont val="Calibri"/>
          </rPr>
          <t>The DBMS must use NIST-validated FIPS 140-2 or 140-3 compliant cryptography for authentication mechanisms.</t>
        </r>
      </text>
    </comment>
    <comment ref="L349" authorId="0" shapeId="0" xr:uid="{00000000-0006-0000-0B00-000084000000}">
      <text>
        <r>
          <rPr>
            <sz val="11"/>
            <rFont val="Calibri"/>
          </rPr>
          <t>The DBMS must prevent unauthorized and unintended information transfer via shared system resources.</t>
        </r>
      </text>
    </comment>
    <comment ref="M349" authorId="0" shapeId="0" xr:uid="{00000000-0006-0000-0B00-000085000000}">
      <text>
        <r>
          <rPr>
            <sz val="11"/>
            <rFont val="Calibri"/>
          </rPr>
          <t>When using command-line tools such as Oracle SQL*Plus, which can accept a plain-text password, users must use an alternative logon method that does not expose the password.</t>
        </r>
      </text>
    </comment>
    <comment ref="N349" authorId="0" shapeId="0" xr:uid="{00000000-0006-0000-0B00-000086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O349" authorId="0" shapeId="0" xr:uid="{00000000-0006-0000-0B00-000087000000}">
      <text>
        <r>
          <rPr>
            <sz val="11"/>
            <rFont val="Calibri"/>
          </rPr>
          <t>The DBMS must use multifactor authentication for access to user accounts.</t>
        </r>
      </text>
    </comment>
    <comment ref="P349" authorId="0" shapeId="0" xr:uid="{00000000-0006-0000-0B00-000088000000}">
      <text>
        <r>
          <rPr>
            <sz val="11"/>
            <rFont val="Calibri"/>
          </rPr>
          <t>DBMS passwords must not be stored in compiled, encoded, or encrypted batch jobs or compiled, encoded, or encrypted application source code.</t>
        </r>
      </text>
    </comment>
    <comment ref="Q349" authorId="0" shapeId="0" xr:uid="{00000000-0006-0000-0B00-000089000000}">
      <text>
        <r>
          <rPr>
            <sz val="11"/>
            <rFont val="Calibri"/>
          </rPr>
          <t>The DBMS must implement required cryptographic protections using cryptographic modules complying with applicable federal laws, Executive Orders, directives, policies, regulations, standards, and guidance.</t>
        </r>
      </text>
    </comment>
    <comment ref="H358" authorId="0" shapeId="0" xr:uid="{00000000-0006-0000-0B00-00008A000000}">
      <text>
        <r>
          <rPr>
            <sz val="11"/>
            <rFont val="Calibri"/>
          </rPr>
          <t>The Oracle Listener must be configured to require administration authentication.</t>
        </r>
      </text>
    </comment>
    <comment ref="I358" authorId="0" shapeId="0" xr:uid="{00000000-0006-0000-0B00-00008F000000}">
      <text>
        <r>
          <rPr>
            <sz val="11"/>
            <rFont val="Calibri"/>
          </rPr>
          <t>Use of the DBMS installation account must be logged.</t>
        </r>
      </text>
    </comment>
    <comment ref="J358" authorId="0" shapeId="0" xr:uid="{00000000-0006-0000-0B00-000090000000}">
      <text>
        <r>
          <rPr>
            <sz val="11"/>
            <rFont val="Calibri"/>
          </rPr>
          <t>The DBMS data files, transaction logs and audit files must be stored in dedicated directories or disk partitions separate from software or other application files.</t>
        </r>
      </text>
    </comment>
    <comment ref="K358" authorId="0" shapeId="0" xr:uid="{00000000-0006-0000-0B00-000091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L358" authorId="0" shapeId="0" xr:uid="{00000000-0006-0000-0B00-000092000000}">
      <text>
        <r>
          <rPr>
            <sz val="11"/>
            <rFont val="Calibri"/>
          </rPr>
          <t>Changes to configuration options must be audited.</t>
        </r>
      </text>
    </comment>
    <comment ref="M358" authorId="0" shapeId="0" xr:uid="{00000000-0006-0000-0B00-000093000000}">
      <text>
        <r>
          <rPr>
            <sz val="11"/>
            <rFont val="Calibri"/>
          </rPr>
          <t>The DBMS must provide audit record generation capability for organization-defined auditable events within the database.</t>
        </r>
      </text>
    </comment>
    <comment ref="N358" authorId="0" shapeId="0" xr:uid="{00000000-0006-0000-0B00-000094000000}">
      <text>
        <r>
          <rPr>
            <sz val="11"/>
            <rFont val="Calibri"/>
          </rPr>
          <t>The DBMS must allow designated organizational personnel to select which auditable events are to be audited by the database.</t>
        </r>
      </text>
    </comment>
    <comment ref="O358" authorId="0" shapeId="0" xr:uid="{00000000-0006-0000-0B00-000095000000}">
      <text>
        <r>
          <rPr>
            <sz val="11"/>
            <rFont val="Calibri"/>
          </rPr>
          <t>The DBMS must generate audit records for the DoD-selected list of auditable events, to the extent such information is available.</t>
        </r>
      </text>
    </comment>
    <comment ref="P358" authorId="0" shapeId="0" xr:uid="{00000000-0006-0000-0B00-000096000000}">
      <text>
        <r>
          <rPr>
            <sz val="11"/>
            <rFont val="Calibri"/>
          </rPr>
          <t>The DBMS must produce audit records containing sufficient information to establish what type of events occurred.</t>
        </r>
      </text>
    </comment>
    <comment ref="Q358" authorId="0" shapeId="0" xr:uid="{00000000-0006-0000-0B00-000097000000}">
      <text>
        <r>
          <rPr>
            <sz val="11"/>
            <rFont val="Calibri"/>
          </rPr>
          <t>The DBMS must produce audit records containing sufficient information to establish when (date and time) the events occurred.</t>
        </r>
      </text>
    </comment>
    <comment ref="R358" authorId="0" shapeId="0" xr:uid="{00000000-0006-0000-0B00-000098000000}">
      <text>
        <r>
          <rPr>
            <sz val="11"/>
            <rFont val="Calibri"/>
          </rPr>
          <t>The DBMS must produce audit records containing sufficient information to establish where the events occurred.</t>
        </r>
      </text>
    </comment>
    <comment ref="S358" authorId="0" shapeId="0" xr:uid="{00000000-0006-0000-0B00-000099000000}">
      <text>
        <r>
          <rPr>
            <sz val="11"/>
            <rFont val="Calibri"/>
          </rPr>
          <t>The DBMS must produce audit records containing sufficient information to establish the sources (origins) of the events.</t>
        </r>
      </text>
    </comment>
    <comment ref="T358" authorId="0" shapeId="0" xr:uid="{00000000-0006-0000-0B00-00009A000000}">
      <text>
        <r>
          <rPr>
            <sz val="11"/>
            <rFont val="Calibri"/>
          </rPr>
          <t>The DBMS must produce audit records containing sufficient information to establish the outcome (success or failure) of the events.</t>
        </r>
      </text>
    </comment>
    <comment ref="U358" authorId="0" shapeId="0" xr:uid="{00000000-0006-0000-0B00-00009B000000}">
      <text>
        <r>
          <rPr>
            <sz val="11"/>
            <rFont val="Calibri"/>
          </rPr>
          <t>The DBMS must produce audit records containing sufficient information to establish the identity of any user/subject or process associated with the event.</t>
        </r>
      </text>
    </comment>
    <comment ref="V358" authorId="0" shapeId="0" xr:uid="{00000000-0006-0000-0B00-00008B000000}">
      <text>
        <r>
          <rPr>
            <sz val="11"/>
            <rFont val="Calibri"/>
          </rPr>
          <t>The DBMS must include organization-defined additional, more detailed information in the audit records for audit events identified by type, location, or subject.</t>
        </r>
      </text>
    </comment>
    <comment ref="W358" authorId="0" shapeId="0" xr:uid="{00000000-0006-0000-0B00-00008C000000}">
      <text>
        <r>
          <rPr>
            <sz val="11"/>
            <rFont val="Calibri"/>
          </rPr>
          <t>Database software, applications, and configuration files must be monitored to discover unauthorized changes.</t>
        </r>
      </text>
    </comment>
    <comment ref="X358" authorId="0" shapeId="0" xr:uid="{00000000-0006-0000-0B00-00008D000000}">
      <text>
        <r>
          <rPr>
            <sz val="11"/>
            <rFont val="Calibri"/>
          </rPr>
          <t>Logic modules within the database (to include packages, procedures, functions and triggers) must be monitored to discover unauthorized changes.</t>
        </r>
      </text>
    </comment>
    <comment ref="Y358" authorId="0" shapeId="0" xr:uid="{00000000-0006-0000-0B00-00008E000000}">
      <text>
        <r>
          <rPr>
            <sz val="11"/>
            <rFont val="Calibri"/>
          </rPr>
          <t>The DBMS must protect against an individual who uses a shared account falsely denying having performed a particular action.</t>
        </r>
      </text>
    </comment>
    <comment ref="H360" authorId="0" shapeId="0" xr:uid="{00000000-0006-0000-0B00-00009C000000}">
      <text>
        <r>
          <rPr>
            <sz val="11"/>
            <rFont val="Calibri"/>
          </rPr>
          <t>The DBMS must allocate audit record storage capacity in accordance with organization-defined audit record storage requirements.</t>
        </r>
      </text>
    </comment>
    <comment ref="I360" authorId="0" shapeId="0" xr:uid="{00000000-0006-0000-0B00-00009D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J360" authorId="0" shapeId="0" xr:uid="{00000000-0006-0000-0B00-00009E000000}">
      <text>
        <r>
          <rPr>
            <sz val="11"/>
            <rFont val="Calibri"/>
          </rPr>
          <t>The DBMS must disable user accounts after 35 days of inactivity.</t>
        </r>
      </text>
    </comment>
    <comment ref="K360" authorId="0" shapeId="0" xr:uid="{00000000-0006-0000-0B00-00009F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H361" authorId="0" shapeId="0" xr:uid="{00000000-0006-0000-0B00-0000A0000000}">
      <text>
        <r>
          <rPr>
            <sz val="11"/>
            <rFont val="Calibri"/>
          </rPr>
          <t>The system must protect audit information from any type of unauthorized access.</t>
        </r>
      </text>
    </comment>
    <comment ref="I361" authorId="0" shapeId="0" xr:uid="{00000000-0006-0000-0B00-0000A1000000}">
      <text>
        <r>
          <rPr>
            <sz val="11"/>
            <rFont val="Calibri"/>
          </rPr>
          <t>The system must protect audit information from unauthorized modification.</t>
        </r>
      </text>
    </comment>
    <comment ref="J361" authorId="0" shapeId="0" xr:uid="{00000000-0006-0000-0B00-0000A2000000}">
      <text>
        <r>
          <rPr>
            <sz val="11"/>
            <rFont val="Calibri"/>
          </rPr>
          <t>The system must protect audit information from unauthorized deletion.</t>
        </r>
      </text>
    </comment>
    <comment ref="K361" authorId="0" shapeId="0" xr:uid="{00000000-0006-0000-0B00-0000A3000000}">
      <text>
        <r>
          <rPr>
            <sz val="11"/>
            <rFont val="Calibri"/>
          </rPr>
          <t>The system must protect audit tools from unauthorized access.</t>
        </r>
      </text>
    </comment>
    <comment ref="L361" authorId="0" shapeId="0" xr:uid="{00000000-0006-0000-0B00-0000A4000000}">
      <text>
        <r>
          <rPr>
            <sz val="11"/>
            <rFont val="Calibri"/>
          </rPr>
          <t>The system must protect audit tools from unauthorized modification.</t>
        </r>
      </text>
    </comment>
    <comment ref="M361" authorId="0" shapeId="0" xr:uid="{00000000-0006-0000-0B00-0000A5000000}">
      <text>
        <r>
          <rPr>
            <sz val="11"/>
            <rFont val="Calibri"/>
          </rPr>
          <t>The system must protect audit tools from unauthorized deletion.</t>
        </r>
      </text>
    </comment>
    <comment ref="H362" authorId="0" shapeId="0" xr:uid="{00000000-0006-0000-0B00-0000A6000000}">
      <text>
        <r>
          <rPr>
            <sz val="11"/>
            <rFont val="Calibri"/>
          </rPr>
          <t>The DBMS must allocate audit record storage capacity in accordance with organization-defined audit record storage requirements.</t>
        </r>
      </text>
    </comment>
    <comment ref="I362" authorId="0" shapeId="0" xr:uid="{00000000-0006-0000-0B00-0000A7000000}">
      <text>
        <r>
          <rPr>
            <sz val="11"/>
            <rFont val="Calibri"/>
          </rPr>
          <t>The system must provide a real-time alert when organization-defined audit failure events occur.</t>
        </r>
      </text>
    </comment>
    <comment ref="J362" authorId="0" shapeId="0" xr:uid="{00000000-0006-0000-0B00-0000A8000000}">
      <text>
        <r>
          <rPr>
            <sz val="11"/>
            <rFont val="Calibri"/>
          </rPr>
          <t>The DBMS must disable user accounts after 35 days of inactivity.</t>
        </r>
      </text>
    </comment>
    <comment ref="K362" authorId="0" shapeId="0" xr:uid="{00000000-0006-0000-0B00-0000A9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H367" authorId="0" shapeId="0" xr:uid="{00000000-0006-0000-0B00-0000AA000000}">
      <text>
        <r>
          <rPr>
            <sz val="11"/>
            <rFont val="Calibri"/>
          </rPr>
          <t>The system must provide a real-time alert when organization-defined audit failure events occur.</t>
        </r>
      </text>
    </comment>
    <comment ref="H374" authorId="0" shapeId="0" xr:uid="{00000000-0006-0000-0B00-0000AB000000}">
      <text>
        <r>
          <rPr>
            <sz val="11"/>
            <rFont val="Calibri"/>
          </rPr>
          <t>The Oracle Listener must be configured to require administration authentication.</t>
        </r>
      </text>
    </comment>
    <comment ref="I374" authorId="0" shapeId="0" xr:uid="{00000000-0006-0000-0B00-0000AC000000}">
      <text>
        <r>
          <rPr>
            <sz val="11"/>
            <rFont val="Calibri"/>
          </rPr>
          <t>Remote administration must be disabled for the Oracle connection manager.</t>
        </r>
      </text>
    </comment>
    <comment ref="J374" authorId="0" shapeId="0" xr:uid="{00000000-0006-0000-0B00-0000AD000000}">
      <text>
        <r>
          <rPr>
            <sz val="11"/>
            <rFont val="Calibri"/>
          </rPr>
          <t>Access to external executables must be disabled or restricted.</t>
        </r>
      </text>
    </comment>
    <comment ref="K374" authorId="0" shapeId="0" xr:uid="{00000000-0006-0000-0B00-0000AE000000}">
      <text>
        <r>
          <rPr>
            <sz val="11"/>
            <rFont val="Calibri"/>
          </rPr>
          <t>The DBMS must terminate the network connection associated with a communications session at the end of the session or 15 minutes of inactivity.</t>
        </r>
      </text>
    </comment>
    <comment ref="H387" authorId="0" shapeId="0" xr:uid="{00000000-0006-0000-0B00-0000AF000000}">
      <text>
        <r>
          <rPr>
            <sz val="11"/>
            <rFont val="Calibri"/>
          </rPr>
          <t>Network access to the DBMS must be restricted to authorized personnel.</t>
        </r>
      </text>
    </comment>
    <comment ref="H388" authorId="0" shapeId="0" xr:uid="{00000000-0006-0000-0B00-0000B0000000}">
      <text>
        <r>
          <rPr>
            <sz val="11"/>
            <rFont val="Calibri"/>
          </rPr>
          <t>Access to default accounts used to support replication must be restricted to authorized DBAs.</t>
        </r>
      </text>
    </comment>
    <comment ref="I388" authorId="0" shapeId="0" xr:uid="{00000000-0006-0000-0B00-0000B1000000}">
      <text>
        <r>
          <rPr>
            <sz val="11"/>
            <rFont val="Calibri"/>
          </rPr>
          <t>Fixed user and public database links must be authorized for use.</t>
        </r>
      </text>
    </comment>
    <comment ref="J388" authorId="0" shapeId="0" xr:uid="{00000000-0006-0000-0B00-0000B2000000}">
      <text>
        <r>
          <rPr>
            <sz val="11"/>
            <rFont val="Calibri"/>
          </rPr>
          <t>Unauthorized database links must not be defined and active.</t>
        </r>
      </text>
    </comment>
    <comment ref="K388" authorId="0" shapeId="0" xr:uid="{00000000-0006-0000-0B00-0000B3000000}">
      <text>
        <r>
          <rPr>
            <sz val="11"/>
            <rFont val="Calibri"/>
          </rPr>
          <t>Network access to the DBMS must be restricted to authorized personnel.</t>
        </r>
      </text>
    </comment>
    <comment ref="L388" authorId="0" shapeId="0" xr:uid="{00000000-0006-0000-0B00-0000B4000000}">
      <text>
        <r>
          <rPr>
            <sz val="11"/>
            <rFont val="Calibri"/>
          </rPr>
          <t>Remote database or other external access must use fully-qualified names.</t>
        </r>
      </text>
    </comment>
    <comment ref="H389" authorId="0" shapeId="0" xr:uid="{00000000-0006-0000-0B00-0000B5000000}">
      <text>
        <r>
          <rPr>
            <sz val="11"/>
            <rFont val="Calibri"/>
          </rPr>
          <t>The Oracle Listener must be configured to require administration authentication.</t>
        </r>
      </text>
    </comment>
    <comment ref="I389" authorId="0" shapeId="0" xr:uid="{00000000-0006-0000-0B00-0000B6000000}">
      <text>
        <r>
          <rPr>
            <sz val="11"/>
            <rFont val="Calibri"/>
          </rPr>
          <t>Access to external executables must be disabled or restricted.</t>
        </r>
      </text>
    </comment>
    <comment ref="J389" authorId="0" shapeId="0" xr:uid="{00000000-0006-0000-0B00-0000B7000000}">
      <text>
        <r>
          <rPr>
            <sz val="11"/>
            <rFont val="Calibri"/>
          </rPr>
          <t>The DBMS must terminate the network connection associated with a communications session at the end of the session or 15 minutes of inactivity.</t>
        </r>
      </text>
    </comment>
    <comment ref="H413" authorId="0" shapeId="0" xr:uid="{00000000-0006-0000-0B00-0000B8000000}">
      <text>
        <r>
          <rPr>
            <sz val="11"/>
            <rFont val="Calibri"/>
          </rPr>
          <t>The DBMS must isolate security functions from nonsecurity functions by means of separate security domains.</t>
        </r>
      </text>
    </comment>
    <comment ref="I413" authorId="0" shapeId="0" xr:uid="{00000000-0006-0000-0B00-0000B9000000}">
      <text>
        <r>
          <rPr>
            <sz val="11"/>
            <rFont val="Calibri"/>
          </rPr>
          <t>The DBMS must separate user functionality (including user interface services) from database management functionality.</t>
        </r>
      </text>
    </comment>
    <comment ref="H453" authorId="0" shapeId="0" xr:uid="{00000000-0006-0000-0B00-0000BA000000}">
      <text>
        <r>
          <rPr>
            <sz val="11"/>
            <rFont val="Calibri"/>
          </rPr>
          <t>The DBMS must check the validity of data inputs.</t>
        </r>
      </text>
    </comment>
    <comment ref="H455" authorId="0" shapeId="0" xr:uid="{00000000-0006-0000-0B00-0000BB000000}">
      <text>
        <r>
          <rPr>
            <sz val="11"/>
            <rFont val="Calibri"/>
          </rPr>
          <t>The DBMS must check the validity of data inputs.</t>
        </r>
      </text>
    </comment>
    <comment ref="H457" authorId="0" shapeId="0" xr:uid="{00000000-0006-0000-0B00-0000BC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I457" authorId="0" shapeId="0" xr:uid="{00000000-0006-0000-0B00-0000BD000000}">
      <text>
        <r>
          <rPr>
            <sz val="11"/>
            <rFont val="Calibri"/>
          </rPr>
          <t>The DBMS must restrict error messages so only authorized personnel may view them.</t>
        </r>
      </text>
    </comment>
  </commentList>
</comments>
</file>

<file path=xl/sharedStrings.xml><?xml version="1.0" encoding="utf-8"?>
<sst xmlns="http://schemas.openxmlformats.org/spreadsheetml/2006/main" count="13306" uniqueCount="6392">
  <si>
    <t>Id</t>
  </si>
  <si>
    <t>Title</t>
  </si>
  <si>
    <t>Severity</t>
  </si>
  <si>
    <t>MoSCoW</t>
  </si>
  <si>
    <t>OpsImpact</t>
  </si>
  <si>
    <t>Phase</t>
  </si>
  <si>
    <t>ImplStatus</t>
  </si>
  <si>
    <t>Notes</t>
  </si>
  <si>
    <t>Remediation</t>
  </si>
  <si>
    <t>Description</t>
  </si>
  <si>
    <t>Audit</t>
  </si>
  <si>
    <t>Status</t>
  </si>
  <si>
    <t>LogID</t>
  </si>
  <si>
    <t>V-219824</t>
  </si>
  <si>
    <r>
      <rPr>
        <sz val="11"/>
        <rFont val="Calibri"/>
      </rPr>
      <t>Access to default accounts used to support replication must be restricted to authorized DBAs.</t>
    </r>
  </si>
  <si>
    <t>CAT II (Medium)</t>
  </si>
  <si>
    <t>Unassigned</t>
  </si>
  <si>
    <t>Unassessed</t>
  </si>
  <si>
    <t>Pending</t>
  </si>
  <si>
    <t/>
  </si>
  <si>
    <r>
      <rPr>
        <sz val="11"/>
        <color rgb="FF000000"/>
        <rFont val="Calibri"/>
      </rPr>
      <t>Change the password for default and custom replication accounts and provide the password to ISSO-authorized users only.</t>
    </r>
  </si>
  <si>
    <r>
      <rPr>
        <sz val="11"/>
        <color rgb="FF000000"/>
        <rFont val="Calibri"/>
      </rPr>
      <t>Replication database accounts are used for database connections between databases. Replication requires the configuration of these accounts using the same username and password on all databases participating in the replication. Replication connections use fixed user database links. This means that access to the replication account on one server provides access to the other servers participating in the replication. Granting unauthorized access to the replication account provides unauthorized and privileged access to all databases participating in the replication group.</t>
    </r>
  </si>
  <si>
    <r>
      <rPr>
        <sz val="11"/>
        <color rgb="FF000000"/>
        <rFont val="Calibri"/>
      </rPr>
      <t>From SQL*Plus:</t>
    </r>
    <r>
      <rPr>
        <sz val="11"/>
        <color rgb="FF000000"/>
        <rFont val="Calibri"/>
      </rPr>
      <t xml:space="preserve">
</t>
    </r>
    <r>
      <rPr>
        <sz val="11"/>
        <color rgb="FF000000"/>
        <rFont val="Calibri"/>
      </rPr>
      <t xml:space="preserve">  select 'The number of replication objects defined is: '||</t>
    </r>
    <r>
      <rPr>
        <sz val="11"/>
        <color rgb="FF000000"/>
        <rFont val="Calibri"/>
      </rPr>
      <t xml:space="preserve">
</t>
    </r>
    <r>
      <rPr>
        <sz val="11"/>
        <color rgb="FF000000"/>
        <rFont val="Calibri"/>
      </rPr>
      <t xml:space="preserve">  count(*) from all_tables </t>
    </r>
    <r>
      <rPr>
        <sz val="11"/>
        <color rgb="FF000000"/>
        <rFont val="Calibri"/>
      </rPr>
      <t xml:space="preserve">
</t>
    </r>
    <r>
      <rPr>
        <sz val="11"/>
        <color rgb="FF000000"/>
        <rFont val="Calibri"/>
      </rPr>
      <t xml:space="preserve">  where table_name like 'REPCAT%';</t>
    </r>
    <r>
      <rPr>
        <sz val="11"/>
        <color rgb="FF000000"/>
        <rFont val="Calibri"/>
      </rPr>
      <t xml:space="preserve">
</t>
    </r>
    <r>
      <rPr>
        <sz val="11"/>
        <color rgb="FF000000"/>
        <rFont val="Calibri"/>
      </rPr>
      <t>If the count returned is 0, then Oracle Replication is not installed and this check is not a finding.</t>
    </r>
    <r>
      <rPr>
        <sz val="11"/>
        <color rgb="FF000000"/>
        <rFont val="Calibri"/>
      </rPr>
      <t xml:space="preserve">
</t>
    </r>
    <r>
      <rPr>
        <sz val="11"/>
        <color rgb="FF000000"/>
        <rFont val="Calibri"/>
      </rPr>
      <t>Otherwise: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count(*) from sys.dba_repcatlog;</t>
    </r>
    <r>
      <rPr>
        <sz val="11"/>
        <color rgb="FF000000"/>
        <rFont val="Calibri"/>
      </rPr>
      <t xml:space="preserve">
</t>
    </r>
    <r>
      <rPr>
        <sz val="11"/>
        <color rgb="FF000000"/>
        <rFont val="Calibri"/>
      </rPr>
      <t>If the count returned is 0, then Oracle Replication is not in use and this check is not a finding.</t>
    </r>
    <r>
      <rPr>
        <sz val="11"/>
        <color rgb="FF000000"/>
        <rFont val="Calibri"/>
      </rPr>
      <t xml:space="preserve">
</t>
    </r>
    <r>
      <rPr>
        <sz val="11"/>
        <color rgb="FF000000"/>
        <rFont val="Calibri"/>
      </rPr>
      <t>If any results are returned, ask the ISSO or DBA if the replication account (the default is REPADMIN, but may be customized) is restricted to ISSO-authorized personnel only.</t>
    </r>
    <r>
      <rPr>
        <sz val="11"/>
        <color rgb="FF000000"/>
        <rFont val="Calibri"/>
      </rPr>
      <t xml:space="preserve">
</t>
    </r>
    <r>
      <rPr>
        <sz val="11"/>
        <color rgb="FF000000"/>
        <rFont val="Calibri"/>
      </rPr>
      <t>If it is not, this is a finding.</t>
    </r>
    <r>
      <rPr>
        <sz val="11"/>
        <color rgb="FF000000"/>
        <rFont val="Calibri"/>
      </rPr>
      <t xml:space="preserve">
</t>
    </r>
    <r>
      <rPr>
        <sz val="11"/>
        <color rgb="FF000000"/>
        <rFont val="Calibri"/>
      </rPr>
      <t>If there are multiple replication accounts, confirm that all are justified and documented with the ISSO.</t>
    </r>
    <r>
      <rPr>
        <sz val="11"/>
        <color rgb="FF000000"/>
        <rFont val="Calibri"/>
      </rPr>
      <t xml:space="preserve">
</t>
    </r>
    <r>
      <rPr>
        <sz val="11"/>
        <color rgb="FF000000"/>
        <rFont val="Calibri"/>
      </rPr>
      <t>If they are not, this is a finding.</t>
    </r>
    <r>
      <rPr>
        <sz val="11"/>
        <color rgb="FF000000"/>
        <rFont val="Calibri"/>
      </rPr>
      <t xml:space="preserve">
</t>
    </r>
    <r>
      <rPr>
        <sz val="11"/>
        <color rgb="FF000000"/>
        <rFont val="Calibri"/>
      </rPr>
      <t>Note: Oracle Database Advanced Replication is deprecated in Oracle Database 12c. Use Oracle GoldenGate to replace all features of Advanced Replication, including multimaster replication, updatable materialized views, hierarchical materialized views, and deployment templates.</t>
    </r>
  </si>
  <si>
    <t>V-219825</t>
  </si>
  <si>
    <r>
      <rPr>
        <sz val="11"/>
        <rFont val="Calibri"/>
      </rPr>
      <t>Oracle instance names must not contain Oracle version numbers.</t>
    </r>
  </si>
  <si>
    <r>
      <rPr>
        <sz val="11"/>
        <color rgb="FF000000"/>
        <rFont val="Calibri"/>
      </rPr>
      <t>Follow the instructions in Oracle MetaLink Note 15390.1 (and related documents) to change the SID for the database without re-creating the database to a value that does not identify the Oracle version.</t>
    </r>
  </si>
  <si>
    <r>
      <rPr>
        <sz val="11"/>
        <color rgb="FF000000"/>
        <rFont val="Calibri"/>
      </rPr>
      <t>Service names may be discovered by unauthenticated users. If the service name includes version numbers or other database product information, a malicious user may use that information to develop a targeted attack.</t>
    </r>
  </si>
  <si>
    <r>
      <rPr>
        <sz val="11"/>
        <color rgb="FF000000"/>
        <rFont val="Calibri"/>
      </rPr>
      <t>From SQL*Plus:</t>
    </r>
    <r>
      <rPr>
        <sz val="11"/>
        <color rgb="FF000000"/>
        <rFont val="Calibri"/>
      </rPr>
      <t xml:space="preserve">
</t>
    </r>
    <r>
      <rPr>
        <sz val="11"/>
        <color rgb="FF000000"/>
        <rFont val="Calibri"/>
      </rPr>
      <t xml:space="preserve">  select instance_name from v$instance;</t>
    </r>
    <r>
      <rPr>
        <sz val="11"/>
        <color rgb="FF000000"/>
        <rFont val="Calibri"/>
      </rPr>
      <t xml:space="preserve">
</t>
    </r>
    <r>
      <rPr>
        <sz val="11"/>
        <color rgb="FF000000"/>
        <rFont val="Calibri"/>
      </rPr>
      <t xml:space="preserve">  select version from v$instance;</t>
    </r>
    <r>
      <rPr>
        <sz val="11"/>
        <color rgb="FF000000"/>
        <rFont val="Calibri"/>
      </rPr>
      <t xml:space="preserve">
</t>
    </r>
    <r>
      <rPr>
        <sz val="11"/>
        <color rgb="FF000000"/>
        <rFont val="Calibri"/>
      </rPr>
      <t>If the instance name returned references the Oracle release number, this is a finding.</t>
    </r>
    <r>
      <rPr>
        <sz val="11"/>
        <color rgb="FF000000"/>
        <rFont val="Calibri"/>
      </rPr>
      <t xml:space="preserve">
</t>
    </r>
    <r>
      <rPr>
        <sz val="11"/>
        <color rgb="FF000000"/>
        <rFont val="Calibri"/>
      </rPr>
      <t>Numbers used that include version numbers by coincidence are not a finding.</t>
    </r>
    <r>
      <rPr>
        <sz val="11"/>
        <color rgb="FF000000"/>
        <rFont val="Calibri"/>
      </rPr>
      <t xml:space="preserve">
</t>
    </r>
    <r>
      <rPr>
        <sz val="11"/>
        <color rgb="FF000000"/>
        <rFont val="Calibri"/>
      </rPr>
      <t>The DBA should be able to relate the significance of the presence of a digit in the SID.</t>
    </r>
  </si>
  <si>
    <t>V-219826</t>
  </si>
  <si>
    <r>
      <rPr>
        <sz val="11"/>
        <rFont val="Calibri"/>
      </rPr>
      <t>Fixed user and public database links must be authorized for use.</t>
    </r>
  </si>
  <si>
    <r>
      <rPr>
        <sz val="11"/>
        <color rgb="FF000000"/>
        <rFont val="Calibri"/>
      </rPr>
      <t>Document all authorized connections from the database to remote databases in the System Security Plan.</t>
    </r>
    <r>
      <rPr>
        <sz val="11"/>
        <color rgb="FF000000"/>
        <rFont val="Calibri"/>
      </rPr>
      <t xml:space="preserve">
</t>
    </r>
    <r>
      <rPr>
        <sz val="11"/>
        <color rgb="FF000000"/>
        <rFont val="Calibri"/>
      </rPr>
      <t>Remove all unauthorized remote database connection definitions from the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drop database link [link name];</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drop public database link [link name];</t>
    </r>
    <r>
      <rPr>
        <sz val="11"/>
        <color rgb="FF000000"/>
        <rFont val="Calibri"/>
      </rPr>
      <t xml:space="preserve">
</t>
    </r>
    <r>
      <rPr>
        <sz val="11"/>
        <color rgb="FF000000"/>
        <rFont val="Calibri"/>
      </rPr>
      <t>Review remote database connection definitions periodically and confirm their use is still required and authorized.</t>
    </r>
  </si>
  <si>
    <r>
      <rPr>
        <sz val="11"/>
        <color rgb="FF000000"/>
        <rFont val="Calibri"/>
      </rPr>
      <t>Database links define connections that may be used by the local database to access remote Oracle databases. These links provide a means for a compromise to the local database to spread to remote databases in the distributed database environment. Limiting or eliminating use of database links where they are not required to support the operational system can help isolate compromises to the local or a limited number of databases.</t>
    </r>
  </si>
  <si>
    <r>
      <rPr>
        <sz val="11"/>
        <color rgb="FF000000"/>
        <rFont val="Calibri"/>
      </rPr>
      <t>From SQL*Plus:</t>
    </r>
    <r>
      <rPr>
        <sz val="11"/>
        <color rgb="FF000000"/>
        <rFont val="Calibri"/>
      </rPr>
      <t xml:space="preserve">
</t>
    </r>
    <r>
      <rPr>
        <sz val="11"/>
        <color rgb="FF000000"/>
        <rFont val="Calibri"/>
      </rPr>
      <t>select owner||': '||db_link from dba_db_links;</t>
    </r>
    <r>
      <rPr>
        <sz val="11"/>
        <color rgb="FF000000"/>
        <rFont val="Calibri"/>
      </rPr>
      <t xml:space="preserve">
</t>
    </r>
    <r>
      <rPr>
        <sz val="11"/>
        <color rgb="FF000000"/>
        <rFont val="Calibri"/>
      </rPr>
      <t>If no records are returned from the first SQL statement, this check is not a finding.</t>
    </r>
    <r>
      <rPr>
        <sz val="11"/>
        <color rgb="FF000000"/>
        <rFont val="Calibri"/>
      </rPr>
      <t xml:space="preserve">
</t>
    </r>
    <r>
      <rPr>
        <sz val="11"/>
        <color rgb="FF000000"/>
        <rFont val="Calibri"/>
      </rPr>
      <t>Confirm the public and fixed user database links listed are documented in the System Security Plan, are authorized by the ISSO, and are used for replication or operational system requirements.</t>
    </r>
    <r>
      <rPr>
        <sz val="11"/>
        <color rgb="FF000000"/>
        <rFont val="Calibri"/>
      </rPr>
      <t xml:space="preserve">
</t>
    </r>
    <r>
      <rPr>
        <sz val="11"/>
        <color rgb="FF000000"/>
        <rFont val="Calibri"/>
      </rPr>
      <t>If any are not, this is a finding.</t>
    </r>
  </si>
  <si>
    <t>V-219827</t>
  </si>
  <si>
    <r>
      <rPr>
        <sz val="11"/>
        <rFont val="Calibri"/>
      </rPr>
      <t>A minimum of two Oracle control files must be defined and configured to be stored on separate, archived disks (physical or virtual) or archived partitions on a RAID device.</t>
    </r>
  </si>
  <si>
    <t>CAT III (Low)</t>
  </si>
  <si>
    <r>
      <rPr>
        <sz val="11"/>
        <color rgb="FF000000"/>
        <rFont val="Calibri"/>
      </rPr>
      <t>To prevent loss of service during disk failure, multiple copies of Oracle control files must be maintained on separate disks in archived directories or on separate, archived directories within one or more RAID devices.</t>
    </r>
    <r>
      <rPr>
        <sz val="11"/>
        <color rgb="FF000000"/>
        <rFont val="Calibri"/>
      </rPr>
      <t xml:space="preserve">
</t>
    </r>
    <r>
      <rPr>
        <sz val="11"/>
        <color rgb="FF000000"/>
        <rFont val="Calibri"/>
      </rPr>
      <t>Adding or moving a control file requires careful planning and execution.</t>
    </r>
    <r>
      <rPr>
        <sz val="11"/>
        <color rgb="FF000000"/>
        <rFont val="Calibri"/>
      </rPr>
      <t xml:space="preserve">
</t>
    </r>
    <r>
      <rPr>
        <sz val="11"/>
        <color rgb="FF000000"/>
        <rFont val="Calibri"/>
      </rPr>
      <t>Consult and follow the instructions for creating control files in the Oracle Database Administrator's Guide, under Steps for Creating New Control Files.</t>
    </r>
  </si>
  <si>
    <r>
      <rPr>
        <sz val="11"/>
        <color rgb="FF000000"/>
        <rFont val="Calibri"/>
      </rPr>
      <t>Oracle control files are used to store information critical to Oracle database integrity. Oracle uses these files to maintain time synchronization of database files as well as at system startup to verify the validity of system data and log files. Loss of access to the control files can affect database availability, integrity and recovery.</t>
    </r>
  </si>
  <si>
    <r>
      <rPr>
        <sz val="11"/>
        <color rgb="FF000000"/>
        <rFont val="Calibri"/>
      </rPr>
      <t>From SQL*Plus:</t>
    </r>
    <r>
      <rPr>
        <sz val="11"/>
        <color rgb="FF000000"/>
        <rFont val="Calibri"/>
      </rPr>
      <t xml:space="preserve">
</t>
    </r>
    <r>
      <rPr>
        <sz val="11"/>
        <color rgb="FF000000"/>
        <rFont val="Calibri"/>
      </rPr>
      <t xml:space="preserve">  select name from v$controlfile;</t>
    </r>
    <r>
      <rPr>
        <sz val="11"/>
        <color rgb="FF000000"/>
        <rFont val="Calibri"/>
      </rPr>
      <t xml:space="preserve">
</t>
    </r>
    <r>
      <rPr>
        <sz val="11"/>
        <color rgb="FF000000"/>
        <rFont val="Calibri"/>
      </rPr>
      <t>DoD guidance recommends:</t>
    </r>
    <r>
      <rPr>
        <sz val="11"/>
        <color rgb="FF000000"/>
        <rFont val="Calibri"/>
      </rPr>
      <t xml:space="preserve">
</t>
    </r>
    <r>
      <rPr>
        <sz val="11"/>
        <color rgb="FF000000"/>
        <rFont val="Calibri"/>
      </rPr>
      <t>2a. Each control file is to be located on separate, archived physical or virtual storage devices.</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2b. Each control file is to be located on separate, archived directories within one or more RAID devices. </t>
    </r>
    <r>
      <rPr>
        <sz val="11"/>
        <color rgb="FF000000"/>
        <rFont val="Calibri"/>
      </rPr>
      <t xml:space="preserve">
</t>
    </r>
    <r>
      <rPr>
        <sz val="11"/>
        <color rgb="FF000000"/>
        <rFont val="Calibri"/>
      </rPr>
      <t>3. The Logical Paths for each control file should differ at the highest level supported by the configuration, for example:</t>
    </r>
    <r>
      <rPr>
        <sz val="11"/>
        <color rgb="FF000000"/>
        <rFont val="Calibri"/>
      </rPr>
      <t xml:space="preserve">
</t>
    </r>
    <r>
      <rPr>
        <sz val="11"/>
        <color rgb="FF000000"/>
        <rFont val="Calibri"/>
      </rPr>
      <t>UNIX</t>
    </r>
    <r>
      <rPr>
        <sz val="11"/>
        <color rgb="FF000000"/>
        <rFont val="Calibri"/>
      </rPr>
      <t xml:space="preserve">
</t>
    </r>
    <r>
      <rPr>
        <sz val="11"/>
        <color rgb="FF000000"/>
        <rFont val="Calibri"/>
      </rPr>
      <t>/ora03/app/oracle/{SID}/control/control01.ctl</t>
    </r>
    <r>
      <rPr>
        <sz val="11"/>
        <color rgb="FF000000"/>
        <rFont val="Calibri"/>
      </rPr>
      <t xml:space="preserve">
</t>
    </r>
    <r>
      <rPr>
        <sz val="11"/>
        <color rgb="FF000000"/>
        <rFont val="Calibri"/>
      </rPr>
      <t>/ora04/app/oracle/{SID}/control/control02.ctl</t>
    </r>
    <r>
      <rPr>
        <sz val="11"/>
        <color rgb="FF000000"/>
        <rFont val="Calibri"/>
      </rPr>
      <t xml:space="preserve">
</t>
    </r>
    <r>
      <rPr>
        <sz val="11"/>
        <color rgb="FF000000"/>
        <rFont val="Calibri"/>
      </rPr>
      <t>Windows</t>
    </r>
    <r>
      <rPr>
        <sz val="11"/>
        <color rgb="FF000000"/>
        <rFont val="Calibri"/>
      </rPr>
      <t xml:space="preserve">
</t>
    </r>
    <r>
      <rPr>
        <sz val="11"/>
        <color rgb="FF000000"/>
        <rFont val="Calibri"/>
      </rPr>
      <t>D:/oracle/{SID}/control/control01.ctl</t>
    </r>
    <r>
      <rPr>
        <sz val="11"/>
        <color rgb="FF000000"/>
        <rFont val="Calibri"/>
      </rPr>
      <t xml:space="preserve">
</t>
    </r>
    <r>
      <rPr>
        <sz val="11"/>
        <color rgb="FF000000"/>
        <rFont val="Calibri"/>
      </rPr>
      <t>E:/oracle/{SID}/control/control02.ctl</t>
    </r>
    <r>
      <rPr>
        <sz val="11"/>
        <color rgb="FF000000"/>
        <rFont val="Calibri"/>
      </rPr>
      <t xml:space="preserve">
</t>
    </r>
    <r>
      <rPr>
        <sz val="11"/>
        <color rgb="FF000000"/>
        <rFont val="Calibri"/>
      </rPr>
      <t>If the minimum listed above is not met, this is a finding.</t>
    </r>
    <r>
      <rPr>
        <sz val="11"/>
        <color rgb="FF000000"/>
        <rFont val="Calibri"/>
      </rPr>
      <t xml:space="preserve">
</t>
    </r>
    <r>
      <rPr>
        <sz val="11"/>
        <color rgb="FF000000"/>
        <rFont val="Calibri"/>
      </rPr>
      <t>Consult with the SA or DBA to determine that the mount points or partitions referenced in the file paths indicate separate physical disks or directories on RAID devices.</t>
    </r>
    <r>
      <rPr>
        <sz val="11"/>
        <color rgb="FF000000"/>
        <rFont val="Calibri"/>
      </rPr>
      <t xml:space="preserve">
</t>
    </r>
    <r>
      <rPr>
        <sz val="11"/>
        <color rgb="FF000000"/>
        <rFont val="Calibri"/>
      </rPr>
      <t>Note: Distinct does not equal dedicated. May share directory space with other Oracle database instances if present.</t>
    </r>
  </si>
  <si>
    <t>V-219828</t>
  </si>
  <si>
    <r>
      <rPr>
        <sz val="11"/>
        <rFont val="Calibri"/>
      </rPr>
      <t>A minimum of two Oracle redo log groups/files must be defined and configured to be stored on separate, archived physical disks or archived directories on a RAID device.</t>
    </r>
  </si>
  <si>
    <r>
      <rPr>
        <sz val="11"/>
        <color rgb="FF000000"/>
        <rFont val="Calibri"/>
      </rPr>
      <t>To define additional redo log file groups:</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 xml:space="preserve">  alter database add logfile group 2 </t>
    </r>
    <r>
      <rPr>
        <sz val="11"/>
        <color rgb="FF000000"/>
        <rFont val="Calibri"/>
      </rPr>
      <t xml:space="preserve">
</t>
    </r>
    <r>
      <rPr>
        <sz val="11"/>
        <color rgb="FF000000"/>
        <rFont val="Calibri"/>
      </rPr>
      <t xml:space="preserve">    ('diska:log2.log' ,</t>
    </r>
    <r>
      <rPr>
        <sz val="11"/>
        <color rgb="FF000000"/>
        <rFont val="Calibri"/>
      </rPr>
      <t xml:space="preserve">
</t>
    </r>
    <r>
      <rPr>
        <sz val="11"/>
        <color rgb="FF000000"/>
        <rFont val="Calibri"/>
      </rPr>
      <t xml:space="preserve">     'diskb:log2.log') size 50K; </t>
    </r>
    <r>
      <rPr>
        <sz val="11"/>
        <color rgb="FF000000"/>
        <rFont val="Calibri"/>
      </rPr>
      <t xml:space="preserve">
</t>
    </r>
    <r>
      <rPr>
        <sz val="11"/>
        <color rgb="FF000000"/>
        <rFont val="Calibri"/>
      </rPr>
      <t>To add additional redo log file [members] to an existing redo log file group:</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 xml:space="preserve">  alter database add logfile member 'diskc:log2.log'</t>
    </r>
    <r>
      <rPr>
        <sz val="11"/>
        <color rgb="FF000000"/>
        <rFont val="Calibri"/>
      </rPr>
      <t xml:space="preserve">
</t>
    </r>
    <r>
      <rPr>
        <sz val="11"/>
        <color rgb="FF000000"/>
        <rFont val="Calibri"/>
      </rPr>
      <t xml:space="preserve">  to group 2;</t>
    </r>
    <r>
      <rPr>
        <sz val="11"/>
        <color rgb="FF000000"/>
        <rFont val="Calibri"/>
      </rPr>
      <t xml:space="preserve">
</t>
    </r>
    <r>
      <rPr>
        <sz val="11"/>
        <color rgb="FF000000"/>
        <rFont val="Calibri"/>
      </rPr>
      <t>Replace diska, diskb, diskc with valid, different disk drive specifications.</t>
    </r>
    <r>
      <rPr>
        <sz val="11"/>
        <color rgb="FF000000"/>
        <rFont val="Calibri"/>
      </rPr>
      <t xml:space="preserve">
</t>
    </r>
    <r>
      <rPr>
        <sz val="11"/>
        <color rgb="FF000000"/>
        <rFont val="Calibri"/>
      </rPr>
      <t>Replace log#.log file with valid or custom names for the log files.</t>
    </r>
  </si>
  <si>
    <r>
      <rPr>
        <sz val="11"/>
        <color rgb="FF000000"/>
        <rFont val="Calibri"/>
      </rPr>
      <t>The Oracle redo log files store the detailed information on changes made to the database. This information is critical to database recovery in case of a database failure.</t>
    </r>
  </si>
  <si>
    <r>
      <rPr>
        <sz val="11"/>
        <color rgb="FF000000"/>
        <rFont val="Calibri"/>
      </rPr>
      <t>From SQL*Plus:</t>
    </r>
    <r>
      <rPr>
        <sz val="11"/>
        <color rgb="FF000000"/>
        <rFont val="Calibri"/>
      </rPr>
      <t xml:space="preserve">
</t>
    </r>
    <r>
      <rPr>
        <sz val="11"/>
        <color rgb="FF000000"/>
        <rFont val="Calibri"/>
      </rPr>
      <t xml:space="preserve">  select count(*) from V$LOG;</t>
    </r>
    <r>
      <rPr>
        <sz val="11"/>
        <color rgb="FF000000"/>
        <rFont val="Calibri"/>
      </rPr>
      <t xml:space="preserve">
</t>
    </r>
    <r>
      <rPr>
        <sz val="11"/>
        <color rgb="FF000000"/>
        <rFont val="Calibri"/>
      </rPr>
      <t>If the value of the count returned is less than 2, this is a finding.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count(*) from V$LOG where members &gt; 1;</t>
    </r>
    <r>
      <rPr>
        <sz val="11"/>
        <color rgb="FF000000"/>
        <rFont val="Calibri"/>
      </rPr>
      <t xml:space="preserve">
</t>
    </r>
    <r>
      <rPr>
        <sz val="11"/>
        <color rgb="FF000000"/>
        <rFont val="Calibri"/>
      </rPr>
      <t>If the value of the count returned is less than 2 and a RAID storage device is not being used, this is a finding.</t>
    </r>
  </si>
  <si>
    <t>V-219829</t>
  </si>
  <si>
    <r>
      <rPr>
        <sz val="11"/>
        <rFont val="Calibri"/>
      </rPr>
      <t>The Oracle WITH GRANT OPTION privilege must not be granted to non-DBA or non-Application administrator user accounts.</t>
    </r>
  </si>
  <si>
    <r>
      <rPr>
        <sz val="11"/>
        <color rgb="FF000000"/>
        <rFont val="Calibri"/>
      </rPr>
      <t>Revoke privileges granted the WITH GRANT OPTION from non-DBA and accounts that do not own application objects.</t>
    </r>
    <r>
      <rPr>
        <sz val="11"/>
        <color rgb="FF000000"/>
        <rFont val="Calibri"/>
      </rPr>
      <t xml:space="preserve">
</t>
    </r>
    <r>
      <rPr>
        <sz val="11"/>
        <color rgb="FF000000"/>
        <rFont val="Calibri"/>
      </rPr>
      <t>Re-grant privileges without specifying WITH GRANT OPTION.</t>
    </r>
    <r>
      <rPr>
        <sz val="11"/>
        <color rgb="FF000000"/>
        <rFont val="Calibri"/>
      </rPr>
      <t xml:space="preserve">
</t>
    </r>
    <r>
      <rPr>
        <sz val="11"/>
        <color rgb="FF000000"/>
        <rFont val="Calibri"/>
      </rPr>
      <t>Note: Do not revoke the system-generated grants such as those found on The SYS_PLSQL_% objects. They are system generated object types (a.k.a ShadowTypes) which are created internally by Oracle when you use the Pipelined Table Functions. This can result in (incorrect) compilation failures and/or invalidations when the users who are supposed to have access to the shadow types find themselves without access.</t>
    </r>
  </si>
  <si>
    <r>
      <rPr>
        <sz val="11"/>
        <color rgb="FF000000"/>
        <rFont val="Calibri"/>
      </rPr>
      <t>An account permission to grant privileges within the database is an administrative function. Minimizing the number and privileges of administrative accounts reduces the chances of privileged account exploitation. Application user accounts must never require WITH GRANT OPTION privileges since, by definition, they require only privileges to execute procedures or view / edit data.</t>
    </r>
  </si>
  <si>
    <r>
      <rPr>
        <sz val="11"/>
        <color rgb="FF000000"/>
        <rFont val="Calibri"/>
      </rPr>
      <t>Execute the query:</t>
    </r>
    <r>
      <rPr>
        <sz val="11"/>
        <color rgb="FF000000"/>
        <rFont val="Calibri"/>
      </rPr>
      <t xml:space="preserve">
</t>
    </r>
    <r>
      <rPr>
        <sz val="11"/>
        <color rgb="FF000000"/>
        <rFont val="Calibri"/>
      </rPr>
      <t>select grantee||': '||owner||'.'||table_name</t>
    </r>
    <r>
      <rPr>
        <sz val="11"/>
        <color rgb="FF000000"/>
        <rFont val="Calibri"/>
      </rPr>
      <t xml:space="preserve">
</t>
    </r>
    <r>
      <rPr>
        <sz val="11"/>
        <color rgb="FF000000"/>
        <rFont val="Calibri"/>
      </rPr>
      <t xml:space="preserve">from dba_tab_privs </t>
    </r>
    <r>
      <rPr>
        <sz val="11"/>
        <color rgb="FF000000"/>
        <rFont val="Calibri"/>
      </rPr>
      <t xml:space="preserve">
</t>
    </r>
    <r>
      <rPr>
        <sz val="11"/>
        <color rgb="FF000000"/>
        <rFont val="Calibri"/>
      </rPr>
      <t xml:space="preserve">where grantable = 'YES' </t>
    </r>
    <r>
      <rPr>
        <sz val="11"/>
        <color rgb="FF000000"/>
        <rFont val="Calibri"/>
      </rPr>
      <t xml:space="preserve">
</t>
    </r>
    <r>
      <rPr>
        <sz val="11"/>
        <color rgb="FF000000"/>
        <rFont val="Calibri"/>
      </rPr>
      <t>and grantee not in (select distinct owner from dba_objects)</t>
    </r>
    <r>
      <rPr>
        <sz val="11"/>
        <color rgb="FF000000"/>
        <rFont val="Calibri"/>
      </rPr>
      <t xml:space="preserve">
</t>
    </r>
    <r>
      <rPr>
        <sz val="11"/>
        <color rgb="FF000000"/>
        <rFont val="Calibri"/>
      </rPr>
      <t>and grantee not in (select grantee from dba_role_privs where granted_role = 'DBA')</t>
    </r>
    <r>
      <rPr>
        <sz val="11"/>
        <color rgb="FF000000"/>
        <rFont val="Calibri"/>
      </rPr>
      <t xml:space="preserve">
</t>
    </r>
    <r>
      <rPr>
        <sz val="11"/>
        <color rgb="FF000000"/>
        <rFont val="Calibri"/>
      </rPr>
      <t>and table_name not like 'SYS_PLSQL_%'</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If any accounts are listed, this is a finding.</t>
    </r>
  </si>
  <si>
    <t>V-219830</t>
  </si>
  <si>
    <r>
      <rPr>
        <sz val="11"/>
        <rFont val="Calibri"/>
      </rPr>
      <t>The Oracle REMOTE_OS_AUTHENT parameter must be set to FALSE.</t>
    </r>
  </si>
  <si>
    <t>CAT I (High)</t>
  </si>
  <si>
    <r>
      <rPr>
        <sz val="11"/>
        <color rgb="FF000000"/>
        <rFont val="Calibri"/>
      </rPr>
      <t>Document remote OS authentication in the System Security Plan.</t>
    </r>
    <r>
      <rPr>
        <sz val="11"/>
        <color rgb="FF000000"/>
        <rFont val="Calibri"/>
      </rPr>
      <t xml:space="preserve">
</t>
    </r>
    <r>
      <rPr>
        <sz val="11"/>
        <color rgb="FF000000"/>
        <rFont val="Calibri"/>
      </rPr>
      <t>If not required or not mitigated to an acceptable level, disable remote OS authentication.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remote_os_authent = FALSE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</si>
  <si>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Setting this value to TRUE allows operating system authentication over an unsecured connection. Trusting remote operating systems can allow a user to impersonate another operating system user and connect to the database without having to supply a password. If REMOTE_OS_AUTHENT is set to true, the only information a remote user needs to connect to the database is the name of any user whose account is setup to be authenticated by the operating system.</t>
    </r>
  </si>
  <si>
    <r>
      <rPr>
        <sz val="11"/>
        <color rgb="FF000000"/>
        <rFont val="Calibri"/>
      </rPr>
      <t>From SQL*Plus:</t>
    </r>
    <r>
      <rPr>
        <sz val="11"/>
        <color rgb="FF000000"/>
        <rFont val="Calibri"/>
      </rPr>
      <t xml:space="preserve">
</t>
    </r>
    <r>
      <rPr>
        <sz val="11"/>
        <color rgb="FF000000"/>
        <rFont val="Calibri"/>
      </rPr>
      <t xml:space="preserve">  select value from v$parameter where name = 'remote_os_authent';</t>
    </r>
    <r>
      <rPr>
        <sz val="11"/>
        <color rgb="FF000000"/>
        <rFont val="Calibri"/>
      </rPr>
      <t xml:space="preserve">
</t>
    </r>
    <r>
      <rPr>
        <sz val="11"/>
        <color rgb="FF000000"/>
        <rFont val="Calibri"/>
      </rPr>
      <t>If the value returned does not equal FALSE, this is a finding.</t>
    </r>
  </si>
  <si>
    <t>V-219831</t>
  </si>
  <si>
    <r>
      <rPr>
        <sz val="11"/>
        <rFont val="Calibri"/>
      </rPr>
      <t>The Oracle REMOTE_OS_ROLES parameter must be set to FALSE.</t>
    </r>
  </si>
  <si>
    <r>
      <rPr>
        <sz val="11"/>
        <color rgb="FF000000"/>
        <rFont val="Calibri"/>
      </rPr>
      <t>Document remote OS roles in the System Security Plan.</t>
    </r>
    <r>
      <rPr>
        <sz val="11"/>
        <color rgb="FF000000"/>
        <rFont val="Calibri"/>
      </rPr>
      <t xml:space="preserve">
</t>
    </r>
    <r>
      <rPr>
        <sz val="11"/>
        <color rgb="FF000000"/>
        <rFont val="Calibri"/>
      </rPr>
      <t>If not required, disable use of remote OS roles.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remote_os_roles = FALSE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</si>
  <si>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Setting REMOTE_OS_ROLES to TRUE allows operating system groups to control Oracle roles. The default value of FALSE causes roles to be identified and managed by the database. If REMOTE_OS_ROLES is set to TRUE, a remote user could impersonate another operating system user over a network connection.</t>
    </r>
  </si>
  <si>
    <r>
      <rPr>
        <sz val="11"/>
        <color rgb="FF000000"/>
        <rFont val="Calibri"/>
      </rPr>
      <t>From SQL*Plus:</t>
    </r>
    <r>
      <rPr>
        <sz val="11"/>
        <color rgb="FF000000"/>
        <rFont val="Calibri"/>
      </rPr>
      <t xml:space="preserve">
</t>
    </r>
    <r>
      <rPr>
        <sz val="11"/>
        <color rgb="FF000000"/>
        <rFont val="Calibri"/>
      </rPr>
      <t xml:space="preserve">  select value from v$parameter where name = 'remote_os_roles';</t>
    </r>
    <r>
      <rPr>
        <sz val="11"/>
        <color rgb="FF000000"/>
        <rFont val="Calibri"/>
      </rPr>
      <t xml:space="preserve">
</t>
    </r>
    <r>
      <rPr>
        <sz val="11"/>
        <color rgb="FF000000"/>
        <rFont val="Calibri"/>
      </rPr>
      <t>If the value returned is FALSE, this is not a finding.</t>
    </r>
    <r>
      <rPr>
        <sz val="11"/>
        <color rgb="FF000000"/>
        <rFont val="Calibri"/>
      </rPr>
      <t xml:space="preserve">
</t>
    </r>
    <r>
      <rPr>
        <sz val="11"/>
        <color rgb="FF000000"/>
        <rFont val="Calibri"/>
      </rPr>
      <t>If the value returned is TRUE, confirm that the setting is justified and documented. If not, this is a finding.</t>
    </r>
  </si>
  <si>
    <t>V-219832</t>
  </si>
  <si>
    <r>
      <rPr>
        <sz val="11"/>
        <rFont val="Calibri"/>
      </rPr>
      <t>The Oracle SQL92_SECURITY parameter must be set to TRUE.</t>
    </r>
  </si>
  <si>
    <r>
      <rPr>
        <sz val="11"/>
        <color rgb="FF000000"/>
        <rFont val="Calibri"/>
      </rPr>
      <t>Enable SQL92 security.</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sql92_security = TRUE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</si>
  <si>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configuration option SQL92_SECURITY specifies whether table-level SELECT privileges are required to execute an update or delete that references table column values. If this option is disabled (set to FALSE), the UPDATE privilege can be used to determine values that should require SELECT privileges.</t>
    </r>
    <r>
      <rPr>
        <sz val="11"/>
        <color rgb="FF000000"/>
        <rFont val="Calibri"/>
      </rPr>
      <t xml:space="preserve">
</t>
    </r>
    <r>
      <rPr>
        <sz val="11"/>
        <color rgb="FF000000"/>
        <rFont val="Calibri"/>
      </rPr>
      <t>The SQL92_SECURITY setting of TRUE prevents the exploitation of user credentials with only DELETE or UPDATE privileges on a table from being able to derive column values in that table by performing a series of update/delete statements using a where clause, and rolling back the change. In the following example, with SQL92_SECURITY set to FALSE, a user with only delete privilege on the scott.emp table is able to derive that there is one employee with a salary greater than 3000. With SQL92_SECURITY set to TRUE, that user is prevented from attempting to derive a value.</t>
    </r>
    <r>
      <rPr>
        <sz val="11"/>
        <color rgb="FF000000"/>
        <rFont val="Calibri"/>
      </rPr>
      <t xml:space="preserve">
</t>
    </r>
    <r>
      <rPr>
        <sz val="11"/>
        <color rgb="FF000000"/>
        <rFont val="Calibri"/>
      </rPr>
      <t>SQL92_SECURITY = FALSE</t>
    </r>
    <r>
      <rPr>
        <sz val="11"/>
        <color rgb="FF000000"/>
        <rFont val="Calibri"/>
      </rPr>
      <t xml:space="preserve">
</t>
    </r>
    <r>
      <rPr>
        <sz val="11"/>
        <color rgb="FF000000"/>
        <rFont val="Calibri"/>
      </rPr>
      <t>SQL&gt; delete from scott.emp where sal &gt; 3000;</t>
    </r>
    <r>
      <rPr>
        <sz val="11"/>
        <color rgb="FF000000"/>
        <rFont val="Calibri"/>
      </rPr>
      <t xml:space="preserve">
</t>
    </r>
    <r>
      <rPr>
        <sz val="11"/>
        <color rgb="FF000000"/>
        <rFont val="Calibri"/>
      </rPr>
      <t>1 row deleted</t>
    </r>
    <r>
      <rPr>
        <sz val="11"/>
        <color rgb="FF000000"/>
        <rFont val="Calibri"/>
      </rPr>
      <t xml:space="preserve">
</t>
    </r>
    <r>
      <rPr>
        <sz val="11"/>
        <color rgb="FF000000"/>
        <rFont val="Calibri"/>
      </rPr>
      <t>SQL&gt; rollback;</t>
    </r>
    <r>
      <rPr>
        <sz val="11"/>
        <color rgb="FF000000"/>
        <rFont val="Calibri"/>
      </rPr>
      <t xml:space="preserve">
</t>
    </r>
    <r>
      <rPr>
        <sz val="11"/>
        <color rgb="FF000000"/>
        <rFont val="Calibri"/>
      </rPr>
      <t>Rollback complete</t>
    </r>
    <r>
      <rPr>
        <sz val="11"/>
        <color rgb="FF000000"/>
        <rFont val="Calibri"/>
      </rPr>
      <t xml:space="preserve">
</t>
    </r>
    <r>
      <rPr>
        <sz val="11"/>
        <color rgb="FF000000"/>
        <rFont val="Calibri"/>
      </rPr>
      <t>SQL92_SECURITY = TRUE</t>
    </r>
    <r>
      <rPr>
        <sz val="11"/>
        <color rgb="FF000000"/>
        <rFont val="Calibri"/>
      </rPr>
      <t xml:space="preserve">
</t>
    </r>
    <r>
      <rPr>
        <sz val="11"/>
        <color rgb="FF000000"/>
        <rFont val="Calibri"/>
      </rPr>
      <t>SQL&gt; delete from scott.emp where sal &gt; 3000;</t>
    </r>
    <r>
      <rPr>
        <sz val="11"/>
        <color rgb="FF000000"/>
        <rFont val="Calibri"/>
      </rPr>
      <t xml:space="preserve">
</t>
    </r>
    <r>
      <rPr>
        <sz val="11"/>
        <color rgb="FF000000"/>
        <rFont val="Calibri"/>
      </rPr>
      <t>delete from scott.emp where sal &gt; 3000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ERROR at line 1:</t>
    </r>
    <r>
      <rPr>
        <sz val="11"/>
        <color rgb="FF000000"/>
        <rFont val="Calibri"/>
      </rPr>
      <t xml:space="preserve">
</t>
    </r>
    <r>
      <rPr>
        <sz val="11"/>
        <color rgb="FF000000"/>
        <rFont val="Calibri"/>
      </rPr>
      <t>ORA-01031: insufficient privileges</t>
    </r>
  </si>
  <si>
    <r>
      <rPr>
        <sz val="11"/>
        <color rgb="FF000000"/>
        <rFont val="Calibri"/>
      </rPr>
      <t>From SQL*Plus:</t>
    </r>
    <r>
      <rPr>
        <sz val="11"/>
        <color rgb="FF000000"/>
        <rFont val="Calibri"/>
      </rPr>
      <t xml:space="preserve">
</t>
    </r>
    <r>
      <rPr>
        <sz val="11"/>
        <color rgb="FF000000"/>
        <rFont val="Calibri"/>
      </rPr>
      <t xml:space="preserve">  select value from v$parameter where name = 'sql92_security';</t>
    </r>
    <r>
      <rPr>
        <sz val="11"/>
        <color rgb="FF000000"/>
        <rFont val="Calibri"/>
      </rPr>
      <t xml:space="preserve">
</t>
    </r>
    <r>
      <rPr>
        <sz val="11"/>
        <color rgb="FF000000"/>
        <rFont val="Calibri"/>
      </rPr>
      <t>If the value returned is set to FALSE, this is a finding.</t>
    </r>
    <r>
      <rPr>
        <sz val="11"/>
        <color rgb="FF000000"/>
        <rFont val="Calibri"/>
      </rPr>
      <t xml:space="preserve">
</t>
    </r>
    <r>
      <rPr>
        <sz val="11"/>
        <color rgb="FF000000"/>
        <rFont val="Calibri"/>
      </rPr>
      <t>If the parameter is set to TRUE or does not exist, this is not a finding.</t>
    </r>
  </si>
  <si>
    <t>V-219833</t>
  </si>
  <si>
    <r>
      <rPr>
        <sz val="11"/>
        <rFont val="Calibri"/>
      </rPr>
      <t>The Oracle password file ownership and permissions should be limited and the REMOTE_LOGIN_PASSWORDFILE parameter must be set to EXCLUSIVE or NONE.</t>
    </r>
  </si>
  <si>
    <r>
      <rPr>
        <sz val="11"/>
        <color rgb="FF000000"/>
        <rFont val="Calibri"/>
      </rPr>
      <t>Disable use of the REMOTE_LOGIN_PASSWORDFILE where remote administration is not authorized by specifying a value of NONE.</t>
    </r>
    <r>
      <rPr>
        <sz val="11"/>
        <color rgb="FF000000"/>
        <rFont val="Calibri"/>
      </rPr>
      <t xml:space="preserve">
</t>
    </r>
    <r>
      <rPr>
        <sz val="11"/>
        <color rgb="FF000000"/>
        <rFont val="Calibri"/>
      </rPr>
      <t>If authorized, restrict use of a password file to exclusive use by each database by specifying a value of EXCLUSIVE.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system set REMOTE_LOGIN_PASSWORDFILE = 'EXCLUSIVE' scope = spfile;</t>
    </r>
    <r>
      <rPr>
        <sz val="11"/>
        <color rgb="FF000000"/>
        <rFont val="Calibri"/>
      </rPr>
      <t xml:space="preserve">
</t>
    </r>
    <r>
      <rPr>
        <sz val="11"/>
        <color rgb="FF000000"/>
        <rFont val="Calibri"/>
      </rPr>
      <t>OR</t>
    </r>
    <r>
      <rPr>
        <sz val="11"/>
        <color rgb="FF000000"/>
        <rFont val="Calibri"/>
      </rPr>
      <t xml:space="preserve">
</t>
    </r>
    <r>
      <rPr>
        <sz val="11"/>
        <color rgb="FF000000"/>
        <rFont val="Calibri"/>
      </rPr>
      <t>alter system set REMOTE_LOGIN_PASSWORDFILE = 'NONE' scope = spfile;</t>
    </r>
    <r>
      <rPr>
        <sz val="11"/>
        <color rgb="FF000000"/>
        <rFont val="Calibri"/>
      </rPr>
      <t xml:space="preserve">
</t>
    </r>
    <r>
      <rPr>
        <sz val="11"/>
        <color rgb="FF000000"/>
        <rFont val="Calibri"/>
      </rPr>
      <t>The above SQL*Plus command will set the parameter to take effect at next system startup.</t>
    </r>
    <r>
      <rPr>
        <sz val="11"/>
        <color rgb="FF000000"/>
        <rFont val="Calibri"/>
      </rPr>
      <t xml:space="preserve">
</t>
    </r>
    <r>
      <rPr>
        <sz val="11"/>
        <color rgb="FF000000"/>
        <rFont val="Calibri"/>
      </rPr>
      <t>Restrict ownership and permissions on the Oracle password file to exclude world (Unix) or everyone (Windows).</t>
    </r>
    <r>
      <rPr>
        <sz val="11"/>
        <color rgb="FF000000"/>
        <rFont val="Calibri"/>
      </rPr>
      <t xml:space="preserve">
</t>
    </r>
    <r>
      <rPr>
        <sz val="11"/>
        <color rgb="FF000000"/>
        <rFont val="Calibri"/>
      </rPr>
      <t>More information regarding the ORAPWD file and the REMOTE_LOGIN_PASSWORDFILE parameter, can be found here:</t>
    </r>
    <r>
      <rPr>
        <sz val="11"/>
        <color rgb="FF000000"/>
        <rFont val="Calibri"/>
      </rPr>
      <t xml:space="preserve">
</t>
    </r>
    <r>
      <rPr>
        <sz val="11"/>
        <color rgb="FF000000"/>
        <rFont val="Calibri"/>
      </rPr>
      <t>https://docs.oracle.com/database/121/ADMIN/dba.htm#ADMIN12478</t>
    </r>
  </si>
  <si>
    <r>
      <rPr>
        <sz val="11"/>
        <color rgb="FF000000"/>
        <rFont val="Calibri"/>
      </rPr>
      <t xml:space="preserve">It is critically important to the security of your system that you protect your password file and the environment variables that identify the location of the password file. Any user with access to these could potentially compromise the security of the connection. </t>
    </r>
    <r>
      <rPr>
        <sz val="11"/>
        <color rgb="FF000000"/>
        <rFont val="Calibri"/>
      </rPr>
      <t xml:space="preserve">
</t>
    </r>
    <r>
      <rPr>
        <sz val="11"/>
        <color rgb="FF000000"/>
        <rFont val="Calibri"/>
      </rPr>
      <t>The REMOTE_LOGIN_PASSWORDFILE setting of "NONE" disallows remote administration of the database. The REMOTE_LOGIN_PASSWORDFILE setting of "EXCLUSIVE" allows for auditing of individual DBA logons to the SYS account. If not set to "EXCLUSIVE", remote connections to the database as "internal" or "as SYSDBA" are not logged to an individual account.</t>
    </r>
  </si>
  <si>
    <r>
      <rPr>
        <sz val="11"/>
        <color rgb="FF000000"/>
        <rFont val="Calibri"/>
      </rPr>
      <t>From SQL*Plus:</t>
    </r>
    <r>
      <rPr>
        <sz val="11"/>
        <color rgb="FF000000"/>
        <rFont val="Calibri"/>
      </rPr>
      <t xml:space="preserve">
</t>
    </r>
    <r>
      <rPr>
        <sz val="11"/>
        <color rgb="FF000000"/>
        <rFont val="Calibri"/>
      </rPr>
      <t>Select value from v$parameter where upper(name) = 'REMOTE_LOGIN_PASSWORDFILE';</t>
    </r>
    <r>
      <rPr>
        <sz val="11"/>
        <color rgb="FF000000"/>
        <rFont val="Calibri"/>
      </rPr>
      <t xml:space="preserve">
</t>
    </r>
    <r>
      <rPr>
        <sz val="11"/>
        <color rgb="FF000000"/>
        <rFont val="Calibri"/>
      </rPr>
      <t>If the value returned does not equal "EXCLUSIVE" or "NONE", this is a finding.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$ORACLE_HOME/dbs/orapw${ORACLE_SID}</t>
    </r>
    <r>
      <rPr>
        <sz val="11"/>
        <color rgb="FF000000"/>
        <rFont val="Calibri"/>
      </rPr>
      <t xml:space="preserve">
</t>
    </r>
    <r>
      <rPr>
        <sz val="11"/>
        <color rgb="FF000000"/>
        <rFont val="Calibri"/>
      </rPr>
      <t>Substitute ${ORACLE_SID} with the name of the ORACLE_SID for the database.</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Navigate to the %ORACLE_HOME%\database\directory.</t>
    </r>
    <r>
      <rPr>
        <sz val="11"/>
        <color rgb="FF000000"/>
        <rFont val="Calibri"/>
      </rPr>
      <t xml:space="preserve">
</t>
    </r>
    <r>
      <rPr>
        <sz val="11"/>
        <color rgb="FF000000"/>
        <rFont val="Calibri"/>
      </rPr>
      <t>Select and right-click on the PWD%ORACLE_SID%.ora file, select Properties &gt;&gt; Security tab.</t>
    </r>
    <r>
      <rPr>
        <sz val="11"/>
        <color rgb="FF000000"/>
        <rFont val="Calibri"/>
      </rPr>
      <t xml:space="preserve">
</t>
    </r>
    <r>
      <rPr>
        <sz val="11"/>
        <color rgb="FF000000"/>
        <rFont val="Calibri"/>
      </rPr>
      <t>Substitute %ORACLE_SID% with the name of the ORACLE_SID for the database.</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DBMS software installation account is listed, this is a finding.</t>
    </r>
  </si>
  <si>
    <t>V-219834</t>
  </si>
  <si>
    <r>
      <rPr>
        <sz val="11"/>
        <rFont val="Calibri"/>
      </rPr>
      <t>System privileges granted using the WITH ADMIN OPTION must not be granted to unauthorized user accounts.</t>
    </r>
  </si>
  <si>
    <r>
      <rPr>
        <sz val="11"/>
        <color rgb="FF000000"/>
        <rFont val="Calibri"/>
      </rPr>
      <t>Revoke assignment of privileges with the WITH ADMIN OPTION from unauthorized users and re-grant them without the option.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[privilege name] from user [username];</t>
    </r>
    <r>
      <rPr>
        <sz val="11"/>
        <color rgb="FF000000"/>
        <rFont val="Calibri"/>
      </rPr>
      <t xml:space="preserve">
</t>
    </r>
    <r>
      <rPr>
        <sz val="11"/>
        <color rgb="FF000000"/>
        <rFont val="Calibri"/>
      </rPr>
      <t>Replace [privilege name] with the named privilege and [username] with the named user.</t>
    </r>
    <r>
      <rPr>
        <sz val="11"/>
        <color rgb="FF000000"/>
        <rFont val="Calibri"/>
      </rPr>
      <t xml:space="preserve">
</t>
    </r>
    <r>
      <rPr>
        <sz val="11"/>
        <color rgb="FF000000"/>
        <rFont val="Calibri"/>
      </rPr>
      <t>Restrict use of the WITH ADMIN OPTION to authorized administrators.</t>
    </r>
    <r>
      <rPr>
        <sz val="11"/>
        <color rgb="FF000000"/>
        <rFont val="Calibri"/>
      </rPr>
      <t xml:space="preserve">
</t>
    </r>
    <r>
      <rPr>
        <sz val="11"/>
        <color rgb="FF000000"/>
        <rFont val="Calibri"/>
      </rPr>
      <t>Document authorized privilege assignments with the WITH ADMIN OPTION in the System Security Plan.</t>
    </r>
  </si>
  <si>
    <r>
      <rPr>
        <sz val="11"/>
        <color rgb="FF000000"/>
        <rFont val="Calibri"/>
      </rPr>
      <t>The WITH ADMIN OPTION allows the grantee to grant a privilege to another database account. Best security practice restricts the privilege of assigning privileges to authorized personnel. Authorized personnel include DBAs, object owners, and, where designed and included in the application's functions, application administrators. Restricting privilege-granting functions to authorized accounts can help decrease mismanagement of privileges and wrongful assignments to unauthorized accounts.</t>
    </r>
  </si>
  <si>
    <r>
      <rPr>
        <sz val="11"/>
        <color rgb="FF000000"/>
        <rFont val="Calibri"/>
      </rPr>
      <t>A default Oracle Database installation provides a set of predefined administrative accounts and non-administrative accounts. These are accounts that have special privileges required to administer areas of the database, such as the CREATE ANY TABLE or ALTER SESSION privilege, or EXECUTE privileges on packages owned by the SYS schema. The default tablespace for administrative accounts is either SYSTEM or SYSAUX. Non-administrative user accounts only have the minimum privileges needed to perform their jobs. Their default tablespace is USERS.</t>
    </r>
    <r>
      <rPr>
        <sz val="11"/>
        <color rgb="FF000000"/>
        <rFont val="Calibri"/>
      </rPr>
      <t xml:space="preserve">
</t>
    </r>
    <r>
      <rPr>
        <sz val="11"/>
        <color rgb="FF000000"/>
        <rFont val="Calibri"/>
      </rPr>
      <t>To protect these accounts from unauthorized access, the installation process expires and locks most of these accounts, except where noted below. The database administrator is responsible for unlocking and resetting these accounts, as required.</t>
    </r>
    <r>
      <rPr>
        <sz val="11"/>
        <color rgb="FF000000"/>
        <rFont val="Calibri"/>
      </rPr>
      <t xml:space="preserve">
</t>
    </r>
    <r>
      <rPr>
        <sz val="11"/>
        <color rgb="FF000000"/>
        <rFont val="Calibri"/>
      </rPr>
      <t>Non-Administrative Accounts - Expired and locked:</t>
    </r>
    <r>
      <rPr>
        <sz val="11"/>
        <color rgb="FF000000"/>
        <rFont val="Calibri"/>
      </rPr>
      <t xml:space="preserve">
</t>
    </r>
    <r>
      <rPr>
        <sz val="11"/>
        <color rgb="FF000000"/>
        <rFont val="Calibri"/>
      </rPr>
      <t>APEX_PUBLIC_USER, DIP, FLOWS_040100*, FLOWS_FILES, MDDATA, SPATIAL_WFS_ADMIN_USR, XS$NULL</t>
    </r>
    <r>
      <rPr>
        <sz val="11"/>
        <color rgb="FF000000"/>
        <rFont val="Calibri"/>
      </rPr>
      <t xml:space="preserve">
</t>
    </r>
    <r>
      <rPr>
        <sz val="11"/>
        <color rgb="FF000000"/>
        <rFont val="Calibri"/>
      </rPr>
      <t>Administrative Accounts - Expired and Locked:</t>
    </r>
    <r>
      <rPr>
        <sz val="11"/>
        <color rgb="FF000000"/>
        <rFont val="Calibri"/>
      </rPr>
      <t xml:space="preserve">
</t>
    </r>
    <r>
      <rPr>
        <sz val="11"/>
        <color rgb="FF000000"/>
        <rFont val="Calibri"/>
      </rPr>
      <t>ANONYMOUS, CTXSYS, EXFSYS, LBACSYS, MDSYS, OLAPSYS, ORACLE_OCM, ORDDATA, OWBSYS, ORDPLUGINS, ORDSYS, OUTLN, SI_INFORMTN_SCHEMA, SPATIAL_CSW_ADMIN_USR, WK_TEST, WK_SYS, WKPROXY, WMSYS, XDB</t>
    </r>
    <r>
      <rPr>
        <sz val="11"/>
        <color rgb="FF000000"/>
        <rFont val="Calibri"/>
      </rPr>
      <t xml:space="preserve">
</t>
    </r>
    <r>
      <rPr>
        <sz val="11"/>
        <color rgb="FF000000"/>
        <rFont val="Calibri"/>
      </rPr>
      <t>Administrative Accounts - Open:</t>
    </r>
    <r>
      <rPr>
        <sz val="11"/>
        <color rgb="FF000000"/>
        <rFont val="Calibri"/>
      </rPr>
      <t xml:space="preserve">
</t>
    </r>
    <r>
      <rPr>
        <sz val="11"/>
        <color rgb="FF000000"/>
        <rFont val="Calibri"/>
      </rPr>
      <t>DBSNMP, MGMT_VIEW, SYS, SYSMAN, SYSTEM, SYSKM</t>
    </r>
    <r>
      <rPr>
        <sz val="11"/>
        <color rgb="FF000000"/>
        <rFont val="Calibri"/>
      </rPr>
      <t xml:space="preserve">
</t>
    </r>
    <r>
      <rPr>
        <sz val="11"/>
        <color rgb="FF000000"/>
        <rFont val="Calibri"/>
      </rPr>
      <t>* Subject to change based on version installed</t>
    </r>
    <r>
      <rPr>
        <sz val="11"/>
        <color rgb="FF000000"/>
        <rFont val="Calibri"/>
      </rPr>
      <t xml:space="preserve">
</t>
    </r>
    <r>
      <rPr>
        <sz val="11"/>
        <color rgb="FF000000"/>
        <rFont val="Calibri"/>
      </rPr>
      <t>Run the SQL query:</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select grantee, privilege from dba_sys_privs </t>
    </r>
    <r>
      <rPr>
        <sz val="11"/>
        <color rgb="FF000000"/>
        <rFont val="Calibri"/>
      </rPr>
      <t xml:space="preserve">
</t>
    </r>
    <r>
      <rPr>
        <sz val="11"/>
        <color rgb="FF000000"/>
        <rFont val="Calibri"/>
      </rPr>
      <t>where grantee not in (&lt;list of non-applicable accounts&gt;)</t>
    </r>
    <r>
      <rPr>
        <sz val="11"/>
        <color rgb="FF000000"/>
        <rFont val="Calibri"/>
      </rPr>
      <t xml:space="preserve">
</t>
    </r>
    <r>
      <rPr>
        <sz val="11"/>
        <color rgb="FF000000"/>
        <rFont val="Calibri"/>
      </rPr>
      <t>and admin_option = 'YES'</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grantee from dba_role_privs where granted_role = 'DBA');</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If any accounts that are not authorized to have the ADMIN OPTION are listed, this is a finding.</t>
    </r>
  </si>
  <si>
    <t>V-219835</t>
  </si>
  <si>
    <r>
      <rPr>
        <sz val="11"/>
        <rFont val="Calibri"/>
      </rPr>
      <t>System Privileges must not be granted to PUBLIC.</t>
    </r>
  </si>
  <si>
    <r>
      <rPr>
        <sz val="11"/>
        <color rgb="FF000000"/>
        <rFont val="Calibri"/>
      </rPr>
      <t>Revoke any system privileges assigned to PUBLIC:</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[system privilege] from PUBLIC;</t>
    </r>
    <r>
      <rPr>
        <sz val="11"/>
        <color rgb="FF000000"/>
        <rFont val="Calibri"/>
      </rPr>
      <t xml:space="preserve">
</t>
    </r>
    <r>
      <rPr>
        <sz val="11"/>
        <color rgb="FF000000"/>
        <rFont val="Calibri"/>
      </rPr>
      <t>Replace [system privilege] with the named system privilege.</t>
    </r>
    <r>
      <rPr>
        <sz val="11"/>
        <color rgb="FF000000"/>
        <rFont val="Calibri"/>
      </rPr>
      <t xml:space="preserve">
</t>
    </r>
    <r>
      <rPr>
        <sz val="11"/>
        <color rgb="FF000000"/>
        <rFont val="Calibri"/>
      </rPr>
      <t>Note:  System privileges are not granted to PUBLIC by default and would indicate a custom action.</t>
    </r>
  </si>
  <si>
    <r>
      <rPr>
        <sz val="11"/>
        <color rgb="FF000000"/>
        <rFont val="Calibri"/>
      </rPr>
      <t>System privileges can be granted to users and roles and to the user group PUBLIC. All privileges granted to PUBLIC are accessible to every user in the database. Many of these privileges convey considerable authority over the database and should be granted only to those persons responsible for administering the database. In general, these privileges should be granted to roles and then the appropriate roles should be granted to users. System privileges must never be granted to PUBLIC as this could allow users to compromise the database.</t>
    </r>
  </si>
  <si>
    <r>
      <rPr>
        <sz val="11"/>
        <color rgb="FF000000"/>
        <rFont val="Calibri"/>
      </rPr>
      <t>From SQL*Plus:</t>
    </r>
    <r>
      <rPr>
        <sz val="11"/>
        <color rgb="FF000000"/>
        <rFont val="Calibri"/>
      </rPr>
      <t xml:space="preserve">
</t>
    </r>
    <r>
      <rPr>
        <sz val="11"/>
        <color rgb="FF000000"/>
        <rFont val="Calibri"/>
      </rPr>
      <t xml:space="preserve">  select privilege from dba_sys_privs where grantee = 'PUBLIC';</t>
    </r>
    <r>
      <rPr>
        <sz val="11"/>
        <color rgb="FF000000"/>
        <rFont val="Calibri"/>
      </rPr>
      <t xml:space="preserve">
</t>
    </r>
    <r>
      <rPr>
        <sz val="11"/>
        <color rgb="FF000000"/>
        <rFont val="Calibri"/>
      </rPr>
      <t>If any records are returned, this is a finding.</t>
    </r>
  </si>
  <si>
    <t>V-219836</t>
  </si>
  <si>
    <r>
      <rPr>
        <sz val="11"/>
        <rFont val="Calibri"/>
      </rPr>
      <t>Oracle roles granted using the WITH ADMIN OPTION must not be granted to unauthorized accounts.</t>
    </r>
  </si>
  <si>
    <r>
      <rPr>
        <sz val="11"/>
        <color rgb="FF000000"/>
        <rFont val="Calibri"/>
      </rPr>
      <t>Revoke assignment of roles with the WITH ADMIN OPTION from unauthorized grantees and re-grant them without the option if required.</t>
    </r>
    <r>
      <rPr>
        <sz val="11"/>
        <color rgb="FF000000"/>
        <rFont val="Calibri"/>
      </rPr>
      <t xml:space="preserve">
</t>
    </r>
    <r>
      <rPr>
        <sz val="11"/>
        <color rgb="FF000000"/>
        <rFont val="Calibri"/>
      </rPr>
      <t>SQL statements to remove the admin option from an unauthorized grantee:</t>
    </r>
    <r>
      <rPr>
        <sz val="11"/>
        <color rgb="FF000000"/>
        <rFont val="Calibri"/>
      </rPr>
      <t xml:space="preserve">
</t>
    </r>
    <r>
      <rPr>
        <sz val="11"/>
        <color rgb="FF000000"/>
        <rFont val="Calibri"/>
      </rPr>
      <t xml:space="preserve">  revoke &lt;role name&gt; from &lt;grantee&gt;;</t>
    </r>
    <r>
      <rPr>
        <sz val="11"/>
        <color rgb="FF000000"/>
        <rFont val="Calibri"/>
      </rPr>
      <t xml:space="preserve">
</t>
    </r>
    <r>
      <rPr>
        <sz val="11"/>
        <color rgb="FF000000"/>
        <rFont val="Calibri"/>
      </rPr>
      <t xml:space="preserve">  grant &lt;role name&gt; to &lt;grantee&gt;;</t>
    </r>
    <r>
      <rPr>
        <sz val="11"/>
        <color rgb="FF000000"/>
        <rFont val="Calibri"/>
      </rPr>
      <t xml:space="preserve">
</t>
    </r>
    <r>
      <rPr>
        <sz val="11"/>
        <color rgb="FF000000"/>
        <rFont val="Calibri"/>
      </rPr>
      <t>Restrict use of the WITH ADMIN OPTION to authorized administrators.</t>
    </r>
    <r>
      <rPr>
        <sz val="11"/>
        <color rgb="FF000000"/>
        <rFont val="Calibri"/>
      </rPr>
      <t xml:space="preserve">
</t>
    </r>
    <r>
      <rPr>
        <sz val="11"/>
        <color rgb="FF000000"/>
        <rFont val="Calibri"/>
      </rPr>
      <t>Document authorized role assignments with the WITH ADMIN OPTION in the System Security Plan.</t>
    </r>
  </si>
  <si>
    <r>
      <rPr>
        <sz val="11"/>
        <color rgb="FF000000"/>
        <rFont val="Calibri"/>
      </rPr>
      <t>The WITH ADMIN OPTION allows the grantee to grant a role to another database account. Best security practice restricts the privilege of assigning privileges to authorized personnel. Authorized personnel include DBAs, object owners, and, where designed and included in the application's functions, application administrators. Restricting privilege-granting functions to authorized accounts can help decrease mismanagement of privileges and wrongful assignments to unauthorized accounts.</t>
    </r>
  </si>
  <si>
    <r>
      <rPr>
        <sz val="11"/>
        <color rgb="FF000000"/>
        <rFont val="Calibri"/>
      </rPr>
      <t>A default Oracle Database installation provides a set of predefined administrative accounts and non-administrative accounts. These are accounts that have special privileges required to administer areas of the database, such as the CREATE ANY TABLE or ALTER SESSION privilege, or EXECUTE privileges on packages owned by the SYS schema. The default tablespace for administrative accounts is either SYSTEM or SYSAUX. Non-administrative user accounts only have the minimum privileges needed to perform their jobs. Their default tablespace is USERS.</t>
    </r>
    <r>
      <rPr>
        <sz val="11"/>
        <color rgb="FF000000"/>
        <rFont val="Calibri"/>
      </rPr>
      <t xml:space="preserve">
</t>
    </r>
    <r>
      <rPr>
        <sz val="11"/>
        <color rgb="FF000000"/>
        <rFont val="Calibri"/>
      </rPr>
      <t>To protect these accounts from unauthorized access, the installation process expires and locks most of these accounts, except where noted below. The database administrator is responsible for unlocking and resetting these accounts, as required.</t>
    </r>
    <r>
      <rPr>
        <sz val="11"/>
        <color rgb="FF000000"/>
        <rFont val="Calibri"/>
      </rPr>
      <t xml:space="preserve">
</t>
    </r>
    <r>
      <rPr>
        <sz val="11"/>
        <color rgb="FF000000"/>
        <rFont val="Calibri"/>
      </rPr>
      <t>Non-Administrative Accounts - Expired and locked:</t>
    </r>
    <r>
      <rPr>
        <sz val="11"/>
        <color rgb="FF000000"/>
        <rFont val="Calibri"/>
      </rPr>
      <t xml:space="preserve">
</t>
    </r>
    <r>
      <rPr>
        <sz val="11"/>
        <color rgb="FF000000"/>
        <rFont val="Calibri"/>
      </rPr>
      <t>APEX_PUBLIC_USER, DIP, FLOWS_040100*, FLOWS_FILES, MDDATA, SPATIAL_WFS_ADMIN_USR, XS$NULL</t>
    </r>
    <r>
      <rPr>
        <sz val="11"/>
        <color rgb="FF000000"/>
        <rFont val="Calibri"/>
      </rPr>
      <t xml:space="preserve">
</t>
    </r>
    <r>
      <rPr>
        <sz val="11"/>
        <color rgb="FF000000"/>
        <rFont val="Calibri"/>
      </rPr>
      <t>Administrative Accounts - Expired and Locked:</t>
    </r>
    <r>
      <rPr>
        <sz val="11"/>
        <color rgb="FF000000"/>
        <rFont val="Calibri"/>
      </rPr>
      <t xml:space="preserve">
</t>
    </r>
    <r>
      <rPr>
        <sz val="11"/>
        <color rgb="FF000000"/>
        <rFont val="Calibri"/>
      </rPr>
      <t>ANONYMOUS, CTXSYS, EXFSYS, LBACSYS, MDSYS, OLAPSYS, ORACLE_OCM, ORDDATA, OWBSYS, ORDPLUGINS, ORDSYS, OUTLN, SI_INFORMTN_SCHEMA, SPATIAL_CSW_ADMIN_USR, WK_TEST, WK_SYS, WKPROXY, WMSYS, XDB</t>
    </r>
    <r>
      <rPr>
        <sz val="11"/>
        <color rgb="FF000000"/>
        <rFont val="Calibri"/>
      </rPr>
      <t xml:space="preserve">
</t>
    </r>
    <r>
      <rPr>
        <sz val="11"/>
        <color rgb="FF000000"/>
        <rFont val="Calibri"/>
      </rPr>
      <t>Administrative Accounts - Open:</t>
    </r>
    <r>
      <rPr>
        <sz val="11"/>
        <color rgb="FF000000"/>
        <rFont val="Calibri"/>
      </rPr>
      <t xml:space="preserve">
</t>
    </r>
    <r>
      <rPr>
        <sz val="11"/>
        <color rgb="FF000000"/>
        <rFont val="Calibri"/>
      </rPr>
      <t>DBSNMP, MGMT_VIEW, SYS, SYSMAN, SYSTEM</t>
    </r>
    <r>
      <rPr>
        <sz val="11"/>
        <color rgb="FF000000"/>
        <rFont val="Calibri"/>
      </rPr>
      <t xml:space="preserve">
</t>
    </r>
    <r>
      <rPr>
        <sz val="11"/>
        <color rgb="FF000000"/>
        <rFont val="Calibri"/>
      </rPr>
      <t>* Subject to change based on version installed</t>
    </r>
    <r>
      <rPr>
        <sz val="11"/>
        <color rgb="FF000000"/>
        <rFont val="Calibri"/>
      </rPr>
      <t xml:space="preserve">
</t>
    </r>
    <r>
      <rPr>
        <sz val="11"/>
        <color rgb="FF000000"/>
        <rFont val="Calibri"/>
      </rPr>
      <t>Run the SQL statement:</t>
    </r>
    <r>
      <rPr>
        <sz val="11"/>
        <color rgb="FF000000"/>
        <rFont val="Calibri"/>
      </rPr>
      <t xml:space="preserve">
</t>
    </r>
    <r>
      <rPr>
        <sz val="11"/>
        <color rgb="FF000000"/>
        <rFont val="Calibri"/>
      </rPr>
      <t>select grantee||': '||granted_role from dba_role_privs</t>
    </r>
    <r>
      <rPr>
        <sz val="11"/>
        <color rgb="FF000000"/>
        <rFont val="Calibri"/>
      </rPr>
      <t xml:space="preserve">
</t>
    </r>
    <r>
      <rPr>
        <sz val="11"/>
        <color rgb="FF000000"/>
        <rFont val="Calibri"/>
      </rPr>
      <t>where grantee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 xml:space="preserve">and admin_option = 'YES' </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distinct owner from dba_objects)</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grantee from dba_role_privs</t>
    </r>
    <r>
      <rPr>
        <sz val="11"/>
        <color rgb="FF000000"/>
        <rFont val="Calibri"/>
      </rPr>
      <t xml:space="preserve">
</t>
    </r>
    <r>
      <rPr>
        <sz val="11"/>
        <color rgb="FF000000"/>
        <rFont val="Calibri"/>
      </rPr>
      <t>where granted_role = 'DBA')</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Review the System Security Plan to confirm any grantees listed are ISSO-authorized DBA accounts or application administration roles.</t>
    </r>
    <r>
      <rPr>
        <sz val="11"/>
        <color rgb="FF000000"/>
        <rFont val="Calibri"/>
      </rPr>
      <t xml:space="preserve">
</t>
    </r>
    <r>
      <rPr>
        <sz val="11"/>
        <color rgb="FF000000"/>
        <rFont val="Calibri"/>
      </rPr>
      <t>If any grantees listed are not authorized and documented, this is a finding.</t>
    </r>
  </si>
  <si>
    <t>V-219837</t>
  </si>
  <si>
    <r>
      <rPr>
        <sz val="11"/>
        <rFont val="Calibri"/>
      </rPr>
      <t>Object permissions granted to PUBLIC must be restricted.</t>
    </r>
  </si>
  <si>
    <r>
      <rPr>
        <sz val="11"/>
        <color rgb="FF000000"/>
        <rFont val="Calibri"/>
      </rPr>
      <t>Revoke any privileges granted to PUBLIC for objects that are not owned by Oracle product accounts.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[privilege name] from [user name] on [object name];</t>
    </r>
    <r>
      <rPr>
        <sz val="11"/>
        <color rgb="FF000000"/>
        <rFont val="Calibri"/>
      </rPr>
      <t xml:space="preserve">
</t>
    </r>
    <r>
      <rPr>
        <sz val="11"/>
        <color rgb="FF000000"/>
        <rFont val="Calibri"/>
      </rPr>
      <t>Assign permissions to custom application user roles based on job functions: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grant [privilege name] to [user role] on [object name];</t>
    </r>
  </si>
  <si>
    <r>
      <rPr>
        <sz val="11"/>
        <color rgb="FF000000"/>
        <rFont val="Calibri"/>
      </rPr>
      <t>Permissions on objects may be granted to the user group PUBLIC. Because every database user is a member of the PUBLIC group, granting object permissions to PUBLIC gives all users in the database access to that object. In a secure environment, granting object permissions to PUBLIC must be restricted to those objects that all users are allowed to access. The policy does not require object permissions assigned to PUBLIC by the installation of Oracle Database server components be revoked.</t>
    </r>
  </si>
  <si>
    <r>
      <rPr>
        <sz val="11"/>
        <color rgb="FF000000"/>
        <rFont val="Calibri"/>
      </rPr>
      <t>A default Oracle Database installation provides a set of predefined administrative accounts and non-administrative accounts. These are accounts that have special privileges required to administer areas of the database, such as the “CREATE ANY TABLE” or “ALTER SESSION” privilege, or “EXECUTE” privileges on packages owned by the SYS schema. The default tablespace for administrative accounts is either “SYSTEM” or “SYSAUX”. Non-administrative user accounts only have the minimum privileges needed to perform their jobs. Their default tablespace is “USERS”.</t>
    </r>
    <r>
      <rPr>
        <sz val="11"/>
        <color rgb="FF000000"/>
        <rFont val="Calibri"/>
      </rPr>
      <t xml:space="preserve">
</t>
    </r>
    <r>
      <rPr>
        <sz val="11"/>
        <color rgb="FF000000"/>
        <rFont val="Calibri"/>
      </rPr>
      <t>To protect these accounts from unauthorized access, the installation process expires and locks most of these accounts, except where noted below. The database administrator is responsible for unlocking and resetting these accounts, as required.</t>
    </r>
    <r>
      <rPr>
        <sz val="11"/>
        <color rgb="FF000000"/>
        <rFont val="Calibri"/>
      </rPr>
      <t xml:space="preserve">
</t>
    </r>
    <r>
      <rPr>
        <sz val="11"/>
        <color rgb="FF000000"/>
        <rFont val="Calibri"/>
      </rPr>
      <t>Non-Administrative Accounts - Expired and locked:</t>
    </r>
    <r>
      <rPr>
        <sz val="11"/>
        <color rgb="FF000000"/>
        <rFont val="Calibri"/>
      </rPr>
      <t xml:space="preserve">
</t>
    </r>
    <r>
      <rPr>
        <sz val="11"/>
        <color rgb="FF000000"/>
        <rFont val="Calibri"/>
      </rPr>
      <t>APEX_PUBLIC_USER, DIP, FLOWS_040100*, FLOWS_FILES, MDDATA, SPATIAL_WFS_ADMIN_USR, XS$NULL</t>
    </r>
    <r>
      <rPr>
        <sz val="11"/>
        <color rgb="FF000000"/>
        <rFont val="Calibri"/>
      </rPr>
      <t xml:space="preserve">
</t>
    </r>
    <r>
      <rPr>
        <sz val="11"/>
        <color rgb="FF000000"/>
        <rFont val="Calibri"/>
      </rPr>
      <t>Administrative Accounts - Expired and Locked:</t>
    </r>
    <r>
      <rPr>
        <sz val="11"/>
        <color rgb="FF000000"/>
        <rFont val="Calibri"/>
      </rPr>
      <t xml:space="preserve">
</t>
    </r>
    <r>
      <rPr>
        <sz val="11"/>
        <color rgb="FF000000"/>
        <rFont val="Calibri"/>
      </rPr>
      <t>ANONYMOUS, CTXSYS, EXFSYS, LBACSYS, , GSMADMIN_INTERNAL, MDSYS, OLAPSYS, ORACLE_OCM, ORDDATA, OWBSYS, ORDPLUGINS, ORDSYS, OUTLN, SI_INFORMTN_SCHEMA, SPATIAL_CSW_ADMIN_USR, WK_TEST, WK_SYS, WKPROXY, WMSYS, XDB</t>
    </r>
    <r>
      <rPr>
        <sz val="11"/>
        <color rgb="FF000000"/>
        <rFont val="Calibri"/>
      </rPr>
      <t xml:space="preserve">
</t>
    </r>
    <r>
      <rPr>
        <sz val="11"/>
        <color rgb="FF000000"/>
        <rFont val="Calibri"/>
      </rPr>
      <t>Administrative Accounts - Open:</t>
    </r>
    <r>
      <rPr>
        <sz val="11"/>
        <color rgb="FF000000"/>
        <rFont val="Calibri"/>
      </rPr>
      <t xml:space="preserve">
</t>
    </r>
    <r>
      <rPr>
        <sz val="11"/>
        <color rgb="FF000000"/>
        <rFont val="Calibri"/>
      </rPr>
      <t>DBSNMP, MGMT_VIEW, SYS, SYSMAN, SYSTEM</t>
    </r>
    <r>
      <rPr>
        <sz val="11"/>
        <color rgb="FF000000"/>
        <rFont val="Calibri"/>
      </rPr>
      <t xml:space="preserve">
</t>
    </r>
    <r>
      <rPr>
        <sz val="11"/>
        <color rgb="FF000000"/>
        <rFont val="Calibri"/>
      </rPr>
      <t>* Subject to change based on version installed</t>
    </r>
    <r>
      <rPr>
        <sz val="11"/>
        <color rgb="FF000000"/>
        <rFont val="Calibri"/>
      </rPr>
      <t xml:space="preserve">
</t>
    </r>
    <r>
      <rPr>
        <sz val="11"/>
        <color rgb="FF000000"/>
        <rFont val="Calibri"/>
      </rPr>
      <t>Run the SQL query:</t>
    </r>
    <r>
      <rPr>
        <sz val="11"/>
        <color rgb="FF000000"/>
        <rFont val="Calibri"/>
      </rPr>
      <t xml:space="preserve">
</t>
    </r>
    <r>
      <rPr>
        <sz val="11"/>
        <color rgb="FF000000"/>
        <rFont val="Calibri"/>
      </rPr>
      <t>select owner ||'.'|| table_name ||':'|| privilege from dba_tab_privs</t>
    </r>
    <r>
      <rPr>
        <sz val="11"/>
        <color rgb="FF000000"/>
        <rFont val="Calibri"/>
      </rPr>
      <t xml:space="preserve">
</t>
    </r>
    <r>
      <rPr>
        <sz val="11"/>
        <color rgb="FF000000"/>
        <rFont val="Calibri"/>
      </rPr>
      <t>where grantee = 'PUBLIC'</t>
    </r>
    <r>
      <rPr>
        <sz val="11"/>
        <color rgb="FF000000"/>
        <rFont val="Calibri"/>
      </rPr>
      <t xml:space="preserve">
</t>
    </r>
    <r>
      <rPr>
        <sz val="11"/>
        <color rgb="FF000000"/>
        <rFont val="Calibri"/>
      </rPr>
      <t>and owner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If there are any records returned that are not Oracle product accounts, and are not documented and authorized, this is a finding.</t>
    </r>
    <r>
      <rPr>
        <sz val="11"/>
        <color rgb="FF000000"/>
        <rFont val="Calibri"/>
      </rPr>
      <t xml:space="preserve">
</t>
    </r>
    <r>
      <rPr>
        <sz val="11"/>
        <color rgb="FF000000"/>
        <rFont val="Calibri"/>
      </rPr>
      <t>Note: This check may return false positives where other Oracle product accounts are not included in the exclusion list.</t>
    </r>
  </si>
  <si>
    <t>V-219838</t>
  </si>
  <si>
    <r>
      <rPr>
        <sz val="11"/>
        <rFont val="Calibri"/>
      </rPr>
      <t>The Oracle Listener must be configured to require administration authentication.</t>
    </r>
  </si>
  <si>
    <r>
      <rPr>
        <sz val="11"/>
        <color rgb="FF000000"/>
        <rFont val="Calibri"/>
      </rPr>
      <t>By default, Oracle Net Listener permits only local administration for security reasons. As a policy, the listener can be administered only by the user who started it. This is enforced through local operating system authentication. For example, if user1 starts the listener, then only user1 can administer it. Any other user trying to administer the listener gets an error. The super user is the only exception.</t>
    </r>
    <r>
      <rPr>
        <sz val="11"/>
        <color rgb="FF000000"/>
        <rFont val="Calibri"/>
      </rPr>
      <t xml:space="preserve">
</t>
    </r>
    <r>
      <rPr>
        <sz val="11"/>
        <color rgb="FF000000"/>
        <rFont val="Calibri"/>
      </rPr>
      <t>Remote administration of the listener must not be permitted. If listener administration from a remote system is required, granting secure remote access to the Oracle DBMS server and performing local administration is preferred. Authorize and document this requirement in the System Security Plan.</t>
    </r>
    <r>
      <rPr>
        <sz val="11"/>
        <color rgb="FF000000"/>
        <rFont val="Calibri"/>
      </rPr>
      <t xml:space="preserve">
</t>
    </r>
    <r>
      <rPr>
        <sz val="11"/>
        <color rgb="FF000000"/>
        <rFont val="Calibri"/>
      </rPr>
      <t>Note: In Oracle Database 12c Release 1 (12.1), the listener password feature is no longer supported. This does not cause a loss of security because authentication is enforced through local operating system authentication. Refer to Oracle Database Net Services Reference for additional information.</t>
    </r>
  </si>
  <si>
    <r>
      <rPr>
        <sz val="11"/>
        <color rgb="FF000000"/>
        <rFont val="Calibri"/>
      </rPr>
      <t>Oracle listener authentication helps prevent unauthorized administration of the Oracle listener. Unauthorized administration of the listener could lead to DoS exploits; loss of connection audit data, unauthorized reconfiguration or other unauthorized access. This is a Category I finding because privileged access to the listener is not restricted to authorized users. Unauthorized access can result in stopping of the listener (DoS) and overwriting of listener audit logs.</t>
    </r>
  </si>
  <si>
    <r>
      <rPr>
        <sz val="11"/>
        <color rgb="FF000000"/>
        <rFont val="Calibri"/>
      </rPr>
      <t>If a listener is not running on the local database host server, this check is not a finding.</t>
    </r>
    <r>
      <rPr>
        <sz val="11"/>
        <color rgb="FF000000"/>
        <rFont val="Calibri"/>
      </rPr>
      <t xml:space="preserve">
</t>
    </r>
    <r>
      <rPr>
        <sz val="11"/>
        <color rgb="FF000000"/>
        <rFont val="Calibri"/>
      </rPr>
      <t>Note:  This check needs to be done only once per host system and once per listener. Multiple listeners may be defined on a single host system. They must all be reviewed, but only once per database home review.</t>
    </r>
    <r>
      <rPr>
        <sz val="11"/>
        <color rgb="FF000000"/>
        <rFont val="Calibri"/>
      </rPr>
      <t xml:space="preserve">
</t>
    </r>
    <r>
      <rPr>
        <sz val="11"/>
        <color rgb="FF000000"/>
        <rFont val="Calibri"/>
      </rPr>
      <t>For subsequent database home reviews on the same host system, this check is not a finding.</t>
    </r>
    <r>
      <rPr>
        <sz val="11"/>
        <color rgb="FF000000"/>
        <rFont val="Calibri"/>
      </rPr>
      <t xml:space="preserve">
</t>
    </r>
    <r>
      <rPr>
        <sz val="11"/>
        <color rgb="FF000000"/>
        <rFont val="Calibri"/>
      </rPr>
      <t>Determine all Listeners running on the host.</t>
    </r>
    <r>
      <rPr>
        <sz val="11"/>
        <color rgb="FF000000"/>
        <rFont val="Calibri"/>
      </rPr>
      <t xml:space="preserve">
</t>
    </r>
    <r>
      <rPr>
        <sz val="11"/>
        <color rgb="FF000000"/>
        <rFont val="Calibri"/>
      </rPr>
      <t>For Windows hosts, view all Windows services with TNSListener embedded in the service name</t>
    </r>
    <r>
      <rPr>
        <sz val="11"/>
        <color rgb="FF000000"/>
        <rFont val="Calibri"/>
      </rPr>
      <t xml:space="preserve">
</t>
    </r>
    <r>
      <rPr>
        <sz val="11"/>
        <color rgb="FF000000"/>
        <rFont val="Calibri"/>
      </rPr>
      <t xml:space="preserve">  - The service name format is:</t>
    </r>
    <r>
      <rPr>
        <sz val="11"/>
        <color rgb="FF000000"/>
        <rFont val="Calibri"/>
      </rPr>
      <t xml:space="preserve">
</t>
    </r>
    <r>
      <rPr>
        <sz val="11"/>
        <color rgb="FF000000"/>
        <rFont val="Calibri"/>
      </rPr>
      <t xml:space="preserve">      Oracle[ORACLE_HOME_NAME]TNSListener</t>
    </r>
    <r>
      <rPr>
        <sz val="11"/>
        <color rgb="FF000000"/>
        <rFont val="Calibri"/>
      </rPr>
      <t xml:space="preserve">
</t>
    </r>
    <r>
      <rPr>
        <sz val="11"/>
        <color rgb="FF000000"/>
        <rFont val="Calibri"/>
      </rPr>
      <t>For UNIX hosts, the Oracle Listener process will indicate the TNSLSNR executable.</t>
    </r>
    <r>
      <rPr>
        <sz val="11"/>
        <color rgb="FF000000"/>
        <rFont val="Calibri"/>
      </rPr>
      <t xml:space="preserve">
</t>
    </r>
    <r>
      <rPr>
        <sz val="11"/>
        <color rgb="FF000000"/>
        <rFont val="Calibri"/>
      </rPr>
      <t>At a command prompt, issue the command:</t>
    </r>
    <r>
      <rPr>
        <sz val="11"/>
        <color rgb="FF000000"/>
        <rFont val="Calibri"/>
      </rPr>
      <t xml:space="preserve">
</t>
    </r>
    <r>
      <rPr>
        <sz val="11"/>
        <color rgb="FF000000"/>
        <rFont val="Calibri"/>
      </rPr>
      <t xml:space="preserve">  ps -ef | grep tnslsnr | grep -v grep</t>
    </r>
    <r>
      <rPr>
        <sz val="11"/>
        <color rgb="FF000000"/>
        <rFont val="Calibri"/>
      </rPr>
      <t xml:space="preserve">
</t>
    </r>
    <r>
      <rPr>
        <sz val="11"/>
        <color rgb="FF000000"/>
        <rFont val="Calibri"/>
      </rPr>
      <t>The alias for the listener follows tnslsnr in the command output.</t>
    </r>
    <r>
      <rPr>
        <sz val="11"/>
        <color rgb="FF000000"/>
        <rFont val="Calibri"/>
      </rPr>
      <t xml:space="preserve">
</t>
    </r>
    <r>
      <rPr>
        <sz val="11"/>
        <color rgb="FF000000"/>
        <rFont val="Calibri"/>
      </rPr>
      <t>Must be logged on the host system using the account that owns the tnslsnr executable (UNIX). If the account is denied local logon, have the system SA assist in this task by adding 'su' to the listener account from the root account. On Windows platforms, log on using an account with administrator privileges to complete the check.</t>
    </r>
    <r>
      <rPr>
        <sz val="11"/>
        <color rgb="FF000000"/>
        <rFont val="Calibri"/>
      </rPr>
      <t xml:space="preserve">
</t>
    </r>
    <r>
      <rPr>
        <sz val="11"/>
        <color rgb="FF000000"/>
        <rFont val="Calibri"/>
      </rPr>
      <t>From a system command prompt, execute the listener control utility:</t>
    </r>
    <r>
      <rPr>
        <sz val="11"/>
        <color rgb="FF000000"/>
        <rFont val="Calibri"/>
      </rPr>
      <t xml:space="preserve">
</t>
    </r>
    <r>
      <rPr>
        <sz val="11"/>
        <color rgb="FF000000"/>
        <rFont val="Calibri"/>
      </rPr>
      <t xml:space="preserve">  lsnrctl status [LISTENER NAME]</t>
    </r>
    <r>
      <rPr>
        <sz val="11"/>
        <color rgb="FF000000"/>
        <rFont val="Calibri"/>
      </rPr>
      <t xml:space="preserve">
</t>
    </r>
    <r>
      <rPr>
        <sz val="11"/>
        <color rgb="FF000000"/>
        <rFont val="Calibri"/>
      </rPr>
      <t>Review the results for the value of Security.</t>
    </r>
    <r>
      <rPr>
        <sz val="11"/>
        <color rgb="FF000000"/>
        <rFont val="Calibri"/>
      </rPr>
      <t xml:space="preserve">
</t>
    </r>
    <r>
      <rPr>
        <sz val="11"/>
        <color rgb="FF000000"/>
        <rFont val="Calibri"/>
      </rPr>
      <t>If "Security = OFF" is displayed, this is a finding.</t>
    </r>
    <r>
      <rPr>
        <sz val="11"/>
        <color rgb="FF000000"/>
        <rFont val="Calibri"/>
      </rPr>
      <t xml:space="preserve">
</t>
    </r>
    <r>
      <rPr>
        <sz val="11"/>
        <color rgb="FF000000"/>
        <rFont val="Calibri"/>
      </rPr>
      <t>If "Security = ON: Local OS Authentication" is displayed, this is not a finding.</t>
    </r>
    <r>
      <rPr>
        <sz val="11"/>
        <color rgb="FF000000"/>
        <rFont val="Calibri"/>
      </rPr>
      <t xml:space="preserve">
</t>
    </r>
    <r>
      <rPr>
        <sz val="11"/>
        <color rgb="FF000000"/>
        <rFont val="Calibri"/>
      </rPr>
      <t>If "Security = ON: Password or Local OS Authentication", this is a finding (do not set a password on Oracle versions 10.1 and higher. Instead, use Local OS Authentication).</t>
    </r>
    <r>
      <rPr>
        <sz val="11"/>
        <color rgb="FF000000"/>
        <rFont val="Calibri"/>
      </rPr>
      <t xml:space="preserve">
</t>
    </r>
    <r>
      <rPr>
        <sz val="11"/>
        <color rgb="FF000000"/>
        <rFont val="Calibri"/>
      </rPr>
      <t>Repeat the execution of the lsnrctl utility for all active listeners.</t>
    </r>
  </si>
  <si>
    <t>V-219839</t>
  </si>
  <si>
    <r>
      <rPr>
        <sz val="11"/>
        <rFont val="Calibri"/>
      </rPr>
      <t>Application role permissions must not be assigned to the Oracle PUBLIC role.</t>
    </r>
  </si>
  <si>
    <r>
      <rPr>
        <sz val="11"/>
        <color rgb="FF000000"/>
        <rFont val="Calibri"/>
      </rPr>
      <t>Revoke role grants from PUBLIC.</t>
    </r>
    <r>
      <rPr>
        <sz val="11"/>
        <color rgb="FF000000"/>
        <rFont val="Calibri"/>
      </rPr>
      <t xml:space="preserve">
</t>
    </r>
    <r>
      <rPr>
        <sz val="11"/>
        <color rgb="FF000000"/>
        <rFont val="Calibri"/>
      </rPr>
      <t>Do not assign role privileges to PUBLIC.</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[role name] from PUBLIC;</t>
    </r>
  </si>
  <si>
    <r>
      <rPr>
        <sz val="11"/>
        <color rgb="FF000000"/>
        <rFont val="Calibri"/>
      </rPr>
      <t>Permissions granted to PUBLIC are granted to all users of the database. Custom roles must be used to assign application permissions to functional groups of application users. The installation of Oracle does not assign role permissions to PUBLIC.</t>
    </r>
  </si>
  <si>
    <r>
      <rPr>
        <sz val="11"/>
        <color rgb="FF000000"/>
        <rFont val="Calibri"/>
      </rPr>
      <t>From SQL*Plus:</t>
    </r>
    <r>
      <rPr>
        <sz val="11"/>
        <color rgb="FF000000"/>
        <rFont val="Calibri"/>
      </rPr>
      <t xml:space="preserve">
</t>
    </r>
    <r>
      <rPr>
        <sz val="11"/>
        <color rgb="FF000000"/>
        <rFont val="Calibri"/>
      </rPr>
      <t xml:space="preserve">  select granted_role from dba_role_privs where grantee = 'PUBLIC';</t>
    </r>
    <r>
      <rPr>
        <sz val="11"/>
        <color rgb="FF000000"/>
        <rFont val="Calibri"/>
      </rPr>
      <t xml:space="preserve">
</t>
    </r>
    <r>
      <rPr>
        <sz val="11"/>
        <color rgb="FF000000"/>
        <rFont val="Calibri"/>
      </rPr>
      <t>If any roles are listed, this is a finding.</t>
    </r>
  </si>
  <si>
    <t>V-219840</t>
  </si>
  <si>
    <r>
      <rPr>
        <sz val="11"/>
        <rFont val="Calibri"/>
      </rPr>
      <t>Oracle application administration roles must be disabled if not required and authorized.</t>
    </r>
  </si>
  <si>
    <r>
      <rPr>
        <sz val="11"/>
        <color rgb="FF000000"/>
        <rFont val="Calibri"/>
      </rPr>
      <t>For each role assignment returned, issue: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user [username] default role all except [role];</t>
    </r>
    <r>
      <rPr>
        <sz val="11"/>
        <color rgb="FF000000"/>
        <rFont val="Calibri"/>
      </rPr>
      <t xml:space="preserve">
</t>
    </r>
    <r>
      <rPr>
        <sz val="11"/>
        <color rgb="FF000000"/>
        <rFont val="Calibri"/>
      </rPr>
      <t>If the user has more than one application administration role assigned, then remove assigned roles from default assignment and assign individually the appropriate default roles.</t>
    </r>
  </si>
  <si>
    <r>
      <rPr>
        <sz val="11"/>
        <color rgb="FF000000"/>
        <rFont val="Calibri"/>
      </rPr>
      <t>Application administration roles, which are assigned system or elevated application object privileges, must be protected from default activation. Application administration roles are determined by system privilege assignment (create / alter / drop user) and application user role ADMIN OPTION privileges.</t>
    </r>
  </si>
  <si>
    <r>
      <rPr>
        <sz val="11"/>
        <color rgb="FF000000"/>
        <rFont val="Calibri"/>
      </rPr>
      <t>Run the SQL query:</t>
    </r>
    <r>
      <rPr>
        <sz val="11"/>
        <color rgb="FF000000"/>
        <rFont val="Calibri"/>
      </rPr>
      <t xml:space="preserve">
</t>
    </r>
    <r>
      <rPr>
        <sz val="11"/>
        <color rgb="FF000000"/>
        <rFont val="Calibri"/>
      </rPr>
      <t xml:space="preserve">  select grantee, granted_role from dba_role_privs</t>
    </r>
    <r>
      <rPr>
        <sz val="11"/>
        <color rgb="FF000000"/>
        <rFont val="Calibri"/>
      </rPr>
      <t xml:space="preserve">
</t>
    </r>
    <r>
      <rPr>
        <sz val="11"/>
        <color rgb="FF000000"/>
        <rFont val="Calibri"/>
      </rPr>
      <t xml:space="preserve">  where default_role='YES'</t>
    </r>
    <r>
      <rPr>
        <sz val="11"/>
        <color rgb="FF000000"/>
        <rFont val="Calibri"/>
      </rPr>
      <t xml:space="preserve">
</t>
    </r>
    <r>
      <rPr>
        <sz val="11"/>
        <color rgb="FF000000"/>
        <rFont val="Calibri"/>
      </rPr>
      <t xml:space="preserve">  and granted_role in</t>
    </r>
    <r>
      <rPr>
        <sz val="11"/>
        <color rgb="FF000000"/>
        <rFont val="Calibri"/>
      </rPr>
      <t xml:space="preserve">
</t>
    </r>
    <r>
      <rPr>
        <sz val="11"/>
        <color rgb="FF000000"/>
        <rFont val="Calibri"/>
      </rPr>
      <t xml:space="preserve">  (select grantee from dba_sys_privs where upper(privilege) like '%USER%')  </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(&lt;list of non-applicable accounts&gt;)</t>
    </r>
    <r>
      <rPr>
        <sz val="11"/>
        <color rgb="FF000000"/>
        <rFont val="Calibri"/>
      </rPr>
      <t xml:space="preserve">
</t>
    </r>
    <r>
      <rPr>
        <sz val="11"/>
        <color rgb="FF000000"/>
        <rFont val="Calibri"/>
      </rPr>
      <t xml:space="preserve">  and grantee not in (select distinct owner from dba_tables)</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distinct username from dba_users where upper(account_status) like</t>
    </r>
    <r>
      <rPr>
        <sz val="11"/>
        <color rgb="FF000000"/>
        <rFont val="Calibri"/>
      </rPr>
      <t xml:space="preserve">
</t>
    </r>
    <r>
      <rPr>
        <sz val="11"/>
        <color rgb="FF000000"/>
        <rFont val="Calibri"/>
      </rPr>
      <t xml:space="preserve">   '%LOCKED%');</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Review the list of accounts reported for this check and ensures that they are authorized application administration roles.</t>
    </r>
    <r>
      <rPr>
        <sz val="11"/>
        <color rgb="FF000000"/>
        <rFont val="Calibri"/>
      </rPr>
      <t xml:space="preserve">
</t>
    </r>
    <r>
      <rPr>
        <sz val="11"/>
        <color rgb="FF000000"/>
        <rFont val="Calibri"/>
      </rPr>
      <t>If any are not authorized application administration roles, this is a finding.</t>
    </r>
  </si>
  <si>
    <t>V-219841</t>
  </si>
  <si>
    <r>
      <rPr>
        <sz val="11"/>
        <rFont val="Calibri"/>
      </rPr>
      <t>Connections by mid-tier web and application systems to the Oracle DBMS from a DMZ or external network must be encrypted.</t>
    </r>
  </si>
  <si>
    <r>
      <rPr>
        <sz val="11"/>
        <color rgb="FF000000"/>
        <rFont val="Calibri"/>
      </rPr>
      <t>Configure communications between the DBMS and remote applications/application servers to use DoD-approved encryption.</t>
    </r>
  </si>
  <si>
    <r>
      <rPr>
        <sz val="11"/>
        <color rgb="FF000000"/>
        <rFont val="Calibri"/>
      </rPr>
      <t>Multi-tier systems may be configured with the database and connecting middle-tier system located on an internal network, with the database located on an internal network behind a firewall and the middle-tier system located in a DMZ. In cases where either or both systems are located in the DMZ (or on networks external to DoD), network communications between the systems must be encrypted.</t>
    </r>
  </si>
  <si>
    <r>
      <rPr>
        <sz val="11"/>
        <color rgb="FF000000"/>
        <rFont val="Calibri"/>
      </rPr>
      <t>Review the System Security Plan for remote applications that access and use the database.</t>
    </r>
    <r>
      <rPr>
        <sz val="11"/>
        <color rgb="FF000000"/>
        <rFont val="Calibri"/>
      </rPr>
      <t xml:space="preserve">
</t>
    </r>
    <r>
      <rPr>
        <sz val="11"/>
        <color rgb="FF000000"/>
        <rFont val="Calibri"/>
      </rPr>
      <t>For each remote application or application server, determine whether communications between it and the DBMS are encrypted. If any are not encrypted, this is a finding.</t>
    </r>
  </si>
  <si>
    <t>V-219842</t>
  </si>
  <si>
    <r>
      <rPr>
        <sz val="11"/>
        <rFont val="Calibri"/>
      </rPr>
      <t>Database job/batch queues must be reviewed regularly to detect unauthorized database job submissions.</t>
    </r>
  </si>
  <si>
    <r>
      <rPr>
        <sz val="11"/>
        <color rgb="FF000000"/>
        <rFont val="Calibri"/>
      </rPr>
      <t>Develop, document and implement procedures to monitor the database job queues for unauthorized job submissions.</t>
    </r>
    <r>
      <rPr>
        <sz val="11"/>
        <color rgb="FF000000"/>
        <rFont val="Calibri"/>
      </rPr>
      <t xml:space="preserve">
</t>
    </r>
    <r>
      <rPr>
        <sz val="11"/>
        <color rgb="FF000000"/>
        <rFont val="Calibri"/>
      </rPr>
      <t>Develop, document and implement a formal migration plan to convert jobs using DBMS_JOB to use DBMS_SCHEDULER instead for Oracle versions 10.1 and higher. (This does not apply to DBMS_JOB jobs generated by Oracle itself, such as those for refreshing materialized views.)</t>
    </r>
    <r>
      <rPr>
        <sz val="11"/>
        <color rgb="FF000000"/>
        <rFont val="Calibri"/>
      </rPr>
      <t xml:space="preserve">
</t>
    </r>
    <r>
      <rPr>
        <sz val="11"/>
        <color rgb="FF000000"/>
        <rFont val="Calibri"/>
      </rPr>
      <t>Set the value of the job_queue_processes parameter to a low value to restrict concurrent DBMS_JOB executions.</t>
    </r>
    <r>
      <rPr>
        <sz val="11"/>
        <color rgb="FF000000"/>
        <rFont val="Calibri"/>
      </rPr>
      <t xml:space="preserve">
</t>
    </r>
    <r>
      <rPr>
        <sz val="11"/>
        <color rgb="FF000000"/>
        <rFont val="Calibri"/>
      </rPr>
      <t>Use auditing to capture use of the DBMS_JOB package in the audit trail. Review the audit trail for unauthorized use of the DBMS_JOB package.</t>
    </r>
  </si>
  <si>
    <r>
      <rPr>
        <sz val="11"/>
        <color rgb="FF000000"/>
        <rFont val="Calibri"/>
      </rPr>
      <t>Unauthorized users may bypass security mechanisms by submitting jobs to job queues managed by the database to be run under a more privileged security context of the database or host system. These queues must be monitored regularly to detect any such unauthorized job submissions.</t>
    </r>
  </si>
  <si>
    <r>
      <rPr>
        <sz val="11"/>
        <color rgb="FF000000"/>
        <rFont val="Calibri"/>
      </rPr>
      <t>The DBMS_JOB PL/SQL package has been replaced by DBMS_SCHEDULER in Oracle versions 10.1 and higher, though it continues to be supported for backward compatibility.</t>
    </r>
    <r>
      <rPr>
        <sz val="11"/>
        <color rgb="FF000000"/>
        <rFont val="Calibri"/>
      </rPr>
      <t xml:space="preserve">
</t>
    </r>
    <r>
      <rPr>
        <sz val="11"/>
        <color rgb="FF000000"/>
        <rFont val="Calibri"/>
      </rPr>
      <t>Run this query:</t>
    </r>
    <r>
      <rPr>
        <sz val="11"/>
        <color rgb="FF000000"/>
        <rFont val="Calibri"/>
      </rPr>
      <t xml:space="preserve">
</t>
    </r>
    <r>
      <rPr>
        <sz val="11"/>
        <color rgb="FF000000"/>
        <rFont val="Calibri"/>
      </rPr>
      <t xml:space="preserve">  select value from v$parameter where name = 'job_queue_processes';</t>
    </r>
    <r>
      <rPr>
        <sz val="11"/>
        <color rgb="FF000000"/>
        <rFont val="Calibri"/>
      </rPr>
      <t xml:space="preserve">
</t>
    </r>
    <r>
      <rPr>
        <sz val="11"/>
        <color rgb="FF000000"/>
        <rFont val="Calibri"/>
      </rPr>
      <t>Run this query:</t>
    </r>
    <r>
      <rPr>
        <sz val="11"/>
        <color rgb="FF000000"/>
        <rFont val="Calibri"/>
      </rPr>
      <t xml:space="preserve">
</t>
    </r>
    <r>
      <rPr>
        <sz val="11"/>
        <color rgb="FF000000"/>
        <rFont val="Calibri"/>
      </rPr>
      <t xml:space="preserve">  select value from all_scheduler_global_attribute</t>
    </r>
    <r>
      <rPr>
        <sz val="11"/>
        <color rgb="FF000000"/>
        <rFont val="Calibri"/>
      </rPr>
      <t xml:space="preserve">
</t>
    </r>
    <r>
      <rPr>
        <sz val="11"/>
        <color rgb="FF000000"/>
        <rFont val="Calibri"/>
      </rPr>
      <t xml:space="preserve">  where ATTRIBUTE_NAME = 'MAX_JOB_SLAVE_PROCESSES';</t>
    </r>
    <r>
      <rPr>
        <sz val="11"/>
        <color rgb="FF000000"/>
        <rFont val="Calibri"/>
      </rPr>
      <t xml:space="preserve">
</t>
    </r>
    <r>
      <rPr>
        <sz val="11"/>
        <color rgb="FF000000"/>
        <rFont val="Calibri"/>
      </rPr>
      <t>To understand the relationship between these settings, review:</t>
    </r>
    <r>
      <rPr>
        <sz val="11"/>
        <color rgb="FF000000"/>
        <rFont val="Calibri"/>
      </rPr>
      <t xml:space="preserve">
</t>
    </r>
    <r>
      <rPr>
        <sz val="11"/>
        <color rgb="FF000000"/>
        <rFont val="Calibri"/>
      </rPr>
      <t>https://docs.oracle.com/database/121/ADMIN/appendix_a.htm#ADMIN11002</t>
    </r>
    <r>
      <rPr>
        <sz val="11"/>
        <color rgb="FF000000"/>
        <rFont val="Calibri"/>
      </rPr>
      <t xml:space="preserve">
</t>
    </r>
    <r>
      <rPr>
        <sz val="11"/>
        <color rgb="FF000000"/>
        <rFont val="Calibri"/>
      </rPr>
      <t>Review documented and implemented procedures for monitoring the Oracle DBMS job/batch queues for unauthorized submissions. If procedures for job queue review are not defined, documented or evidence of implementation does not exist, this is a finding.</t>
    </r>
    <r>
      <rPr>
        <sz val="11"/>
        <color rgb="FF000000"/>
        <rFont val="Calibri"/>
      </rPr>
      <t xml:space="preserve">
</t>
    </r>
    <r>
      <rPr>
        <sz val="11"/>
        <color rgb="FF000000"/>
        <rFont val="Calibri"/>
      </rPr>
      <t>Job queue information is available from the DBA_JOBS view. The following command lists jobs submitted to the queue. DBMS_JOB does not generate a 'history' of previous job executions.</t>
    </r>
    <r>
      <rPr>
        <sz val="11"/>
        <color rgb="FF000000"/>
        <rFont val="Calibri"/>
      </rPr>
      <t xml:space="preserve">
</t>
    </r>
    <r>
      <rPr>
        <sz val="11"/>
        <color rgb="FF000000"/>
        <rFont val="Calibri"/>
      </rPr>
      <t>Run this query:</t>
    </r>
    <r>
      <rPr>
        <sz val="11"/>
        <color rgb="FF000000"/>
        <rFont val="Calibri"/>
      </rPr>
      <t xml:space="preserve">
</t>
    </r>
    <r>
      <rPr>
        <sz val="11"/>
        <color rgb="FF000000"/>
        <rFont val="Calibri"/>
      </rPr>
      <t xml:space="preserve">  select job, next_date, next_sec, failures, broken from dba_jobs;</t>
    </r>
    <r>
      <rPr>
        <sz val="11"/>
        <color rgb="FF000000"/>
        <rFont val="Calibri"/>
      </rPr>
      <t xml:space="preserve">
</t>
    </r>
    <r>
      <rPr>
        <sz val="11"/>
        <color rgb="FF000000"/>
        <rFont val="Calibri"/>
      </rPr>
      <t>Scheduler queue information is available from the DBA_SCHEDULER_JOBS view. The following command lists jobs submitted to the queue.</t>
    </r>
    <r>
      <rPr>
        <sz val="11"/>
        <color rgb="FF000000"/>
        <rFont val="Calibri"/>
      </rPr>
      <t xml:space="preserve">
</t>
    </r>
    <r>
      <rPr>
        <sz val="11"/>
        <color rgb="FF000000"/>
        <rFont val="Calibri"/>
      </rPr>
      <t>Run this query:</t>
    </r>
    <r>
      <rPr>
        <sz val="11"/>
        <color rgb="FF000000"/>
        <rFont val="Calibri"/>
      </rPr>
      <t xml:space="preserve">
</t>
    </r>
    <r>
      <rPr>
        <sz val="11"/>
        <color rgb="FF000000"/>
        <rFont val="Calibri"/>
      </rPr>
      <t>select owner, job_name, state, job_class, job_type, job_action</t>
    </r>
    <r>
      <rPr>
        <sz val="11"/>
        <color rgb="FF000000"/>
        <rFont val="Calibri"/>
      </rPr>
      <t xml:space="preserve">
</t>
    </r>
    <r>
      <rPr>
        <sz val="11"/>
        <color rgb="FF000000"/>
        <rFont val="Calibri"/>
      </rPr>
      <t>from dba_scheduler_jobs;</t>
    </r>
  </si>
  <si>
    <t>V-219843</t>
  </si>
  <si>
    <r>
      <rPr>
        <sz val="11"/>
        <rFont val="Calibri"/>
      </rPr>
      <t>Unauthorized database links must not be defined and active.</t>
    </r>
  </si>
  <si>
    <r>
      <rPr>
        <sz val="11"/>
        <color rgb="FF000000"/>
        <rFont val="Calibri"/>
      </rPr>
      <t>Document all remote or external interfaces used by the DBMS to connect to or allow connections from remote or external sources.</t>
    </r>
    <r>
      <rPr>
        <sz val="11"/>
        <color rgb="FF000000"/>
        <rFont val="Calibri"/>
      </rPr>
      <t xml:space="preserve">
</t>
    </r>
    <r>
      <rPr>
        <sz val="11"/>
        <color rgb="FF000000"/>
        <rFont val="Calibri"/>
      </rPr>
      <t>Include with the documentation as appropriate, any network ports or protocols, security accounts, and the sensitivity of any data exchanged.</t>
    </r>
    <r>
      <rPr>
        <sz val="11"/>
        <color rgb="FF000000"/>
        <rFont val="Calibri"/>
      </rPr>
      <t xml:space="preserve">
</t>
    </r>
    <r>
      <rPr>
        <sz val="11"/>
        <color rgb="FF000000"/>
        <rFont val="Calibri"/>
      </rPr>
      <t>Do not define or configure database links between production databases and test or development databases.</t>
    </r>
    <r>
      <rPr>
        <sz val="11"/>
        <color rgb="FF000000"/>
        <rFont val="Calibri"/>
      </rPr>
      <t xml:space="preserve">
</t>
    </r>
    <r>
      <rPr>
        <sz val="11"/>
        <color rgb="FF000000"/>
        <rFont val="Calibri"/>
      </rPr>
      <t>Note: Oracle Database Advanced Replication is deprecated in Oracle Database 12c. Use Oracle GoldenGate to replace all features of Advanced Replication, including multimaster replication, updatable materialized views, hierarchical materialized views, and deployment templates.</t>
    </r>
  </si>
  <si>
    <r>
      <rPr>
        <sz val="11"/>
        <color rgb="FF000000"/>
        <rFont val="Calibri"/>
      </rPr>
      <t>DBMS links provide a communication and data transfer path definition between two databases that may be used by malicious users to discover and obtain unauthorized access to remote systems. Database links between production and development DBMSs provide a means for developers to access production data not authorized for their access or to introduce untested or unauthorized applications to the production database. Only protected, controlled, and authorized downloads of any production data to use for development may be allowed. Only applications that have completed the configuration management process may be introduced by the application object owner account to the production system.</t>
    </r>
  </si>
  <si>
    <r>
      <rPr>
        <sz val="11"/>
        <color rgb="FF000000"/>
        <rFont val="Calibri"/>
      </rPr>
      <t>From SQL*Plus:</t>
    </r>
    <r>
      <rPr>
        <sz val="11"/>
        <color rgb="FF000000"/>
        <rFont val="Calibri"/>
      </rPr>
      <t xml:space="preserve">
</t>
    </r>
    <r>
      <rPr>
        <sz val="11"/>
        <color rgb="FF000000"/>
        <rFont val="Calibri"/>
      </rPr>
      <t xml:space="preserve">  select db_link||': '||host from dba_db_links;</t>
    </r>
    <r>
      <rPr>
        <sz val="11"/>
        <color rgb="FF000000"/>
        <rFont val="Calibri"/>
      </rPr>
      <t xml:space="preserve">
</t>
    </r>
    <r>
      <rPr>
        <sz val="11"/>
        <color rgb="FF000000"/>
        <rFont val="Calibri"/>
      </rPr>
      <t>If no links are returned, this check is not a finding.</t>
    </r>
    <r>
      <rPr>
        <sz val="11"/>
        <color rgb="FF000000"/>
        <rFont val="Calibri"/>
      </rPr>
      <t xml:space="preserve">
</t>
    </r>
    <r>
      <rPr>
        <sz val="11"/>
        <color rgb="FF000000"/>
        <rFont val="Calibri"/>
      </rPr>
      <t>Review documentation for definitions of authorized database links to external interfaces.</t>
    </r>
    <r>
      <rPr>
        <sz val="11"/>
        <color rgb="FF000000"/>
        <rFont val="Calibri"/>
      </rPr>
      <t xml:space="preserve">
</t>
    </r>
    <r>
      <rPr>
        <sz val="11"/>
        <color rgb="FF000000"/>
        <rFont val="Calibri"/>
      </rPr>
      <t>The documentation should include:</t>
    </r>
    <r>
      <rPr>
        <sz val="11"/>
        <color rgb="FF000000"/>
        <rFont val="Calibri"/>
      </rPr>
      <t xml:space="preserve">
</t>
    </r>
    <r>
      <rPr>
        <sz val="11"/>
        <color rgb="FF000000"/>
        <rFont val="Calibri"/>
      </rPr>
      <t>- Any remote access to the database</t>
    </r>
    <r>
      <rPr>
        <sz val="11"/>
        <color rgb="FF000000"/>
        <rFont val="Calibri"/>
      </rPr>
      <t xml:space="preserve">
</t>
    </r>
    <r>
      <rPr>
        <sz val="11"/>
        <color rgb="FF000000"/>
        <rFont val="Calibri"/>
      </rPr>
      <t>- The purpose or function of the remote connection</t>
    </r>
    <r>
      <rPr>
        <sz val="11"/>
        <color rgb="FF000000"/>
        <rFont val="Calibri"/>
      </rPr>
      <t xml:space="preserve">
</t>
    </r>
    <r>
      <rPr>
        <sz val="11"/>
        <color rgb="FF000000"/>
        <rFont val="Calibri"/>
      </rPr>
      <t>- Any access to data or procedures stored externally to the local DBMS</t>
    </r>
    <r>
      <rPr>
        <sz val="11"/>
        <color rgb="FF000000"/>
        <rFont val="Calibri"/>
      </rPr>
      <t xml:space="preserve">
</t>
    </r>
    <r>
      <rPr>
        <sz val="11"/>
        <color rgb="FF000000"/>
        <rFont val="Calibri"/>
      </rPr>
      <t>- Any network ports or protocols used by remote connections, whether the remote connection is to a production, test, or development system</t>
    </r>
    <r>
      <rPr>
        <sz val="11"/>
        <color rgb="FF000000"/>
        <rFont val="Calibri"/>
      </rPr>
      <t xml:space="preserve">
</t>
    </r>
    <r>
      <rPr>
        <sz val="11"/>
        <color rgb="FF000000"/>
        <rFont val="Calibri"/>
      </rPr>
      <t>- Any security accounts used by DBMS to access remote resources or objects</t>
    </r>
    <r>
      <rPr>
        <sz val="11"/>
        <color rgb="FF000000"/>
        <rFont val="Calibri"/>
      </rPr>
      <t xml:space="preserve">
</t>
    </r>
    <r>
      <rPr>
        <sz val="11"/>
        <color rgb="FF000000"/>
        <rFont val="Calibri"/>
      </rPr>
      <t>If any unauthorized database links are defined or the definitions do not match the documentation, this is a finding.</t>
    </r>
    <r>
      <rPr>
        <sz val="11"/>
        <color rgb="FF000000"/>
        <rFont val="Calibri"/>
      </rPr>
      <t xml:space="preserve">
</t>
    </r>
    <r>
      <rPr>
        <sz val="11"/>
        <color rgb="FF000000"/>
        <rFont val="Calibri"/>
      </rPr>
      <t>Note: findings for production-development links under this check are assigned to the production database only.</t>
    </r>
    <r>
      <rPr>
        <sz val="11"/>
        <color rgb="FF000000"/>
        <rFont val="Calibri"/>
      </rPr>
      <t xml:space="preserve">
</t>
    </r>
    <r>
      <rPr>
        <sz val="11"/>
        <color rgb="FF000000"/>
        <rFont val="Calibri"/>
      </rPr>
      <t>If any database links are defined between the production database and any test or development databases, this is a finding.</t>
    </r>
    <r>
      <rPr>
        <sz val="11"/>
        <color rgb="FF000000"/>
        <rFont val="Calibri"/>
      </rPr>
      <t xml:space="preserve">
</t>
    </r>
    <r>
      <rPr>
        <sz val="11"/>
        <color rgb="FF000000"/>
        <rFont val="Calibri"/>
      </rPr>
      <t>If remote interface documentation does not exist or is incomplete, this is a finding.</t>
    </r>
  </si>
  <si>
    <t>V-219844</t>
  </si>
  <si>
    <r>
      <rPr>
        <sz val="11"/>
        <rFont val="Calibri"/>
      </rPr>
      <t>Sensitive information from production database exports must be modified before import to a development database.</t>
    </r>
  </si>
  <si>
    <r>
      <rPr>
        <sz val="11"/>
        <color rgb="FF000000"/>
        <rFont val="Calibri"/>
      </rPr>
      <t>Develop, document and implement policy, procedures and restrictions for production data import.</t>
    </r>
    <r>
      <rPr>
        <sz val="11"/>
        <color rgb="FF000000"/>
        <rFont val="Calibri"/>
      </rPr>
      <t xml:space="preserve">
</t>
    </r>
    <r>
      <rPr>
        <sz val="11"/>
        <color rgb="FF000000"/>
        <rFont val="Calibri"/>
      </rPr>
      <t>Require any users assigned privileges that allow the export of production data from the database to acknowledge understanding of import policies, procedures and restrictions.</t>
    </r>
    <r>
      <rPr>
        <sz val="11"/>
        <color rgb="FF000000"/>
        <rFont val="Calibri"/>
      </rPr>
      <t xml:space="preserve">
</t>
    </r>
    <r>
      <rPr>
        <sz val="11"/>
        <color rgb="FF000000"/>
        <rFont val="Calibri"/>
      </rPr>
      <t>Restrict permissions of development personnel requiring use or access to production data imported into development databases containing sensitive information to authorized users.</t>
    </r>
    <r>
      <rPr>
        <sz val="11"/>
        <color rgb="FF000000"/>
        <rFont val="Calibri"/>
      </rPr>
      <t xml:space="preserve">
</t>
    </r>
    <r>
      <rPr>
        <sz val="11"/>
        <color rgb="FF000000"/>
        <rFont val="Calibri"/>
      </rPr>
      <t>Implement policy and procedures to modify or remove sensitive information in production exports prior to import into development databases.</t>
    </r>
  </si>
  <si>
    <r>
      <rPr>
        <sz val="11"/>
        <color rgb="FF000000"/>
        <rFont val="Calibri"/>
      </rPr>
      <t>Data export from production databases may include sensitive data. Application developers do not have a need to know to sensitive data. Any access they may have to production data would be considered unauthorized access and subject the sensitive data to unlawful or unauthorized disclosure. See DODD 8500.1 for a definition of Sensitive Information.</t>
    </r>
  </si>
  <si>
    <r>
      <rPr>
        <sz val="11"/>
        <color rgb="FF000000"/>
        <rFont val="Calibri"/>
      </rPr>
      <t>If the database being reviewed is a production database, this check is not a finding.</t>
    </r>
    <r>
      <rPr>
        <sz val="11"/>
        <color rgb="FF000000"/>
        <rFont val="Calibri"/>
      </rPr>
      <t xml:space="preserve">
</t>
    </r>
    <r>
      <rPr>
        <sz val="11"/>
        <color rgb="FF000000"/>
        <rFont val="Calibri"/>
      </rPr>
      <t>Review policy, procedures and restrictions for data imports of production data containing sensitive information into development databases.</t>
    </r>
    <r>
      <rPr>
        <sz val="11"/>
        <color rgb="FF000000"/>
        <rFont val="Calibri"/>
      </rPr>
      <t xml:space="preserve">
</t>
    </r>
    <r>
      <rPr>
        <sz val="11"/>
        <color rgb="FF000000"/>
        <rFont val="Calibri"/>
      </rPr>
      <t>If data imports of production data are allowed, review procedures for protecting any sensitive data included in production exports.</t>
    </r>
    <r>
      <rPr>
        <sz val="11"/>
        <color rgb="FF000000"/>
        <rFont val="Calibri"/>
      </rPr>
      <t xml:space="preserve">
</t>
    </r>
    <r>
      <rPr>
        <sz val="11"/>
        <color rgb="FF000000"/>
        <rFont val="Calibri"/>
      </rPr>
      <t>If sensitive data is included in the exports and no procedures are in place to remove or modify the data to render it not sensitive prior to import into a development database or policy and procedures are not in place to ensure authorization of development personnel to access sensitive information contained in production data, this is a finding.</t>
    </r>
  </si>
  <si>
    <t>V-219847</t>
  </si>
  <si>
    <r>
      <rPr>
        <sz val="11"/>
        <rFont val="Calibri"/>
      </rPr>
      <t>Only authorized system accounts must have the SYSTEM tablespace specified as the default tablespace.</t>
    </r>
  </si>
  <si>
    <r>
      <rPr>
        <sz val="11"/>
        <color rgb="FF000000"/>
        <rFont val="Calibri"/>
      </rPr>
      <t>Create and dedicate tablespaces to support only one application.</t>
    </r>
    <r>
      <rPr>
        <sz val="11"/>
        <color rgb="FF000000"/>
        <rFont val="Calibri"/>
      </rPr>
      <t xml:space="preserve">
</t>
    </r>
    <r>
      <rPr>
        <sz val="11"/>
        <color rgb="FF000000"/>
        <rFont val="Calibri"/>
      </rPr>
      <t>Do not share tablespaces between applications.</t>
    </r>
    <r>
      <rPr>
        <sz val="11"/>
        <color rgb="FF000000"/>
        <rFont val="Calibri"/>
      </rPr>
      <t xml:space="preserve">
</t>
    </r>
    <r>
      <rPr>
        <sz val="11"/>
        <color rgb="FF000000"/>
        <rFont val="Calibri"/>
      </rPr>
      <t>Do not grant quotas to application object owners on tablespaces not dedicated to their associated application.</t>
    </r>
    <r>
      <rPr>
        <sz val="11"/>
        <color rgb="FF000000"/>
        <rFont val="Calibri"/>
      </rPr>
      <t xml:space="preserve">
</t>
    </r>
    <r>
      <rPr>
        <sz val="11"/>
        <color rgb="FF000000"/>
        <rFont val="Calibri"/>
      </rPr>
      <t>Run the queries:</t>
    </r>
    <r>
      <rPr>
        <sz val="11"/>
        <color rgb="FF000000"/>
        <rFont val="Calibri"/>
      </rPr>
      <t xml:space="preserve">
</t>
    </r>
    <r>
      <rPr>
        <sz val="11"/>
        <color rgb="FF000000"/>
        <rFont val="Calibri"/>
      </rPr>
      <t>alter database default tablespace &lt;tablespace_name&gt;;</t>
    </r>
    <r>
      <rPr>
        <sz val="11"/>
        <color rgb="FF000000"/>
        <rFont val="Calibri"/>
      </rPr>
      <t xml:space="preserve">
</t>
    </r>
    <r>
      <rPr>
        <sz val="11"/>
        <color rgb="FF000000"/>
        <rFont val="Calibri"/>
      </rPr>
      <t>alter database default temporary tablespace &lt;temporary_tablespace_name&gt;;</t>
    </r>
    <r>
      <rPr>
        <sz val="11"/>
        <color rgb="FF000000"/>
        <rFont val="Calibri"/>
      </rPr>
      <t xml:space="preserve">
</t>
    </r>
    <r>
      <rPr>
        <sz val="11"/>
        <color rgb="FF000000"/>
        <rFont val="Calibri"/>
      </rPr>
      <t>alter user &lt;username&gt; default tablespace &lt;tablespace_name&gt; temporary tablespace &lt;temporary_tablespace_name&gt;;</t>
    </r>
    <r>
      <rPr>
        <sz val="11"/>
        <color rgb="FF000000"/>
        <rFont val="Calibri"/>
      </rPr>
      <t xml:space="preserve">
</t>
    </r>
    <r>
      <rPr>
        <sz val="11"/>
        <color rgb="FF000000"/>
        <rFont val="Calibri"/>
      </rPr>
      <t>Replace &lt;username&gt; with the named user account.</t>
    </r>
    <r>
      <rPr>
        <sz val="11"/>
        <color rgb="FF000000"/>
        <rFont val="Calibri"/>
      </rPr>
      <t xml:space="preserve">
</t>
    </r>
    <r>
      <rPr>
        <sz val="11"/>
        <color rgb="FF000000"/>
        <rFont val="Calibri"/>
      </rPr>
      <t>Replace &lt;tablespace_name&gt; with the new default tablespace name.</t>
    </r>
    <r>
      <rPr>
        <sz val="11"/>
        <color rgb="FF000000"/>
        <rFont val="Calibri"/>
      </rPr>
      <t xml:space="preserve">
</t>
    </r>
    <r>
      <rPr>
        <sz val="11"/>
        <color rgb="FF000000"/>
        <rFont val="Calibri"/>
      </rPr>
      <t>Replace &lt;temporary_tablespace_name&gt; with the new default temporary tablespace name (typically TEMP).</t>
    </r>
    <r>
      <rPr>
        <sz val="11"/>
        <color rgb="FF000000"/>
        <rFont val="Calibri"/>
      </rPr>
      <t xml:space="preserve">
</t>
    </r>
    <r>
      <rPr>
        <sz val="11"/>
        <color rgb="FF000000"/>
        <rFont val="Calibri"/>
      </rPr>
      <t>Repeat the "alter user" for each affected user account.</t>
    </r>
  </si>
  <si>
    <r>
      <rPr>
        <sz val="11"/>
        <color rgb="FF000000"/>
        <rFont val="Calibri"/>
      </rPr>
      <t>The Oracle SYSTEM tablespace is used by the database to store all DBMS system objects. Other use of the system tablespace may compromise system availability and the effectiveness of host system access controls to the tablespace files.</t>
    </r>
  </si>
  <si>
    <r>
      <rPr>
        <sz val="11"/>
        <color rgb="FF000000"/>
        <rFont val="Calibri"/>
      </rPr>
      <t xml:space="preserve">Run the query: </t>
    </r>
    <r>
      <rPr>
        <sz val="11"/>
        <color rgb="FF000000"/>
        <rFont val="Calibri"/>
      </rPr>
      <t xml:space="preserve">
</t>
    </r>
    <r>
      <rPr>
        <sz val="11"/>
        <color rgb="FF000000"/>
        <rFont val="Calibri"/>
      </rPr>
      <t>select property_name, property_value</t>
    </r>
    <r>
      <rPr>
        <sz val="11"/>
        <color rgb="FF000000"/>
        <rFont val="Calibri"/>
      </rPr>
      <t xml:space="preserve">
</t>
    </r>
    <r>
      <rPr>
        <sz val="11"/>
        <color rgb="FF000000"/>
        <rFont val="Calibri"/>
      </rPr>
      <t>from database_properties</t>
    </r>
    <r>
      <rPr>
        <sz val="11"/>
        <color rgb="FF000000"/>
        <rFont val="Calibri"/>
      </rPr>
      <t xml:space="preserve">
</t>
    </r>
    <r>
      <rPr>
        <sz val="11"/>
        <color rgb="FF000000"/>
        <rFont val="Calibri"/>
      </rPr>
      <t xml:space="preserve">where property_name in </t>
    </r>
    <r>
      <rPr>
        <sz val="11"/>
        <color rgb="FF000000"/>
        <rFont val="Calibri"/>
      </rPr>
      <t xml:space="preserve">
</t>
    </r>
    <r>
      <rPr>
        <sz val="11"/>
        <color rgb="FF000000"/>
        <rFont val="Calibri"/>
      </rPr>
      <t>('DEFAULT_PERMANENT_TABLESPACE','DEFAULT_TEMP_TABLESPACE');</t>
    </r>
    <r>
      <rPr>
        <sz val="11"/>
        <color rgb="FF000000"/>
        <rFont val="Calibri"/>
      </rPr>
      <t xml:space="preserve">
</t>
    </r>
    <r>
      <rPr>
        <sz val="11"/>
        <color rgb="FF000000"/>
        <rFont val="Calibri"/>
      </rPr>
      <t>If either value is set to SYSTEM, this is a finding.</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 xml:space="preserve">select username from dba_users </t>
    </r>
    <r>
      <rPr>
        <sz val="11"/>
        <color rgb="FF000000"/>
        <rFont val="Calibri"/>
      </rPr>
      <t xml:space="preserve">
</t>
    </r>
    <r>
      <rPr>
        <sz val="11"/>
        <color rgb="FF000000"/>
        <rFont val="Calibri"/>
      </rPr>
      <t>where (default_tablespace = 'SYSTEM' or temporary_tablespace = 'SYSTEM')</t>
    </r>
    <r>
      <rPr>
        <sz val="11"/>
        <color rgb="FF000000"/>
        <rFont val="Calibri"/>
      </rPr>
      <t xml:space="preserve">
</t>
    </r>
    <r>
      <rPr>
        <sz val="11"/>
        <color rgb="FF000000"/>
        <rFont val="Calibri"/>
      </rPr>
      <t>and username not in</t>
    </r>
    <r>
      <rPr>
        <sz val="11"/>
        <color rgb="FF000000"/>
        <rFont val="Calibri"/>
      </rPr>
      <t xml:space="preserve">
</t>
    </r>
    <r>
      <rPr>
        <sz val="11"/>
        <color rgb="FF000000"/>
        <rFont val="Calibri"/>
      </rPr>
      <t>('LBACSYS','OUTLN','SYS','SYSTEM', 'SYSKM', 'SYSDG', 'SYSBACKUP', 'SYSRAC');</t>
    </r>
    <r>
      <rPr>
        <sz val="11"/>
        <color rgb="FF000000"/>
        <rFont val="Calibri"/>
      </rPr>
      <t xml:space="preserve">
</t>
    </r>
    <r>
      <rPr>
        <sz val="11"/>
        <color rgb="FF000000"/>
        <rFont val="Calibri"/>
      </rPr>
      <t>If any nondefault account records are returned, this is a finding.</t>
    </r>
  </si>
  <si>
    <t>V-219848</t>
  </si>
  <si>
    <r>
      <rPr>
        <sz val="11"/>
        <rFont val="Calibri"/>
      </rPr>
      <t>Application owner accounts must have a dedicated application tablespace.</t>
    </r>
  </si>
  <si>
    <r>
      <rPr>
        <sz val="11"/>
        <color rgb="FF000000"/>
        <rFont val="Calibri"/>
      </rPr>
      <t>Create and assign dedicated tablespaces for the storage of data by each application using the CREATE TABLESPACE command.</t>
    </r>
  </si>
  <si>
    <r>
      <rPr>
        <sz val="11"/>
        <color rgb="FF000000"/>
        <rFont val="Calibri"/>
      </rPr>
      <t>Separation of tablespaces by application helps to protect the application from resource contention and unauthorized access that could result from storage space reuses or host system access controls. Application data must be stored separately from system and custom user-defined objects to facilitate administration and management of its data storage. The SYSTEM tablespace must never be used for application data storage in order to prevent resource contention and performance degradation.</t>
    </r>
  </si>
  <si>
    <r>
      <rPr>
        <sz val="11"/>
        <color rgb="FF000000"/>
        <rFont val="Calibri"/>
      </rPr>
      <t>Run the SQL query:</t>
    </r>
    <r>
      <rPr>
        <sz val="11"/>
        <color rgb="FF000000"/>
        <rFont val="Calibri"/>
      </rPr>
      <t xml:space="preserve">
</t>
    </r>
    <r>
      <rPr>
        <sz val="11"/>
        <color rgb="FF000000"/>
        <rFont val="Calibri"/>
      </rPr>
      <t>select distinct owner, tablespace_name</t>
    </r>
    <r>
      <rPr>
        <sz val="11"/>
        <color rgb="FF000000"/>
        <rFont val="Calibri"/>
      </rPr>
      <t xml:space="preserve">
</t>
    </r>
    <r>
      <rPr>
        <sz val="11"/>
        <color rgb="FF000000"/>
        <rFont val="Calibri"/>
      </rPr>
      <t xml:space="preserve">from dba_SEGMENTS </t>
    </r>
    <r>
      <rPr>
        <sz val="11"/>
        <color rgb="FF000000"/>
        <rFont val="Calibri"/>
      </rPr>
      <t xml:space="preserve">
</t>
    </r>
    <r>
      <rPr>
        <sz val="11"/>
        <color rgb="FF000000"/>
        <rFont val="Calibri"/>
      </rPr>
      <t>where owner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order by tablespace_name;</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Review the list of returned table owners with the tablespace used.</t>
    </r>
    <r>
      <rPr>
        <sz val="11"/>
        <color rgb="FF000000"/>
        <rFont val="Calibri"/>
      </rPr>
      <t xml:space="preserve">
</t>
    </r>
    <r>
      <rPr>
        <sz val="11"/>
        <color rgb="FF000000"/>
        <rFont val="Calibri"/>
      </rPr>
      <t>If any of the owners listed are not default Oracle accounts and use the SYSTEM or any other tablespace not dedicated for the application’s use, this is a finding.</t>
    </r>
    <r>
      <rPr>
        <sz val="11"/>
        <color rgb="FF000000"/>
        <rFont val="Calibri"/>
      </rPr>
      <t xml:space="preserve">
</t>
    </r>
    <r>
      <rPr>
        <sz val="11"/>
        <color rgb="FF000000"/>
        <rFont val="Calibri"/>
      </rPr>
      <t>Look for multiple applications that may share a tablespace.</t>
    </r>
    <r>
      <rPr>
        <sz val="11"/>
        <color rgb="FF000000"/>
        <rFont val="Calibri"/>
      </rPr>
      <t xml:space="preserve">
</t>
    </r>
    <r>
      <rPr>
        <sz val="11"/>
        <color rgb="FF000000"/>
        <rFont val="Calibri"/>
      </rPr>
      <t>If no records were returned, ask the DBA if any applications use this database.</t>
    </r>
    <r>
      <rPr>
        <sz val="11"/>
        <color rgb="FF000000"/>
        <rFont val="Calibri"/>
      </rPr>
      <t xml:space="preserve">
</t>
    </r>
    <r>
      <rPr>
        <sz val="11"/>
        <color rgb="FF000000"/>
        <rFont val="Calibri"/>
      </rPr>
      <t>If no applications use the database, this is not a finding.</t>
    </r>
    <r>
      <rPr>
        <sz val="11"/>
        <color rgb="FF000000"/>
        <rFont val="Calibri"/>
      </rPr>
      <t xml:space="preserve">
</t>
    </r>
    <r>
      <rPr>
        <sz val="11"/>
        <color rgb="FF000000"/>
        <rFont val="Calibri"/>
      </rPr>
      <t>If there are applications that do use the database or if the application uses the SYS or other default account and SYSTEM tablespace to store its objects, this is a finding.</t>
    </r>
  </si>
  <si>
    <t>V-219849</t>
  </si>
  <si>
    <r>
      <rPr>
        <sz val="11"/>
        <rFont val="Calibri"/>
      </rPr>
      <t>The directories assigned to the LOG_ARCHIVE_DEST* parameters must be protected from unauthorized access.</t>
    </r>
  </si>
  <si>
    <r>
      <rPr>
        <sz val="11"/>
        <color rgb="FF000000"/>
        <rFont val="Calibri"/>
      </rPr>
      <t>Specify a valid and protected directory for archive log files.</t>
    </r>
    <r>
      <rPr>
        <sz val="11"/>
        <color rgb="FF000000"/>
        <rFont val="Calibri"/>
      </rPr>
      <t xml:space="preserve">
</t>
    </r>
    <r>
      <rPr>
        <sz val="11"/>
        <color rgb="FF000000"/>
        <rFont val="Calibri"/>
      </rPr>
      <t>Restrict access to the Oracle process and software owner accounts, DBAs, and backup operator accounts.</t>
    </r>
  </si>
  <si>
    <r>
      <rPr>
        <sz val="11"/>
        <color rgb="FF000000"/>
        <rFont val="Calibri"/>
      </rPr>
      <t>The LOG_ARCHIVE_DEST parameter is used to specify the directory to which Oracle archive logs are written. Where the DBMS availability and recovery to a specific point in time is critical, the protection of archive log files is critical. Archive log files may also contain unencrypted sensitive data. If written to an inadequately protected or invalidated directory, the archive log files may be accessed by unauthorized persons or processes.</t>
    </r>
  </si>
  <si>
    <r>
      <rPr>
        <sz val="11"/>
        <color rgb="FF000000"/>
        <rFont val="Calibri"/>
      </rPr>
      <t>From SQL*Plus:</t>
    </r>
    <r>
      <rPr>
        <sz val="11"/>
        <color rgb="FF000000"/>
        <rFont val="Calibri"/>
      </rPr>
      <t xml:space="preserve">
</t>
    </r>
    <r>
      <rPr>
        <sz val="11"/>
        <color rgb="FF000000"/>
        <rFont val="Calibri"/>
      </rPr>
      <t xml:space="preserve">  select log_mode from v$database;</t>
    </r>
    <r>
      <rPr>
        <sz val="11"/>
        <color rgb="FF000000"/>
        <rFont val="Calibri"/>
      </rPr>
      <t xml:space="preserve">
</t>
    </r>
    <r>
      <rPr>
        <sz val="11"/>
        <color rgb="FF000000"/>
        <rFont val="Calibri"/>
      </rPr>
      <t xml:space="preserve">  select value from v$parameter where name = 'log_archive_dest';</t>
    </r>
    <r>
      <rPr>
        <sz val="11"/>
        <color rgb="FF000000"/>
        <rFont val="Calibri"/>
      </rPr>
      <t xml:space="preserve">
</t>
    </r>
    <r>
      <rPr>
        <sz val="11"/>
        <color rgb="FF000000"/>
        <rFont val="Calibri"/>
      </rPr>
      <t xml:space="preserve">  select value from v$parameter where name = 'log_archive_duplex_dest';</t>
    </r>
    <r>
      <rPr>
        <sz val="11"/>
        <color rgb="FF000000"/>
        <rFont val="Calibri"/>
      </rPr>
      <t xml:space="preserve">
</t>
    </r>
    <r>
      <rPr>
        <sz val="11"/>
        <color rgb="FF000000"/>
        <rFont val="Calibri"/>
      </rPr>
      <t xml:space="preserve">  select name, value from v$parameter where name LIKE 'log_archive_dest_%';</t>
    </r>
    <r>
      <rPr>
        <sz val="11"/>
        <color rgb="FF000000"/>
        <rFont val="Calibri"/>
      </rPr>
      <t xml:space="preserve">
</t>
    </r>
    <r>
      <rPr>
        <sz val="11"/>
        <color rgb="FF000000"/>
        <rFont val="Calibri"/>
      </rPr>
      <t xml:space="preserve">  select value from v$parameter where name = 'db_recovery_file_dest';</t>
    </r>
    <r>
      <rPr>
        <sz val="11"/>
        <color rgb="FF000000"/>
        <rFont val="Calibri"/>
      </rPr>
      <t xml:space="preserve">
</t>
    </r>
    <r>
      <rPr>
        <sz val="11"/>
        <color rgb="FF000000"/>
        <rFont val="Calibri"/>
      </rPr>
      <t>If the value returned for LOG_MODE is NOARCHIVELOG, this check is not a finding.</t>
    </r>
    <r>
      <rPr>
        <sz val="11"/>
        <color rgb="FF000000"/>
        <rFont val="Calibri"/>
      </rPr>
      <t xml:space="preserve">
</t>
    </r>
    <r>
      <rPr>
        <sz val="11"/>
        <color rgb="FF000000"/>
        <rFont val="Calibri"/>
      </rPr>
      <t>If a value is not returned for LOG_ARCHIVE_DEST and no values are returned for any of the LOG_ARCHIVE_DEST_[1-10] parameters, and no value is returned for DB_RECOVERY_FILE_DEST, this is a finding.</t>
    </r>
    <r>
      <rPr>
        <sz val="11"/>
        <color rgb="FF000000"/>
        <rFont val="Calibri"/>
      </rPr>
      <t xml:space="preserve">
</t>
    </r>
    <r>
      <rPr>
        <sz val="11"/>
        <color rgb="FF000000"/>
        <rFont val="Calibri"/>
      </rPr>
      <t>Note: LOG_ARCHIVE_DEST and LOG_ARCHIVE_DUPLEX_DEST are incompatible with the LOG_ARCHIVE_DEST_n parameters, and must be defined as the null string (' ') when any LOG_ARCHIVE_DEST_n parameter has a value other than a null string.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ls -ld [pathname]</t>
    </r>
    <r>
      <rPr>
        <sz val="11"/>
        <color rgb="FF000000"/>
        <rFont val="Calibri"/>
      </rPr>
      <t xml:space="preserve">
</t>
    </r>
    <r>
      <rPr>
        <sz val="11"/>
        <color rgb="FF000000"/>
        <rFont val="Calibri"/>
      </rPr>
      <t>Substitute [pathname] with the directory paths listed from the above SQL statements for log_archive_dest and log_archive_duplex_dest.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t>
    </r>
    <r>
      <rPr>
        <sz val="11"/>
        <color rgb="FF000000"/>
        <rFont val="Calibri"/>
      </rPr>
      <t xml:space="preserve">
</t>
    </r>
    <r>
      <rPr>
        <sz val="11"/>
        <color rgb="FF000000"/>
        <rFont val="Calibri"/>
      </rPr>
      <t>Select and right-click on the directory, select Properties, select the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Oracle process and software owner accounts, Administrators, DBAs, System group or developers authorized to write and debug applications on this database are listed, this is a finding.</t>
    </r>
  </si>
  <si>
    <t>V-219850</t>
  </si>
  <si>
    <r>
      <rPr>
        <sz val="11"/>
        <rFont val="Calibri"/>
      </rPr>
      <t>The Oracle _TRACE_FILES_PUBLIC parameter if present must be set to FALSE.</t>
    </r>
  </si>
  <si>
    <r>
      <rPr>
        <sz val="11"/>
        <color rgb="FF000000"/>
        <rFont val="Calibri"/>
      </rPr>
      <t>From SQL*Plus (shutdown database instance):</t>
    </r>
    <r>
      <rPr>
        <sz val="11"/>
        <color rgb="FF000000"/>
        <rFont val="Calibri"/>
      </rPr>
      <t xml:space="preserve">
</t>
    </r>
    <r>
      <rPr>
        <sz val="11"/>
        <color rgb="FF000000"/>
        <rFont val="Calibri"/>
      </rPr>
      <t xml:space="preserve">  shutdown immediate</t>
    </r>
    <r>
      <rPr>
        <sz val="11"/>
        <color rgb="FF000000"/>
        <rFont val="Calibri"/>
      </rPr>
      <t xml:space="preserve">
</t>
    </r>
    <r>
      <rPr>
        <sz val="11"/>
        <color rgb="FF000000"/>
        <rFont val="Calibri"/>
      </rPr>
      <t>From SQL*Plus (create a pfile from spfile):</t>
    </r>
    <r>
      <rPr>
        <sz val="11"/>
        <color rgb="FF000000"/>
        <rFont val="Calibri"/>
      </rPr>
      <t xml:space="preserve">
</t>
    </r>
    <r>
      <rPr>
        <sz val="11"/>
        <color rgb="FF000000"/>
        <rFont val="Calibri"/>
      </rPr>
      <t xml:space="preserve">  create pfile='[PATH]init[SID].ora' from spfile;</t>
    </r>
    <r>
      <rPr>
        <sz val="11"/>
        <color rgb="FF000000"/>
        <rFont val="Calibri"/>
      </rPr>
      <t xml:space="preserve">
</t>
    </r>
    <r>
      <rPr>
        <sz val="11"/>
        <color rgb="FF000000"/>
        <rFont val="Calibri"/>
      </rPr>
      <t>Edit the init[SID].ora file and remove the following line:</t>
    </r>
    <r>
      <rPr>
        <sz val="11"/>
        <color rgb="FF000000"/>
        <rFont val="Calibri"/>
      </rPr>
      <t xml:space="preserve">
</t>
    </r>
    <r>
      <rPr>
        <sz val="11"/>
        <color rgb="FF000000"/>
        <rFont val="Calibri"/>
      </rPr>
      <t xml:space="preserve">  *._trace_files_public=TRUE</t>
    </r>
    <r>
      <rPr>
        <sz val="11"/>
        <color rgb="FF000000"/>
        <rFont val="Calibri"/>
      </rPr>
      <t xml:space="preserve">
</t>
    </r>
    <r>
      <rPr>
        <sz val="11"/>
        <color rgb="FF000000"/>
        <rFont val="Calibri"/>
      </rPr>
      <t>From SQL*Plus (update the spfile using the pfile):</t>
    </r>
    <r>
      <rPr>
        <sz val="11"/>
        <color rgb="FF000000"/>
        <rFont val="Calibri"/>
      </rPr>
      <t xml:space="preserve">
</t>
    </r>
    <r>
      <rPr>
        <sz val="11"/>
        <color rgb="FF000000"/>
        <rFont val="Calibri"/>
      </rPr>
      <t xml:space="preserve">  create spfile from pfile='[PATH]init[SID].ora';</t>
    </r>
    <r>
      <rPr>
        <sz val="11"/>
        <color rgb="FF000000"/>
        <rFont val="Calibri"/>
      </rPr>
      <t xml:space="preserve">
</t>
    </r>
    <r>
      <rPr>
        <sz val="11"/>
        <color rgb="FF000000"/>
        <rFont val="Calibri"/>
      </rPr>
      <t>From SQL*Plus (start the database instance):</t>
    </r>
    <r>
      <rPr>
        <sz val="11"/>
        <color rgb="FF000000"/>
        <rFont val="Calibri"/>
      </rPr>
      <t xml:space="preserve">
</t>
    </r>
    <r>
      <rPr>
        <sz val="11"/>
        <color rgb="FF000000"/>
        <rFont val="Calibri"/>
      </rPr>
      <t xml:space="preserve">  startup</t>
    </r>
    <r>
      <rPr>
        <sz val="11"/>
        <color rgb="FF000000"/>
        <rFont val="Calibri"/>
      </rPr>
      <t xml:space="preserve">
</t>
    </r>
    <r>
      <rPr>
        <sz val="11"/>
        <color rgb="FF000000"/>
        <rFont val="Calibri"/>
      </rPr>
      <t>Note: [PATH] depends on the platform (Windows or UNIX).</t>
    </r>
    <r>
      <rPr>
        <sz val="11"/>
        <color rgb="FF000000"/>
        <rFont val="Calibri"/>
      </rPr>
      <t xml:space="preserve">
</t>
    </r>
    <r>
      <rPr>
        <sz val="11"/>
        <color rgb="FF000000"/>
        <rFont val="Calibri"/>
      </rPr>
      <t>Ensure the file is directed to a writable location.</t>
    </r>
    <r>
      <rPr>
        <sz val="11"/>
        <color rgb="FF000000"/>
        <rFont val="Calibri"/>
      </rPr>
      <t xml:space="preserve">
</t>
    </r>
    <r>
      <rPr>
        <sz val="11"/>
        <color rgb="FF000000"/>
        <rFont val="Calibri"/>
      </rPr>
      <t>[SID] is equal to the oracle SID or database instance ID.</t>
    </r>
  </si>
  <si>
    <r>
      <rPr>
        <sz val="11"/>
        <color rgb="FF000000"/>
        <rFont val="Calibri"/>
      </rPr>
      <t>The _TRACE_FILES_PUBLIC parameter is used to make trace files used for debugging database applications and events available to all database users. Use of this capability precludes the discrete assignment of privileges based on job function. Additionally, its use may provide access to external files and data to unauthorized users.</t>
    </r>
  </si>
  <si>
    <r>
      <rPr>
        <sz val="11"/>
        <color rgb="FF000000"/>
        <rFont val="Calibri"/>
      </rPr>
      <t>From SQL*Plus:</t>
    </r>
    <r>
      <rPr>
        <sz val="11"/>
        <color rgb="FF000000"/>
        <rFont val="Calibri"/>
      </rPr>
      <t xml:space="preserve">
</t>
    </r>
    <r>
      <rPr>
        <sz val="11"/>
        <color rgb="FF000000"/>
        <rFont val="Calibri"/>
      </rPr>
      <t xml:space="preserve">  select value from v$parameter where name = '_trace_files_public';</t>
    </r>
    <r>
      <rPr>
        <sz val="11"/>
        <color rgb="FF000000"/>
        <rFont val="Calibri"/>
      </rPr>
      <t xml:space="preserve">
</t>
    </r>
    <r>
      <rPr>
        <sz val="11"/>
        <color rgb="FF000000"/>
        <rFont val="Calibri"/>
      </rPr>
      <t>If the value returned is TRUE, this is a finding.</t>
    </r>
    <r>
      <rPr>
        <sz val="11"/>
        <color rgb="FF000000"/>
        <rFont val="Calibri"/>
      </rPr>
      <t xml:space="preserve">
</t>
    </r>
    <r>
      <rPr>
        <sz val="11"/>
        <color rgb="FF000000"/>
        <rFont val="Calibri"/>
      </rPr>
      <t>If the parameter does not exist or is set to FALSE, this is not a finding.</t>
    </r>
  </si>
  <si>
    <t>V-219852</t>
  </si>
  <si>
    <r>
      <rPr>
        <sz val="11"/>
        <rFont val="Calibri"/>
      </rPr>
      <t>DBMS production application and data directories must be protected from developers on shared production/development DBMS host systems.</t>
    </r>
  </si>
  <si>
    <r>
      <rPr>
        <sz val="11"/>
        <color rgb="FF000000"/>
        <rFont val="Calibri"/>
      </rPr>
      <t>Create separate DBMS host OS groups for developer and production DBAs.</t>
    </r>
    <r>
      <rPr>
        <sz val="11"/>
        <color rgb="FF000000"/>
        <rFont val="Calibri"/>
      </rPr>
      <t xml:space="preserve">
</t>
    </r>
    <r>
      <rPr>
        <sz val="11"/>
        <color rgb="FF000000"/>
        <rFont val="Calibri"/>
      </rPr>
      <t>Do not assign production DBA OS group membership to accounts used for development.</t>
    </r>
    <r>
      <rPr>
        <sz val="11"/>
        <color rgb="FF000000"/>
        <rFont val="Calibri"/>
      </rPr>
      <t xml:space="preserve">
</t>
    </r>
    <r>
      <rPr>
        <sz val="11"/>
        <color rgb="FF000000"/>
        <rFont val="Calibri"/>
      </rPr>
      <t>Remove development accounts from production DBA OS group membership.</t>
    </r>
    <r>
      <rPr>
        <sz val="11"/>
        <color rgb="FF000000"/>
        <rFont val="Calibri"/>
      </rPr>
      <t xml:space="preserve">
</t>
    </r>
    <r>
      <rPr>
        <sz val="11"/>
        <color rgb="FF000000"/>
        <rFont val="Calibri"/>
      </rPr>
      <t>Recommend establishing a dedicated DBMS host for production DBMS installations. A dedicated host system in this case refers to an instance of the operating system at a minimum. The operating system may reside on a virtual host machine where supported by the DBMS vendor.</t>
    </r>
  </si>
  <si>
    <r>
      <rPr>
        <sz val="11"/>
        <color rgb="FF000000"/>
        <rFont val="Calibri"/>
      </rPr>
      <t>Developer roles must not be assigned DBMS administrative privileges to production DBMS application and data directories. The separation of production DBA and developer roles helps protect the production system from unauthorized, malicious or unintentional interruption due to development activities.</t>
    </r>
  </si>
  <si>
    <r>
      <rPr>
        <sz val="11"/>
        <color rgb="FF000000"/>
        <rFont val="Calibri"/>
      </rPr>
      <t>If the DBMS or DBMS host is not shared by production and development activities, this check is not a finding.</t>
    </r>
    <r>
      <rPr>
        <sz val="11"/>
        <color rgb="FF000000"/>
        <rFont val="Calibri"/>
      </rPr>
      <t xml:space="preserve">
</t>
    </r>
    <r>
      <rPr>
        <sz val="11"/>
        <color rgb="FF000000"/>
        <rFont val="Calibri"/>
      </rPr>
      <t>Review OS DBA group membership.</t>
    </r>
    <r>
      <rPr>
        <sz val="11"/>
        <color rgb="FF000000"/>
        <rFont val="Calibri"/>
      </rPr>
      <t xml:space="preserve">
</t>
    </r>
    <r>
      <rPr>
        <sz val="11"/>
        <color rgb="FF000000"/>
        <rFont val="Calibri"/>
      </rPr>
      <t>If any developer accounts, as identified in the System Security Plan, have been assigned DBA privileges, this is a finding.</t>
    </r>
    <r>
      <rPr>
        <sz val="11"/>
        <color rgb="FF000000"/>
        <rFont val="Calibri"/>
      </rPr>
      <t xml:space="preserve">
</t>
    </r>
    <r>
      <rPr>
        <sz val="11"/>
        <color rgb="FF000000"/>
        <rFont val="Calibri"/>
      </rPr>
      <t>Note: Though shared production/non-production DBMS installations was allowed under previous database STIG guidance, doing so may place it in violation of OS, Application, Network or Enclave STIG guidance. Ensure that any shared production/non-production DBMS installation meets STIG guidance requirements at all levels or mitigate any conflicts in STIG guidance with the AO.</t>
    </r>
  </si>
  <si>
    <t>V-219853</t>
  </si>
  <si>
    <r>
      <rPr>
        <sz val="11"/>
        <rFont val="Calibri"/>
      </rPr>
      <t>Use of the DBMS installation account must be logged.</t>
    </r>
  </si>
  <si>
    <r>
      <rPr>
        <sz val="11"/>
        <color rgb="FF000000"/>
        <rFont val="Calibri"/>
      </rPr>
      <t>Develop, document and implement a logging procedure for use of the DBMS software installation account that provides accountability to individuals for any actions taken by the account.</t>
    </r>
    <r>
      <rPr>
        <sz val="11"/>
        <color rgb="FF000000"/>
        <rFont val="Calibri"/>
      </rPr>
      <t xml:space="preserve">
</t>
    </r>
    <r>
      <rPr>
        <sz val="11"/>
        <color rgb="FF000000"/>
        <rFont val="Calibri"/>
      </rPr>
      <t>Host system audit logs should be included in the DBMS account usage log along with an indication of the person who accessed the account and an explanation for the access.</t>
    </r>
    <r>
      <rPr>
        <sz val="11"/>
        <color rgb="FF000000"/>
        <rFont val="Calibri"/>
      </rPr>
      <t xml:space="preserve">
</t>
    </r>
    <r>
      <rPr>
        <sz val="11"/>
        <color rgb="FF000000"/>
        <rFont val="Calibri"/>
      </rPr>
      <t>Ensure all accounts with administrator privileges are monitored for DBMS host on Windows OS platforms.</t>
    </r>
  </si>
  <si>
    <r>
      <rPr>
        <sz val="11"/>
        <color rgb="FF000000"/>
        <rFont val="Calibri"/>
      </rPr>
      <t>The DBMS installation account may be used by any authorized user to perform DBMS installation or maintenance. Without logging, accountability for actions attributed to the account is lost.</t>
    </r>
  </si>
  <si>
    <r>
      <rPr>
        <sz val="11"/>
        <color rgb="FF000000"/>
        <rFont val="Calibri"/>
      </rPr>
      <t>Review documented and implemented procedures for monitoring the use of the DBMS software installation account in the System Security Plan.</t>
    </r>
    <r>
      <rPr>
        <sz val="11"/>
        <color rgb="FF000000"/>
        <rFont val="Calibri"/>
      </rPr>
      <t xml:space="preserve">
</t>
    </r>
    <r>
      <rPr>
        <sz val="11"/>
        <color rgb="FF000000"/>
        <rFont val="Calibri"/>
      </rPr>
      <t>If use of this account is not monitored or procedures for monitoring its use do not exist or are incomplete, this is a finding.</t>
    </r>
    <r>
      <rPr>
        <sz val="11"/>
        <color rgb="FF000000"/>
        <rFont val="Calibri"/>
      </rPr>
      <t xml:space="preserve">
</t>
    </r>
    <r>
      <rPr>
        <sz val="11"/>
        <color rgb="FF000000"/>
        <rFont val="Calibri"/>
      </rPr>
      <t>Note: On Windows systems, The Oracle DBMS software is installed using an account with administrator privileges. Ownership should be reassigned to a dedicated OS account used to operate the DBMS software. If monitoring does not include all accounts with administrator privileges on the DBMS host, this is a finding.</t>
    </r>
  </si>
  <si>
    <t>V-219861</t>
  </si>
  <si>
    <r>
      <rPr>
        <sz val="11"/>
        <rFont val="Calibri"/>
      </rPr>
      <t>The DBMS data files, transaction logs and audit files must be stored in dedicated directories or disk partitions separate from software or other application files.</t>
    </r>
  </si>
  <si>
    <r>
      <rPr>
        <sz val="11"/>
        <color rgb="FF000000"/>
        <rFont val="Calibri"/>
      </rPr>
      <t>Specify dedicated host system disk directories to store database data, transaction and audit files.</t>
    </r>
    <r>
      <rPr>
        <sz val="11"/>
        <color rgb="FF000000"/>
        <rFont val="Calibri"/>
      </rPr>
      <t xml:space="preserve">
</t>
    </r>
    <r>
      <rPr>
        <sz val="11"/>
        <color rgb="FF000000"/>
        <rFont val="Calibri"/>
      </rPr>
      <t>Example directory structure:</t>
    </r>
    <r>
      <rPr>
        <sz val="11"/>
        <color rgb="FF000000"/>
        <rFont val="Calibri"/>
      </rPr>
      <t xml:space="preserve">
</t>
    </r>
    <r>
      <rPr>
        <sz val="11"/>
        <color rgb="FF000000"/>
        <rFont val="Calibri"/>
      </rPr>
      <t>/*/app/oracle/oradata/db_name</t>
    </r>
    <r>
      <rPr>
        <sz val="11"/>
        <color rgb="FF000000"/>
        <rFont val="Calibri"/>
      </rPr>
      <t xml:space="preserve">
</t>
    </r>
    <r>
      <rPr>
        <sz val="11"/>
        <color rgb="FF000000"/>
        <rFont val="Calibri"/>
      </rPr>
      <t>/*/app/oracle/admin/db_name/arch/*</t>
    </r>
    <r>
      <rPr>
        <sz val="11"/>
        <color rgb="FF000000"/>
        <rFont val="Calibri"/>
      </rPr>
      <t xml:space="preserve">
</t>
    </r>
    <r>
      <rPr>
        <sz val="11"/>
        <color rgb="FF000000"/>
        <rFont val="Calibri"/>
      </rPr>
      <t>/*/app/oracle/oradata/db_name/audit</t>
    </r>
    <r>
      <rPr>
        <sz val="11"/>
        <color rgb="FF000000"/>
        <rFont val="Calibri"/>
      </rPr>
      <t xml:space="preserve">
</t>
    </r>
    <r>
      <rPr>
        <sz val="11"/>
        <color rgb="FF000000"/>
        <rFont val="Calibri"/>
      </rPr>
      <t>/*/app/oracle/fast_recovery_area/db_name/</t>
    </r>
    <r>
      <rPr>
        <sz val="11"/>
        <color rgb="FF000000"/>
        <rFont val="Calibri"/>
      </rPr>
      <t xml:space="preserve">
</t>
    </r>
    <r>
      <rPr>
        <sz val="11"/>
        <color rgb="FF000000"/>
        <rFont val="Calibri"/>
      </rPr>
      <t>See Oracle Optimal Flexible Architecture:</t>
    </r>
    <r>
      <rPr>
        <sz val="11"/>
        <color rgb="FF000000"/>
        <rFont val="Calibri"/>
      </rPr>
      <t xml:space="preserve">
</t>
    </r>
    <r>
      <rPr>
        <sz val="11"/>
        <color rgb="FF000000"/>
        <rFont val="Calibri"/>
      </rPr>
      <t>https://docs.oracle.com/database/121/LADBI/appendix_ofa.htm#LADBI7921</t>
    </r>
    <r>
      <rPr>
        <sz val="11"/>
        <color rgb="FF000000"/>
        <rFont val="Calibri"/>
      </rPr>
      <t xml:space="preserve">
</t>
    </r>
    <r>
      <rPr>
        <sz val="11"/>
        <color rgb="FF000000"/>
        <rFont val="Calibri"/>
      </rPr>
      <t xml:space="preserve">When multiple applications are accessing a single database, configure DBMS default file storage according to application to use dedicated disk directories. </t>
    </r>
    <r>
      <rPr>
        <sz val="11"/>
        <color rgb="FF000000"/>
        <rFont val="Calibri"/>
      </rPr>
      <t xml:space="preserve">
</t>
    </r>
    <r>
      <rPr>
        <sz val="11"/>
        <color rgb="FF000000"/>
        <rFont val="Calibri"/>
      </rPr>
      <t>/*/app/oracle/oradata/db_name/app_name</t>
    </r>
    <r>
      <rPr>
        <sz val="11"/>
        <color rgb="FF000000"/>
        <rFont val="Calibri"/>
      </rPr>
      <t xml:space="preserve">
</t>
    </r>
    <r>
      <rPr>
        <sz val="11"/>
        <color rgb="FF000000"/>
        <rFont val="Calibri"/>
      </rPr>
      <t>See Oracle Optimal Flexible Architecture:</t>
    </r>
    <r>
      <rPr>
        <sz val="11"/>
        <color rgb="FF000000"/>
        <rFont val="Calibri"/>
      </rPr>
      <t xml:space="preserve">
</t>
    </r>
    <r>
      <rPr>
        <sz val="11"/>
        <color rgb="FF000000"/>
        <rFont val="Calibri"/>
      </rPr>
      <t>https://docs.oracle.com/database/121/LADBI/appendix_ofa.htm#LADBI7921</t>
    </r>
  </si>
  <si>
    <r>
      <rPr>
        <sz val="11"/>
        <color rgb="FF000000"/>
        <rFont val="Calibri"/>
      </rPr>
      <t>Protection of DBMS data, transaction and audit data files stored by the host operating system is dependent on OS controls. When different applications share the same database, resource contention and security controls are required to isolate and protect an application's data from other applications. In addition, it is an Oracle best practice to separate data, transaction logs, and audit logs into separate physical directories according to Oracle’s OFA (Optimal Flexible Architecture). And finally, DBMS software libraries and configuration files also require differing access control lists.</t>
    </r>
  </si>
  <si>
    <r>
      <rPr>
        <sz val="11"/>
        <color rgb="FF000000"/>
        <rFont val="Calibri"/>
      </rPr>
      <t>Review the disk/directory specification where database data, transaction log and audit files are stored.</t>
    </r>
    <r>
      <rPr>
        <sz val="11"/>
        <color rgb="FF000000"/>
        <rFont val="Calibri"/>
      </rPr>
      <t xml:space="preserve">
</t>
    </r>
    <r>
      <rPr>
        <sz val="11"/>
        <color rgb="FF000000"/>
        <rFont val="Calibri"/>
      </rPr>
      <t>If DBMS data, transaction log or audit data files are stored in the same directory, this is a finding.</t>
    </r>
    <r>
      <rPr>
        <sz val="11"/>
        <color rgb="FF000000"/>
        <rFont val="Calibri"/>
      </rPr>
      <t xml:space="preserve">
</t>
    </r>
    <r>
      <rPr>
        <sz val="11"/>
        <color rgb="FF000000"/>
        <rFont val="Calibri"/>
      </rPr>
      <t>If multiple applications are accessing the database and the database data files are stored in the same directory, this is a finding.</t>
    </r>
    <r>
      <rPr>
        <sz val="11"/>
        <color rgb="FF000000"/>
        <rFont val="Calibri"/>
      </rPr>
      <t xml:space="preserve">
</t>
    </r>
    <r>
      <rPr>
        <sz val="11"/>
        <color rgb="FF000000"/>
        <rFont val="Calibri"/>
      </rPr>
      <t>If multiple applications are accessing the database and database data is separated into separate physical directories according to application, this check is not a finding.</t>
    </r>
  </si>
  <si>
    <t>V-219862</t>
  </si>
  <si>
    <r>
      <rPr>
        <sz val="11"/>
        <rFont val="Calibri"/>
      </rPr>
      <t>The directory assigned to the AUDIT_FILE_DEST parameter must be protected from unauthorized access and must be stored in a dedicated directory or disk partition separate from software or other application files.</t>
    </r>
  </si>
  <si>
    <r>
      <rPr>
        <sz val="11"/>
        <color rgb="FF000000"/>
        <rFont val="Calibri"/>
      </rPr>
      <t>For file-based auditing, establish an audit file directory separate from the Oracle Home.</t>
    </r>
    <r>
      <rPr>
        <sz val="11"/>
        <color rgb="FF000000"/>
        <rFont val="Calibri"/>
      </rPr>
      <t xml:space="preserve">
</t>
    </r>
    <r>
      <rPr>
        <sz val="11"/>
        <color rgb="FF000000"/>
        <rFont val="Calibri"/>
      </rPr>
      <t>Alter host system permissions to the AUDIT_FILE_DEST directory to the Oracle process and software owner accounts, DBAs, backup accounts, SAs (if required), and auditors.</t>
    </r>
    <r>
      <rPr>
        <sz val="11"/>
        <color rgb="FF000000"/>
        <rFont val="Calibri"/>
      </rPr>
      <t xml:space="preserve">
</t>
    </r>
    <r>
      <rPr>
        <sz val="11"/>
        <color rgb="FF000000"/>
        <rFont val="Calibri"/>
      </rPr>
      <t>Authorize and document user access requirements to the directory outside of the Oracle, DBA, and SA account list in the System Security Plan.</t>
    </r>
  </si>
  <si>
    <r>
      <rPr>
        <sz val="11"/>
        <color rgb="FF000000"/>
        <rFont val="Calibri"/>
      </rPr>
      <t>The AUDIT_FILE_DEST parameter specifies the directory where the database audit trail file is stored (when AUDIT_TRAIL parameter is set to ‘OS’, ‘xml’ or ‘xml, extended’ where supported by the DBMS). Unauthorized access or loss of integrity of the audit trail could result in loss of accountability or the ability to detect suspicious</t>
    </r>
    <r>
      <rPr>
        <sz val="11"/>
        <color rgb="FF000000"/>
        <rFont val="Calibri"/>
      </rPr>
      <t xml:space="preserve">
</t>
    </r>
    <r>
      <rPr>
        <sz val="11"/>
        <color rgb="FF000000"/>
        <rFont val="Calibri"/>
      </rPr>
      <t>activity. This directory also contains the audit trail of the SYS and SYSTEM accounts that captures privileged database events when the database is not running (when AUDIT_SYS_OPERATIONS parameter is set to TRUE).</t>
    </r>
  </si>
  <si>
    <r>
      <rPr>
        <sz val="11"/>
        <color rgb="FF000000"/>
        <rFont val="Calibri"/>
      </rPr>
      <t>If Standard Auditing is used:</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value from v$parameter where name = 'audit_trail';</t>
    </r>
    <r>
      <rPr>
        <sz val="11"/>
        <color rgb="FF000000"/>
        <rFont val="Calibri"/>
      </rPr>
      <t xml:space="preserve">
</t>
    </r>
    <r>
      <rPr>
        <sz val="11"/>
        <color rgb="FF000000"/>
        <rFont val="Calibri"/>
      </rPr>
      <t>select value from v$parameter where name = 'audit_file_dest';</t>
    </r>
    <r>
      <rPr>
        <sz val="11"/>
        <color rgb="FF000000"/>
        <rFont val="Calibri"/>
      </rPr>
      <t xml:space="preserve">
</t>
    </r>
    <r>
      <rPr>
        <sz val="11"/>
        <color rgb="FF000000"/>
        <rFont val="Calibri"/>
      </rPr>
      <t>If audit_trail is NOT set to OS, XML or XML EXTENDED, this is not applicable (NA).</t>
    </r>
    <r>
      <rPr>
        <sz val="11"/>
        <color rgb="FF000000"/>
        <rFont val="Calibri"/>
      </rPr>
      <t xml:space="preserve">
</t>
    </r>
    <r>
      <rPr>
        <sz val="11"/>
        <color rgb="FF000000"/>
        <rFont val="Calibri"/>
      </rPr>
      <t>If audit_trail is set to OS, but the audit records are routed directly to a separate log server without writing to the local file system, this is not a finding.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t>
    </r>
    <r>
      <rPr>
        <sz val="11"/>
        <color rgb="FF000000"/>
        <rFont val="Calibri"/>
      </rPr>
      <t xml:space="preserve">
</t>
    </r>
    <r>
      <rPr>
        <sz val="11"/>
        <color rgb="FF000000"/>
        <rFont val="Calibri"/>
      </rPr>
      <t>Replace [pathname] with the directory path listed from the above SQL command for audit_file_dest.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Compare path to $ORACLE_HOME. If audit_file_dest is a subdirectory of $ORACLE_HOME,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 Select and right-click on the directory, select Properties, select the Security tab. On Windows hosts, records are also written to the Windows application event log. The location of the application event log is listed under Properties for the log under the Windows console. The default location is C:\WINDOWS\system32\config\EventLogs\AppEvent.Evt.</t>
    </r>
    <r>
      <rPr>
        <sz val="11"/>
        <color rgb="FF000000"/>
        <rFont val="Calibri"/>
      </rPr>
      <t xml:space="preserve">
</t>
    </r>
    <r>
      <rPr>
        <sz val="11"/>
        <color rgb="FF000000"/>
        <rFont val="Calibri"/>
      </rPr>
      <t>If permissions are granted to everyone, this is a finding. If any accounts other than the Administrators, DBAs, System group, auditors or backup operators are listed, this is a finding.</t>
    </r>
    <r>
      <rPr>
        <sz val="11"/>
        <color rgb="FF000000"/>
        <rFont val="Calibri"/>
      </rPr>
      <t xml:space="preserve">
</t>
    </r>
    <r>
      <rPr>
        <sz val="11"/>
        <color rgb="FF000000"/>
        <rFont val="Calibri"/>
      </rPr>
      <t>Compare path to %ORACLE_HOME%. If audit_file_dest is a subdirectory of %ORACLE_HOME%,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AUDIT_FILE_DEST parameter is not used in Unified Auditing</t>
    </r>
  </si>
  <si>
    <t>V-219865</t>
  </si>
  <si>
    <r>
      <rPr>
        <sz val="11"/>
        <rFont val="Calibri"/>
      </rPr>
      <t>Access to DBMS software files and directories must not be granted to unauthorized users.</t>
    </r>
  </si>
  <si>
    <r>
      <rPr>
        <sz val="11"/>
        <color rgb="FF000000"/>
        <rFont val="Calibri"/>
      </rPr>
      <t>For UNIX Systems:</t>
    </r>
    <r>
      <rPr>
        <sz val="11"/>
        <color rgb="FF000000"/>
        <rFont val="Calibri"/>
      </rPr>
      <t xml:space="preserve">
</t>
    </r>
    <r>
      <rPr>
        <sz val="11"/>
        <color rgb="FF000000"/>
        <rFont val="Calibri"/>
      </rPr>
      <t>Set the umask of the Oracle software owner account to 022. Determine the shell being used for the Oracle software owner account:</t>
    </r>
    <r>
      <rPr>
        <sz val="11"/>
        <color rgb="FF000000"/>
        <rFont val="Calibri"/>
      </rPr>
      <t xml:space="preserve">
</t>
    </r>
    <r>
      <rPr>
        <sz val="11"/>
        <color rgb="FF000000"/>
        <rFont val="Calibri"/>
      </rPr>
      <t xml:space="preserve">  env | grep -i shell</t>
    </r>
    <r>
      <rPr>
        <sz val="11"/>
        <color rgb="FF000000"/>
        <rFont val="Calibri"/>
      </rPr>
      <t xml:space="preserve">
</t>
    </r>
    <r>
      <rPr>
        <sz val="11"/>
        <color rgb="FF000000"/>
        <rFont val="Calibri"/>
      </rPr>
      <t>Startup files for each shell are as follows (located in users $HOME directory):</t>
    </r>
    <r>
      <rPr>
        <sz val="11"/>
        <color rgb="FF000000"/>
        <rFont val="Calibri"/>
      </rPr>
      <t xml:space="preserve">
</t>
    </r>
    <r>
      <rPr>
        <sz val="11"/>
        <color rgb="FF000000"/>
        <rFont val="Calibri"/>
      </rPr>
      <t xml:space="preserve">  C-Shell (CSH) = .cshrc</t>
    </r>
    <r>
      <rPr>
        <sz val="11"/>
        <color rgb="FF000000"/>
        <rFont val="Calibri"/>
      </rPr>
      <t xml:space="preserve">
</t>
    </r>
    <r>
      <rPr>
        <sz val="11"/>
        <color rgb="FF000000"/>
        <rFont val="Calibri"/>
      </rPr>
      <t xml:space="preserve">  Bourne Shell (SH) = .profile</t>
    </r>
    <r>
      <rPr>
        <sz val="11"/>
        <color rgb="FF000000"/>
        <rFont val="Calibri"/>
      </rPr>
      <t xml:space="preserve">
</t>
    </r>
    <r>
      <rPr>
        <sz val="11"/>
        <color rgb="FF000000"/>
        <rFont val="Calibri"/>
      </rPr>
      <t xml:space="preserve">  Korn Shell (KSH) = .kshrc</t>
    </r>
    <r>
      <rPr>
        <sz val="11"/>
        <color rgb="FF000000"/>
        <rFont val="Calibri"/>
      </rPr>
      <t xml:space="preserve">
</t>
    </r>
    <r>
      <rPr>
        <sz val="11"/>
        <color rgb="FF000000"/>
        <rFont val="Calibri"/>
      </rPr>
      <t xml:space="preserve">  TC Shell (TCS) = .tcshrc</t>
    </r>
    <r>
      <rPr>
        <sz val="11"/>
        <color rgb="FF000000"/>
        <rFont val="Calibri"/>
      </rPr>
      <t xml:space="preserve">
</t>
    </r>
    <r>
      <rPr>
        <sz val="11"/>
        <color rgb="FF000000"/>
        <rFont val="Calibri"/>
      </rPr>
      <t xml:space="preserve">  BASH Shell = .bash_profile or .bashrc</t>
    </r>
    <r>
      <rPr>
        <sz val="11"/>
        <color rgb="FF000000"/>
        <rFont val="Calibri"/>
      </rPr>
      <t xml:space="preserve">
</t>
    </r>
    <r>
      <rPr>
        <sz val="11"/>
        <color rgb="FF000000"/>
        <rFont val="Calibri"/>
      </rPr>
      <t>Edit the shell startup file for the account and add or modify the line:</t>
    </r>
    <r>
      <rPr>
        <sz val="11"/>
        <color rgb="FF000000"/>
        <rFont val="Calibri"/>
      </rPr>
      <t xml:space="preserve">
</t>
    </r>
    <r>
      <rPr>
        <sz val="11"/>
        <color rgb="FF000000"/>
        <rFont val="Calibri"/>
      </rPr>
      <t xml:space="preserve">  umask 022</t>
    </r>
    <r>
      <rPr>
        <sz val="11"/>
        <color rgb="FF000000"/>
        <rFont val="Calibri"/>
      </rPr>
      <t xml:space="preserve">
</t>
    </r>
    <r>
      <rPr>
        <sz val="11"/>
        <color rgb="FF000000"/>
        <rFont val="Calibri"/>
      </rPr>
      <t>Log off and logon, then enter the umask command to confirm the setting.</t>
    </r>
    <r>
      <rPr>
        <sz val="11"/>
        <color rgb="FF000000"/>
        <rFont val="Calibri"/>
      </rPr>
      <t xml:space="preserve">
</t>
    </r>
    <r>
      <rPr>
        <sz val="11"/>
        <color rgb="FF000000"/>
        <rFont val="Calibri"/>
      </rPr>
      <t>Note: To effect this change for all Oracle processes, a reboot of the DBMS server may be required.</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Restrict access to the DBMS software libraries to the fewest accounts that clearly require access based on job function.</t>
    </r>
    <r>
      <rPr>
        <sz val="11"/>
        <color rgb="FF000000"/>
        <rFont val="Calibri"/>
      </rPr>
      <t xml:space="preserve">
</t>
    </r>
    <r>
      <rPr>
        <sz val="11"/>
        <color rgb="FF000000"/>
        <rFont val="Calibri"/>
      </rPr>
      <t>Document authorized access controls and justify any access grants that do not fall under DBA, DBMS process, ownership, or SA accounts.</t>
    </r>
  </si>
  <si>
    <r>
      <rPr>
        <sz val="11"/>
        <color rgb="FF000000"/>
        <rFont val="Calibri"/>
      </rPr>
      <t>The DBMS software libraries contain the executables used by the DBMS to operate. Unauthorized access to the libraries can result in malicious alteration or planting of operational executables. This may in turn jeopardize data stored in the DBMS and/or operation of the host system.</t>
    </r>
  </si>
  <si>
    <r>
      <rPr>
        <sz val="11"/>
        <color rgb="FF000000"/>
        <rFont val="Calibri"/>
      </rPr>
      <t>For UNIX Systems:</t>
    </r>
    <r>
      <rPr>
        <sz val="11"/>
        <color rgb="FF000000"/>
        <rFont val="Calibri"/>
      </rPr>
      <t xml:space="preserve">
</t>
    </r>
    <r>
      <rPr>
        <sz val="11"/>
        <color rgb="FF000000"/>
        <rFont val="Calibri"/>
      </rPr>
      <t>log on using the Oracle software owner account and enter the command:</t>
    </r>
    <r>
      <rPr>
        <sz val="11"/>
        <color rgb="FF000000"/>
        <rFont val="Calibri"/>
      </rPr>
      <t xml:space="preserve">
</t>
    </r>
    <r>
      <rPr>
        <sz val="11"/>
        <color rgb="FF000000"/>
        <rFont val="Calibri"/>
      </rPr>
      <t xml:space="preserve">  umask</t>
    </r>
    <r>
      <rPr>
        <sz val="11"/>
        <color rgb="FF000000"/>
        <rFont val="Calibri"/>
      </rPr>
      <t xml:space="preserve">
</t>
    </r>
    <r>
      <rPr>
        <sz val="11"/>
        <color rgb="FF000000"/>
        <rFont val="Calibri"/>
      </rPr>
      <t>If the value returned is 022 or more restrictive, this is not a finding.</t>
    </r>
    <r>
      <rPr>
        <sz val="11"/>
        <color rgb="FF000000"/>
        <rFont val="Calibri"/>
      </rPr>
      <t xml:space="preserve">
</t>
    </r>
    <r>
      <rPr>
        <sz val="11"/>
        <color rgb="FF000000"/>
        <rFont val="Calibri"/>
      </rPr>
      <t>If the value returned is less restrictive than 022, this is a finding.</t>
    </r>
    <r>
      <rPr>
        <sz val="11"/>
        <color rgb="FF000000"/>
        <rFont val="Calibri"/>
      </rPr>
      <t xml:space="preserve">
</t>
    </r>
    <r>
      <rPr>
        <sz val="11"/>
        <color rgb="FF000000"/>
        <rFont val="Calibri"/>
      </rPr>
      <t>The first number sets the mask for user/owner file permissions. The second number sets the mask for group file permissions. The third number sets file permission mask for other users. The list below shows the available settings:</t>
    </r>
    <r>
      <rPr>
        <sz val="11"/>
        <color rgb="FF000000"/>
        <rFont val="Calibri"/>
      </rPr>
      <t xml:space="preserve">
</t>
    </r>
    <r>
      <rPr>
        <sz val="11"/>
        <color rgb="FF000000"/>
        <rFont val="Calibri"/>
      </rPr>
      <t>0 = read/write/execute</t>
    </r>
    <r>
      <rPr>
        <sz val="11"/>
        <color rgb="FF000000"/>
        <rFont val="Calibri"/>
      </rPr>
      <t xml:space="preserve">
</t>
    </r>
    <r>
      <rPr>
        <sz val="11"/>
        <color rgb="FF000000"/>
        <rFont val="Calibri"/>
      </rPr>
      <t>1 = read/write</t>
    </r>
    <r>
      <rPr>
        <sz val="11"/>
        <color rgb="FF000000"/>
        <rFont val="Calibri"/>
      </rPr>
      <t xml:space="preserve">
</t>
    </r>
    <r>
      <rPr>
        <sz val="11"/>
        <color rgb="FF000000"/>
        <rFont val="Calibri"/>
      </rPr>
      <t>2 = read/execute</t>
    </r>
    <r>
      <rPr>
        <sz val="11"/>
        <color rgb="FF000000"/>
        <rFont val="Calibri"/>
      </rPr>
      <t xml:space="preserve">
</t>
    </r>
    <r>
      <rPr>
        <sz val="11"/>
        <color rgb="FF000000"/>
        <rFont val="Calibri"/>
      </rPr>
      <t>3 = read</t>
    </r>
    <r>
      <rPr>
        <sz val="11"/>
        <color rgb="FF000000"/>
        <rFont val="Calibri"/>
      </rPr>
      <t xml:space="preserve">
</t>
    </r>
    <r>
      <rPr>
        <sz val="11"/>
        <color rgb="FF000000"/>
        <rFont val="Calibri"/>
      </rPr>
      <t>4 = write/execute</t>
    </r>
    <r>
      <rPr>
        <sz val="11"/>
        <color rgb="FF000000"/>
        <rFont val="Calibri"/>
      </rPr>
      <t xml:space="preserve">
</t>
    </r>
    <r>
      <rPr>
        <sz val="11"/>
        <color rgb="FF000000"/>
        <rFont val="Calibri"/>
      </rPr>
      <t>5 = write</t>
    </r>
    <r>
      <rPr>
        <sz val="11"/>
        <color rgb="FF000000"/>
        <rFont val="Calibri"/>
      </rPr>
      <t xml:space="preserve">
</t>
    </r>
    <r>
      <rPr>
        <sz val="11"/>
        <color rgb="FF000000"/>
        <rFont val="Calibri"/>
      </rPr>
      <t>6 = execute</t>
    </r>
    <r>
      <rPr>
        <sz val="11"/>
        <color rgb="FF000000"/>
        <rFont val="Calibri"/>
      </rPr>
      <t xml:space="preserve">
</t>
    </r>
    <r>
      <rPr>
        <sz val="11"/>
        <color rgb="FF000000"/>
        <rFont val="Calibri"/>
      </rPr>
      <t>7 = no permissions</t>
    </r>
    <r>
      <rPr>
        <sz val="11"/>
        <color rgb="FF000000"/>
        <rFont val="Calibri"/>
      </rPr>
      <t xml:space="preserve">
</t>
    </r>
    <r>
      <rPr>
        <sz val="11"/>
        <color rgb="FF000000"/>
        <rFont val="Calibri"/>
      </rPr>
      <t>Setting the umask to 022 effectively sets files for user/owner to read/write, group to read and other to read. Directories are set for user/owner to read/write/execute, group to read/execute and other to read/execute.</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Review the permissions that control access to the Oracle installation software directories (e.g. \Program Files\Oracle\).</t>
    </r>
    <r>
      <rPr>
        <sz val="11"/>
        <color rgb="FF000000"/>
        <rFont val="Calibri"/>
      </rPr>
      <t xml:space="preserve">
</t>
    </r>
    <r>
      <rPr>
        <sz val="11"/>
        <color rgb="FF000000"/>
        <rFont val="Calibri"/>
      </rPr>
      <t>DBA accounts, the DBMS process account, the DBMS software installation/maintenance account, SA accounts if access by them is required for some operational level of support such as backups, and the host system itself require access.</t>
    </r>
    <r>
      <rPr>
        <sz val="11"/>
        <color rgb="FF000000"/>
        <rFont val="Calibri"/>
      </rPr>
      <t xml:space="preserve">
</t>
    </r>
    <r>
      <rPr>
        <sz val="11"/>
        <color rgb="FF000000"/>
        <rFont val="Calibri"/>
      </rPr>
      <t>Compare the access control employed with that documented in the System Security Plan.</t>
    </r>
    <r>
      <rPr>
        <sz val="11"/>
        <color rgb="FF000000"/>
        <rFont val="Calibri"/>
      </rPr>
      <t xml:space="preserve">
</t>
    </r>
    <r>
      <rPr>
        <sz val="11"/>
        <color rgb="FF000000"/>
        <rFont val="Calibri"/>
      </rPr>
      <t>If access controls do not match the documented requirement, this is a finding.</t>
    </r>
    <r>
      <rPr>
        <sz val="11"/>
        <color rgb="FF000000"/>
        <rFont val="Calibri"/>
      </rPr>
      <t xml:space="preserve">
</t>
    </r>
    <r>
      <rPr>
        <sz val="11"/>
        <color rgb="FF000000"/>
        <rFont val="Calibri"/>
      </rPr>
      <t>If access controls appear excessive without justification, this is a finding.</t>
    </r>
  </si>
  <si>
    <t>V-219866</t>
  </si>
  <si>
    <r>
      <rPr>
        <sz val="11"/>
        <rFont val="Calibri"/>
      </rPr>
      <t>Replication accounts must not be granted DBA privileges.</t>
    </r>
  </si>
  <si>
    <r>
      <rPr>
        <sz val="11"/>
        <color rgb="FF000000"/>
        <rFont val="Calibri"/>
      </rPr>
      <t>Restrict privileges assigned to replication accounts to the fewest possible privileges.</t>
    </r>
    <r>
      <rPr>
        <sz val="11"/>
        <color rgb="FF000000"/>
        <rFont val="Calibri"/>
      </rPr>
      <t xml:space="preserve">
</t>
    </r>
    <r>
      <rPr>
        <sz val="11"/>
        <color rgb="FF000000"/>
        <rFont val="Calibri"/>
      </rPr>
      <t>Remove DBA roles from replication accounts.</t>
    </r>
    <r>
      <rPr>
        <sz val="11"/>
        <color rgb="FF000000"/>
        <rFont val="Calibri"/>
      </rPr>
      <t xml:space="preserve">
</t>
    </r>
    <r>
      <rPr>
        <sz val="11"/>
        <color rgb="FF000000"/>
        <rFont val="Calibri"/>
      </rPr>
      <t>Create and use custom replication accounts assigned least privileges for supporting replication operations.</t>
    </r>
  </si>
  <si>
    <r>
      <rPr>
        <sz val="11"/>
        <color rgb="FF000000"/>
        <rFont val="Calibri"/>
      </rPr>
      <t>Replication accounts may be used to access databases defined for the replication architecture. An exploit of a replication on one database could lead to the compromise of any database participating in the replication that uses the same account name and credentials. If the replication account is compromised and it has DBA privileges, the database is at additional risk to unauthorized or malicious action.</t>
    </r>
  </si>
  <si>
    <r>
      <rPr>
        <sz val="11"/>
        <color rgb="FF000000"/>
        <rFont val="Calibri"/>
      </rPr>
      <t>If a review of the System Security Plan confirms the use of replication is not required, not permitted and the database is not configured for replication, this check is not a finding.</t>
    </r>
    <r>
      <rPr>
        <sz val="11"/>
        <color rgb="FF000000"/>
        <rFont val="Calibri"/>
      </rPr>
      <t xml:space="preserve">
</t>
    </r>
    <r>
      <rPr>
        <sz val="11"/>
        <color rgb="FF000000"/>
        <rFont val="Calibri"/>
      </rPr>
      <t>If any replication accounts are assigned DBA roles or roles with DBA privileges, this is a finding.</t>
    </r>
  </si>
  <si>
    <t>V-219867</t>
  </si>
  <si>
    <r>
      <rPr>
        <sz val="11"/>
        <rFont val="Calibri"/>
      </rPr>
      <t>Network access to the DBMS must be restricted to authorized personnel.</t>
    </r>
  </si>
  <si>
    <r>
      <rPr>
        <sz val="11"/>
        <color rgb="FF000000"/>
        <rFont val="Calibri"/>
      </rPr>
      <t>Configure the database listener to restrict access by IP address or set up an external device to restrict network access to the DBMS.</t>
    </r>
  </si>
  <si>
    <r>
      <rPr>
        <sz val="11"/>
        <color rgb="FF000000"/>
        <rFont val="Calibri"/>
      </rPr>
      <t>Restricting remote access to specific, trusted systems helps prevent access by unauthorized and potentially malicious users.</t>
    </r>
  </si>
  <si>
    <r>
      <rPr>
        <sz val="11"/>
        <color rgb="FF000000"/>
        <rFont val="Calibri"/>
      </rPr>
      <t>IP address restriction may be defined for the database listener, by use of the Oracle Connection Manager or by an external network device.</t>
    </r>
    <r>
      <rPr>
        <sz val="11"/>
        <color rgb="FF000000"/>
        <rFont val="Calibri"/>
      </rPr>
      <t xml:space="preserve">
</t>
    </r>
    <r>
      <rPr>
        <sz val="11"/>
        <color rgb="FF000000"/>
        <rFont val="Calibri"/>
      </rPr>
      <t>Identify the method used to enforce address restriction (interview or System Security Plan review).</t>
    </r>
    <r>
      <rPr>
        <sz val="11"/>
        <color rgb="FF000000"/>
        <rFont val="Calibri"/>
      </rPr>
      <t xml:space="preserve">
</t>
    </r>
    <r>
      <rPr>
        <sz val="11"/>
        <color rgb="FF000000"/>
        <rFont val="Calibri"/>
      </rPr>
      <t>If enforced by the database listener, then review the SQLNET.ORA file located in the ORACLE_HOME/network/admin directory (note: this assumes that a single sqlnet.ora file, in the default location, is in use; please see the supplemental file "Non-default sqlnet.ora configurations.pdf" for how to find multiple and/or differently located sqlnet.ora files) or the directory indicated by the TNS_ADMIN environment variable or registry setting.</t>
    </r>
    <r>
      <rPr>
        <sz val="11"/>
        <color rgb="FF000000"/>
        <rFont val="Calibri"/>
      </rPr>
      <t xml:space="preserve">
</t>
    </r>
    <r>
      <rPr>
        <sz val="11"/>
        <color rgb="FF000000"/>
        <rFont val="Calibri"/>
      </rPr>
      <t>If the following entries do not exist, then restriction by IP address is not configured and is a finding.</t>
    </r>
    <r>
      <rPr>
        <sz val="11"/>
        <color rgb="FF000000"/>
        <rFont val="Calibri"/>
      </rPr>
      <t xml:space="preserve">
</t>
    </r>
    <r>
      <rPr>
        <sz val="11"/>
        <color rgb="FF000000"/>
        <rFont val="Calibri"/>
      </rPr>
      <t>tcp.validnode_checking=YES</t>
    </r>
    <r>
      <rPr>
        <sz val="11"/>
        <color rgb="FF000000"/>
        <rFont val="Calibri"/>
      </rPr>
      <t xml:space="preserve">
</t>
    </r>
    <r>
      <rPr>
        <sz val="11"/>
        <color rgb="FF000000"/>
        <rFont val="Calibri"/>
      </rPr>
      <t>tcp.invited_nodes=(IP1, IP2, IP3)</t>
    </r>
    <r>
      <rPr>
        <sz val="11"/>
        <color rgb="FF000000"/>
        <rFont val="Calibri"/>
      </rPr>
      <t xml:space="preserve">
</t>
    </r>
    <r>
      <rPr>
        <sz val="11"/>
        <color rgb="FF000000"/>
        <rFont val="Calibri"/>
      </rPr>
      <t>If enforced by an Oracle Connection Manager, then review the CMAN.ORA file for the Connection Manager (located in the TNS_ADMIN or ORACLE_HOME/network/admin directory for the connection manager).</t>
    </r>
    <r>
      <rPr>
        <sz val="11"/>
        <color rgb="FF000000"/>
        <rFont val="Calibri"/>
      </rPr>
      <t xml:space="preserve">
</t>
    </r>
    <r>
      <rPr>
        <sz val="11"/>
        <color rgb="FF000000"/>
        <rFont val="Calibri"/>
      </rPr>
      <t>If a RULE entry allows all addresses ("/32") or does not match the address range specified in the System Security Plan, this is a finding.</t>
    </r>
    <r>
      <rPr>
        <sz val="11"/>
        <color rgb="FF000000"/>
        <rFont val="Calibri"/>
      </rPr>
      <t xml:space="preserve">
</t>
    </r>
    <r>
      <rPr>
        <sz val="11"/>
        <color rgb="FF000000"/>
        <rFont val="Calibri"/>
      </rPr>
      <t>(rule=(src=[IP]/27)(dst=[IP])(srv=*)(act=accept))</t>
    </r>
    <r>
      <rPr>
        <sz val="11"/>
        <color rgb="FF000000"/>
        <rFont val="Calibri"/>
      </rPr>
      <t xml:space="preserve">
</t>
    </r>
    <r>
      <rPr>
        <sz val="11"/>
        <color rgb="FF000000"/>
        <rFont val="Calibri"/>
      </rPr>
      <t>Note: an IP address with a "/" indicates acceptance by subnet mask where the number after the "/" is the left most number of bits in the address that must match for the rule to apply.</t>
    </r>
    <r>
      <rPr>
        <sz val="11"/>
        <color rgb="FF000000"/>
        <rFont val="Calibri"/>
      </rPr>
      <t xml:space="preserve">
</t>
    </r>
    <r>
      <rPr>
        <sz val="11"/>
        <color rgb="FF000000"/>
        <rFont val="Calibri"/>
      </rPr>
      <t>If this rule is database-specific, then determine if the SERVICE_NAMES parameter is set:</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value from v$parameter where name = 'service_names';</t>
    </r>
    <r>
      <rPr>
        <sz val="11"/>
        <color rgb="FF000000"/>
        <rFont val="Calibri"/>
      </rPr>
      <t xml:space="preserve">
</t>
    </r>
    <r>
      <rPr>
        <sz val="11"/>
        <color rgb="FF000000"/>
        <rFont val="Calibri"/>
      </rPr>
      <t>If SERVICE_NAMES is set in the initialization file for the database instance, use (srv=[service name]), else, use (srv=*) if not set or rule applies to all databases on the DBMS server.</t>
    </r>
    <r>
      <rPr>
        <sz val="11"/>
        <color rgb="FF000000"/>
        <rFont val="Calibri"/>
      </rPr>
      <t xml:space="preserve">
</t>
    </r>
    <r>
      <rPr>
        <sz val="11"/>
        <color rgb="FF000000"/>
        <rFont val="Calibri"/>
      </rPr>
      <t>If network access restriction is performed by an external device, validate ACLs are in place to prohibit unauthorized access to the DBMS.  To do this, find the IP address of the database server (destination address) and source address (authorized IPs) in the System Security Plan.  Confirm only authorized IPs from the System Security Plan are allowed access to the DBMS.</t>
    </r>
  </si>
  <si>
    <t>V-219868</t>
  </si>
  <si>
    <r>
      <rPr>
        <sz val="11"/>
        <rFont val="Calibri"/>
      </rPr>
      <t>Changes to configuration options must be audited.</t>
    </r>
  </si>
  <si>
    <r>
      <rPr>
        <sz val="11"/>
        <color rgb="FF000000"/>
        <rFont val="Calibri"/>
      </rPr>
      <t>For Standard auditing, from SQL*Plus:</t>
    </r>
    <r>
      <rPr>
        <sz val="11"/>
        <color rgb="FF000000"/>
        <rFont val="Calibri"/>
      </rPr>
      <t xml:space="preserve">
</t>
    </r>
    <r>
      <rPr>
        <sz val="11"/>
        <color rgb="FF000000"/>
        <rFont val="Calibri"/>
      </rPr>
      <t xml:space="preserve">  alter system set audit_sys_operations = TRUE scope = spfile;</t>
    </r>
    <r>
      <rPr>
        <sz val="11"/>
        <color rgb="FF000000"/>
        <rFont val="Calibri"/>
      </rPr>
      <t xml:space="preserve">
</t>
    </r>
    <r>
      <rPr>
        <sz val="11"/>
        <color rgb="FF000000"/>
        <rFont val="Calibri"/>
      </rPr>
      <t>The above SQL*Plus command will set the parameter to take effect at next system startup.</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auditable events are captured:</t>
    </r>
    <r>
      <rPr>
        <sz val="11"/>
        <color rgb="FF000000"/>
        <rFont val="Calibri"/>
      </rPr>
      <t xml:space="preserve">
</t>
    </r>
    <r>
      <rPr>
        <sz val="11"/>
        <color rgb="FF000000"/>
        <rFont val="Calibri"/>
      </rPr>
      <t>Link the oracle binary with uniaud_on, and then restart the database. Oracle Database Upgrade Guide describes how to enable unified auditing.</t>
    </r>
    <r>
      <rPr>
        <sz val="11"/>
        <color rgb="FF000000"/>
        <rFont val="Calibri"/>
      </rPr>
      <t xml:space="preserve">
</t>
    </r>
    <r>
      <rPr>
        <sz val="11"/>
        <color rgb="FF000000"/>
        <rFont val="Calibri"/>
      </rPr>
      <t>For additional information on creating audit policies, refer to the Oracle Database Security Guide</t>
    </r>
    <r>
      <rPr>
        <sz val="11"/>
        <color rgb="FF000000"/>
        <rFont val="Calibri"/>
      </rPr>
      <t xml:space="preserve">
</t>
    </r>
    <r>
      <rPr>
        <sz val="11"/>
        <color rgb="FF000000"/>
        <rFont val="Calibri"/>
      </rPr>
      <t>http://docs.oracle.com/database/121/DBSEG/audit_config.htm#CHDGBAAC</t>
    </r>
  </si>
  <si>
    <r>
      <rPr>
        <sz val="11"/>
        <color rgb="FF000000"/>
        <rFont val="Calibri"/>
      </rPr>
      <t>When standard auditing is in use, the AUDIT_SYS_OPERATIONS parameter is used to enable auditing of actions taken by the user SYS. The SYS user account is a shared account by definition and holds all privileges in the Oracle database. It is the account accessed by users connecting to the database with SYSDBA or SYSOPER privileges.</t>
    </r>
  </si>
  <si>
    <r>
      <rPr>
        <sz val="11"/>
        <color rgb="FF000000"/>
        <rFont val="Calibri"/>
      </rPr>
      <t>For Unified or mixed auditing, from SQL*Plus:</t>
    </r>
    <r>
      <rPr>
        <sz val="11"/>
        <color rgb="FF000000"/>
        <rFont val="Calibri"/>
      </rPr>
      <t xml:space="preserve">
</t>
    </r>
    <r>
      <rPr>
        <sz val="11"/>
        <color rgb="FF000000"/>
        <rFont val="Calibri"/>
      </rPr>
      <t>Select count(*) from audit_unified_enabled_policies where entity_name = 'SYS';</t>
    </r>
    <r>
      <rPr>
        <sz val="11"/>
        <color rgb="FF000000"/>
        <rFont val="Calibri"/>
      </rPr>
      <t xml:space="preserve">
</t>
    </r>
    <r>
      <rPr>
        <sz val="11"/>
        <color rgb="FF000000"/>
        <rFont val="Calibri"/>
      </rPr>
      <t>If the count is less than one row, this is a finding.</t>
    </r>
    <r>
      <rPr>
        <sz val="11"/>
        <color rgb="FF000000"/>
        <rFont val="Calibri"/>
      </rPr>
      <t xml:space="preserve">
</t>
    </r>
    <r>
      <rPr>
        <sz val="11"/>
        <color rgb="FF000000"/>
        <rFont val="Calibri"/>
      </rPr>
      <t>For Standard auditing, from SQL*Plus:</t>
    </r>
    <r>
      <rPr>
        <sz val="11"/>
        <color rgb="FF000000"/>
        <rFont val="Calibri"/>
      </rPr>
      <t xml:space="preserve">
</t>
    </r>
    <r>
      <rPr>
        <sz val="11"/>
        <color rgb="FF000000"/>
        <rFont val="Calibri"/>
      </rPr>
      <t>Select value from v$parameter where name = 'audit_sys_operations';</t>
    </r>
    <r>
      <rPr>
        <sz val="11"/>
        <color rgb="FF000000"/>
        <rFont val="Calibri"/>
      </rPr>
      <t xml:space="preserve">
</t>
    </r>
    <r>
      <rPr>
        <sz val="11"/>
        <color rgb="FF000000"/>
        <rFont val="Calibri"/>
      </rPr>
      <t>If the value returned is FALSE, this is a finding.</t>
    </r>
  </si>
  <si>
    <t>V-219871</t>
  </si>
  <si>
    <r>
      <rPr>
        <sz val="11"/>
        <rFont val="Calibri"/>
      </rPr>
      <t>Changes to DBMS security labels must be audited.</t>
    </r>
  </si>
  <si>
    <r>
      <rPr>
        <sz val="11"/>
        <color rgb="FF000000"/>
        <rFont val="Calibri"/>
      </rPr>
      <t>Define the policy for auditing changes to security labels defined for the data.</t>
    </r>
    <r>
      <rPr>
        <sz val="11"/>
        <color rgb="FF000000"/>
        <rFont val="Calibri"/>
      </rPr>
      <t xml:space="preserve">
</t>
    </r>
    <r>
      <rPr>
        <sz val="11"/>
        <color rgb="FF000000"/>
        <rFont val="Calibri"/>
      </rPr>
      <t>Document the audit requirements in the System Security Plan and configure database auditing in accordance with the policy.</t>
    </r>
    <r>
      <rPr>
        <sz val="11"/>
        <color rgb="FF000000"/>
        <rFont val="Calibri"/>
      </rPr>
      <t xml:space="preserve">
</t>
    </r>
    <r>
      <rPr>
        <sz val="11"/>
        <color rgb="FF000000"/>
        <rFont val="Calibri"/>
      </rPr>
      <t>If using Standard Auditing:</t>
    </r>
    <r>
      <rPr>
        <sz val="11"/>
        <color rgb="FF000000"/>
        <rFont val="Calibri"/>
      </rPr>
      <t xml:space="preserve">
</t>
    </r>
    <r>
      <rPr>
        <sz val="11"/>
        <color rgb="FF000000"/>
        <rFont val="Calibri"/>
      </rPr>
      <t>If there is no Unified Auditing policy deployed to audit changes to security labels, the create one using the following syntax:</t>
    </r>
    <r>
      <rPr>
        <sz val="11"/>
        <color rgb="FF000000"/>
        <rFont val="Calibri"/>
      </rPr>
      <t xml:space="preserve">
</t>
    </r>
    <r>
      <rPr>
        <sz val="11"/>
        <color rgb="FF000000"/>
        <rFont val="Calibri"/>
      </rPr>
      <t>SA_AUDIT_ADMIN.AUDIT (</t>
    </r>
    <r>
      <rPr>
        <sz val="11"/>
        <color rgb="FF000000"/>
        <rFont val="Calibri"/>
      </rPr>
      <t xml:space="preserve">
</t>
    </r>
    <r>
      <rPr>
        <sz val="11"/>
        <color rgb="FF000000"/>
        <rFont val="Calibri"/>
      </rPr>
      <t xml:space="preserve">     policy_name     IN VARCHAR2,</t>
    </r>
    <r>
      <rPr>
        <sz val="11"/>
        <color rgb="FF000000"/>
        <rFont val="Calibri"/>
      </rPr>
      <t xml:space="preserve">
</t>
    </r>
    <r>
      <rPr>
        <sz val="11"/>
        <color rgb="FF000000"/>
        <rFont val="Calibri"/>
      </rPr>
      <t xml:space="preserve">     users           IN VARCHAR2 DEFAULT NULL,</t>
    </r>
    <r>
      <rPr>
        <sz val="11"/>
        <color rgb="FF000000"/>
        <rFont val="Calibri"/>
      </rPr>
      <t xml:space="preserve">
</t>
    </r>
    <r>
      <rPr>
        <sz val="11"/>
        <color rgb="FF000000"/>
        <rFont val="Calibri"/>
      </rPr>
      <t xml:space="preserve">     audit_option    IN VARCHAR2 DEFAULT NULL,</t>
    </r>
    <r>
      <rPr>
        <sz val="11"/>
        <color rgb="FF000000"/>
        <rFont val="Calibri"/>
      </rPr>
      <t xml:space="preserve">
</t>
    </r>
    <r>
      <rPr>
        <sz val="11"/>
        <color rgb="FF000000"/>
        <rFont val="Calibri"/>
      </rPr>
      <t xml:space="preserve">     audit_type      IN VARCHAR2 DEFAULT NULL,</t>
    </r>
    <r>
      <rPr>
        <sz val="11"/>
        <color rgb="FF000000"/>
        <rFont val="Calibri"/>
      </rPr>
      <t xml:space="preserve">
</t>
    </r>
    <r>
      <rPr>
        <sz val="11"/>
        <color rgb="FF000000"/>
        <rFont val="Calibri"/>
      </rPr>
      <t xml:space="preserve">     success         IN VARCHAR2 DEFAULT NULL);</t>
    </r>
    <r>
      <rPr>
        <sz val="11"/>
        <color rgb="FF000000"/>
        <rFont val="Calibri"/>
      </rPr>
      <t xml:space="preserve">
</t>
    </r>
    <r>
      <rPr>
        <sz val="11"/>
        <color rgb="FF000000"/>
        <rFont val="Calibri"/>
      </rPr>
      <t>For additional information on creating audit policies, refer to the Oracle Database Security Guide</t>
    </r>
    <r>
      <rPr>
        <sz val="11"/>
        <color rgb="FF000000"/>
        <rFont val="Calibri"/>
      </rPr>
      <t xml:space="preserve">
</t>
    </r>
    <r>
      <rPr>
        <sz val="11"/>
        <color rgb="FF000000"/>
        <rFont val="Calibri"/>
      </rPr>
      <t>http://docs.oracle.com/database/121/OLSAG/packages.htm#i1011868</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auditable events are captured:</t>
    </r>
    <r>
      <rPr>
        <sz val="11"/>
        <color rgb="FF000000"/>
        <rFont val="Calibri"/>
      </rPr>
      <t xml:space="preserve">
</t>
    </r>
    <r>
      <rPr>
        <sz val="11"/>
        <color rgb="FF000000"/>
        <rFont val="Calibri"/>
      </rPr>
      <t>Link the oracle binary with uniaud_on, and then restart the database. Oracle Database Upgrade Guide describes how to enable unified auditing.</t>
    </r>
    <r>
      <rPr>
        <sz val="11"/>
        <color rgb="FF000000"/>
        <rFont val="Calibri"/>
      </rPr>
      <t xml:space="preserve">
</t>
    </r>
    <r>
      <rPr>
        <sz val="11"/>
        <color rgb="FF000000"/>
        <rFont val="Calibri"/>
      </rPr>
      <t>Reference V-61625 for information on how to configure a policy to audit changes to security label assignments.</t>
    </r>
    <r>
      <rPr>
        <sz val="11"/>
        <color rgb="FF000000"/>
        <rFont val="Calibri"/>
      </rPr>
      <t xml:space="preserve">
</t>
    </r>
    <r>
      <rPr>
        <sz val="11"/>
        <color rgb="FF000000"/>
        <rFont val="Calibri"/>
      </rPr>
      <t>For additional information on creating audit policies, refer to the Oracle Database Security Guide</t>
    </r>
    <r>
      <rPr>
        <sz val="11"/>
        <color rgb="FF000000"/>
        <rFont val="Calibri"/>
      </rPr>
      <t xml:space="preserve">
</t>
    </r>
    <r>
      <rPr>
        <sz val="11"/>
        <color rgb="FF000000"/>
        <rFont val="Calibri"/>
      </rPr>
      <t>http://docs.oracle.com/database/121/DBSEG/audit_config.htm#CHDGBAAC</t>
    </r>
  </si>
  <si>
    <r>
      <rPr>
        <sz val="11"/>
        <color rgb="FF000000"/>
        <rFont val="Calibri"/>
      </rPr>
      <t>Some DBMS systems provide the feature to assign security labels to data elements. If labeling is required, implementation options include the Oracle Label Security package, or a third-party product, or custom-developed functionality.  The confidentiality and integrity of the data depends upon the security label assignment where this feature is in use. Changes to security label assignment may indicate suspicious activity.</t>
    </r>
  </si>
  <si>
    <r>
      <rPr>
        <sz val="11"/>
        <color rgb="FF000000"/>
        <rFont val="Calibri"/>
      </rPr>
      <t>If no data has been identified as being sensitive or classified in the system documentation, this is not a finding.</t>
    </r>
    <r>
      <rPr>
        <sz val="11"/>
        <color rgb="FF000000"/>
        <rFont val="Calibri"/>
      </rPr>
      <t xml:space="preserve">
</t>
    </r>
    <r>
      <rPr>
        <sz val="11"/>
        <color rgb="FF000000"/>
        <rFont val="Calibri"/>
      </rPr>
      <t>If security labeling is not required, this is not a finding.</t>
    </r>
    <r>
      <rPr>
        <sz val="11"/>
        <color rgb="FF000000"/>
        <rFont val="Calibri"/>
      </rPr>
      <t xml:space="preserve">
</t>
    </r>
    <r>
      <rPr>
        <sz val="11"/>
        <color rgb="FF000000"/>
        <rFont val="Calibri"/>
      </rPr>
      <t>If Standard Auditing is used, run the SQL query:</t>
    </r>
    <r>
      <rPr>
        <sz val="11"/>
        <color rgb="FF000000"/>
        <rFont val="Calibri"/>
      </rPr>
      <t xml:space="preserve">
</t>
    </r>
    <r>
      <rPr>
        <sz val="11"/>
        <color rgb="FF000000"/>
        <rFont val="Calibri"/>
      </rPr>
      <t>select * from dba_sa_audit_options;</t>
    </r>
    <r>
      <rPr>
        <sz val="11"/>
        <color rgb="FF000000"/>
        <rFont val="Calibri"/>
      </rPr>
      <t xml:space="preserve">
</t>
    </r>
    <r>
      <rPr>
        <sz val="11"/>
        <color rgb="FF000000"/>
        <rFont val="Calibri"/>
      </rPr>
      <t>If no records are returned or if output from the SQL statement above does not show classification labels being audited as required in the System Security Plan,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including changes to security label assignment, enter the following SQL*Plus command:</t>
    </r>
    <r>
      <rPr>
        <sz val="11"/>
        <color rgb="FF000000"/>
        <rFont val="Calibri"/>
      </rPr>
      <t xml:space="preserve">
</t>
    </r>
    <r>
      <rPr>
        <sz val="11"/>
        <color rgb="FF000000"/>
        <rFont val="Calibri"/>
      </rPr>
      <t xml:space="preserve">SELECT 'Changes to security label assignment is not being audited. ' </t>
    </r>
    <r>
      <rPr>
        <sz val="11"/>
        <color rgb="FF000000"/>
        <rFont val="Calibri"/>
      </rPr>
      <t xml:space="preserve">
</t>
    </r>
    <r>
      <rPr>
        <sz val="11"/>
        <color rgb="FF000000"/>
        <rFont val="Calibri"/>
      </rPr>
      <t xml:space="preserve">FROM   dual </t>
    </r>
    <r>
      <rPr>
        <sz val="11"/>
        <color rgb="FF000000"/>
        <rFont val="Calibri"/>
      </rPr>
      <t xml:space="preserve">
</t>
    </r>
    <r>
      <rPr>
        <sz val="11"/>
        <color rgb="FF000000"/>
        <rFont val="Calibri"/>
      </rPr>
      <t>WHERE  (SELECT Count(*)</t>
    </r>
    <r>
      <rPr>
        <sz val="11"/>
        <color rgb="FF000000"/>
        <rFont val="Calibri"/>
      </rPr>
      <t xml:space="preserve">
</t>
    </r>
    <r>
      <rPr>
        <sz val="11"/>
        <color rgb="FF000000"/>
        <rFont val="Calibri"/>
      </rPr>
      <t xml:space="preserve">        FROM   (select policy_name , audit_option from audit_unified_policies</t>
    </r>
    <r>
      <rPr>
        <sz val="11"/>
        <color rgb="FF000000"/>
        <rFont val="Calibri"/>
      </rPr>
      <t xml:space="preserve">
</t>
    </r>
    <r>
      <rPr>
        <sz val="11"/>
        <color rgb="FF000000"/>
        <rFont val="Calibri"/>
      </rPr>
      <t xml:space="preserve">        WHERE  audit_option = 'ALL'</t>
    </r>
    <r>
      <rPr>
        <sz val="11"/>
        <color rgb="FF000000"/>
        <rFont val="Calibri"/>
      </rPr>
      <t xml:space="preserve">
</t>
    </r>
    <r>
      <rPr>
        <sz val="11"/>
        <color rgb="FF000000"/>
        <rFont val="Calibri"/>
      </rPr>
      <t xml:space="preserve">	  AND audit_option_type = 'OLS ACTION'</t>
    </r>
    <r>
      <rPr>
        <sz val="11"/>
        <color rgb="FF000000"/>
        <rFont val="Calibri"/>
      </rPr>
      <t xml:space="preserve">
</t>
    </r>
    <r>
      <rPr>
        <sz val="11"/>
        <color rgb="FF000000"/>
        <rFont val="Calibri"/>
      </rPr>
      <t xml:space="preserve">        AND policy_name in (select policy_name from audit_unified_enabled_policies where user_name='ALL USERS'))) = 0</t>
    </r>
    <r>
      <rPr>
        <sz val="11"/>
        <color rgb="FF000000"/>
        <rFont val="Calibri"/>
      </rPr>
      <t xml:space="preserve">
</t>
    </r>
    <r>
      <rPr>
        <sz val="11"/>
        <color rgb="FF000000"/>
        <rFont val="Calibri"/>
      </rPr>
      <t xml:space="preserve">        OR (SELECT value </t>
    </r>
    <r>
      <rPr>
        <sz val="11"/>
        <color rgb="FF000000"/>
        <rFont val="Calibri"/>
      </rPr>
      <t xml:space="preserve">
</t>
    </r>
    <r>
      <rPr>
        <sz val="11"/>
        <color rgb="FF000000"/>
        <rFont val="Calibri"/>
      </rPr>
      <t xml:space="preserve">            FROM   v$option </t>
    </r>
    <r>
      <rPr>
        <sz val="11"/>
        <color rgb="FF000000"/>
        <rFont val="Calibri"/>
      </rPr>
      <t xml:space="preserve">
</t>
    </r>
    <r>
      <rPr>
        <sz val="11"/>
        <color rgb="FF000000"/>
        <rFont val="Calibri"/>
      </rPr>
      <t xml:space="preserve">            WHERE  parameter = 'Unified Auditing') != 'TRUE';  </t>
    </r>
    <r>
      <rPr>
        <sz val="11"/>
        <color rgb="FF000000"/>
        <rFont val="Calibri"/>
      </rPr>
      <t xml:space="preserve">
</t>
    </r>
    <r>
      <rPr>
        <sz val="11"/>
        <color rgb="FF000000"/>
        <rFont val="Calibri"/>
      </rPr>
      <t>If Oracle returns "no rows selected", this is not a finding.</t>
    </r>
    <r>
      <rPr>
        <sz val="11"/>
        <color rgb="FF000000"/>
        <rFont val="Calibri"/>
      </rPr>
      <t xml:space="preserve">
</t>
    </r>
    <r>
      <rPr>
        <sz val="11"/>
        <color rgb="FF000000"/>
        <rFont val="Calibri"/>
      </rPr>
      <t>To confirm that Oracle audit is capturing sufficient information to establish that changes to classification labels are being audited, perform a successful auditable action and an auditable action that results in an SQL error, and then view the results in the SYS.UNIFIED_AUDIT_TRAIL view.</t>
    </r>
    <r>
      <rPr>
        <sz val="11"/>
        <color rgb="FF000000"/>
        <rFont val="Calibri"/>
      </rPr>
      <t xml:space="preserve">
</t>
    </r>
    <r>
      <rPr>
        <sz val="11"/>
        <color rgb="FF000000"/>
        <rFont val="Calibri"/>
      </rPr>
      <t>If no ACTION#, or the wrong value, is returned for the auditable actions, this is a finding.</t>
    </r>
  </si>
  <si>
    <t>V-219872</t>
  </si>
  <si>
    <r>
      <rPr>
        <sz val="11"/>
        <rFont val="Calibri"/>
      </rPr>
      <t>Remote database or other external access must use fully-qualified names.</t>
    </r>
  </si>
  <si>
    <r>
      <rPr>
        <sz val="11"/>
        <color rgb="FF000000"/>
        <rFont val="Calibri"/>
      </rPr>
      <t>From SQL*Plus:</t>
    </r>
    <r>
      <rPr>
        <sz val="11"/>
        <color rgb="FF000000"/>
        <rFont val="Calibri"/>
      </rPr>
      <t xml:space="preserve">
</t>
    </r>
    <r>
      <rPr>
        <sz val="11"/>
        <color rgb="FF000000"/>
        <rFont val="Calibri"/>
      </rPr>
      <t xml:space="preserve">  alter system set global_names = TRUE scope = spfile;</t>
    </r>
    <r>
      <rPr>
        <sz val="11"/>
        <color rgb="FF000000"/>
        <rFont val="Calibri"/>
      </rPr>
      <t xml:space="preserve">
</t>
    </r>
    <r>
      <rPr>
        <sz val="11"/>
        <color rgb="FF000000"/>
        <rFont val="Calibri"/>
      </rPr>
      <t>Note: This parameter, if changed, will affect all currently defined Oracle database links.</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</si>
  <si>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Oracle GLOBAL_NAMES parameter is used to set the requirement for database link names to be the same name as the remote database whose connection they define. By using the same name for both, ambiguity is avoided and unauthorized or unintended connections to remote databases are less likely.</t>
    </r>
  </si>
  <si>
    <r>
      <rPr>
        <sz val="11"/>
        <color rgb="FF000000"/>
        <rFont val="Calibri"/>
      </rPr>
      <t>From SQL*Plus:</t>
    </r>
    <r>
      <rPr>
        <sz val="11"/>
        <color rgb="FF000000"/>
        <rFont val="Calibri"/>
      </rPr>
      <t xml:space="preserve">
</t>
    </r>
    <r>
      <rPr>
        <sz val="11"/>
        <color rgb="FF000000"/>
        <rFont val="Calibri"/>
      </rPr>
      <t xml:space="preserve">  select value from v$parameter where name = 'global_names';</t>
    </r>
    <r>
      <rPr>
        <sz val="11"/>
        <color rgb="FF000000"/>
        <rFont val="Calibri"/>
      </rPr>
      <t xml:space="preserve">
</t>
    </r>
    <r>
      <rPr>
        <sz val="11"/>
        <color rgb="FF000000"/>
        <rFont val="Calibri"/>
      </rPr>
      <t>If the value returned is FALSE, this is a finding.</t>
    </r>
  </si>
  <si>
    <t>V-219873</t>
  </si>
  <si>
    <r>
      <rPr>
        <sz val="11"/>
        <rFont val="Calibri"/>
      </rPr>
      <t>The /diag subdirectory under the directory assigned to the DIAGNOSTIC_DEST parameter must be protected from unauthorized access.</t>
    </r>
  </si>
  <si>
    <r>
      <rPr>
        <sz val="11"/>
        <color rgb="FF000000"/>
        <rFont val="Calibri"/>
      </rPr>
      <t>Alter host system permissions to the &lt;DIAGNOSTIC_DEST&gt;/diag directory to the Oracle process and software owner accounts, DBAs, SAs (if required) and developers or other users that may specifically require access for debugging or other purposes.</t>
    </r>
    <r>
      <rPr>
        <sz val="11"/>
        <color rgb="FF000000"/>
        <rFont val="Calibri"/>
      </rPr>
      <t xml:space="preserve">
</t>
    </r>
    <r>
      <rPr>
        <sz val="11"/>
        <color rgb="FF000000"/>
        <rFont val="Calibri"/>
      </rPr>
      <t>Authorize and document user access requirements to the directory outside of the Oracle, DBA and SA account list.</t>
    </r>
  </si>
  <si>
    <r>
      <rPr>
        <sz val="11"/>
        <color rgb="FF000000"/>
        <rFont val="Calibri"/>
      </rPr>
      <t>&lt;DIAGNOSTIC_DEST&gt;/diag indicates the directory where trace, alert, core and incident directories and files are located. The files may contain sensitive data or information that could prove useful to potential attackers.</t>
    </r>
  </si>
  <si>
    <r>
      <rPr>
        <sz val="11"/>
        <color rgb="FF000000"/>
        <rFont val="Calibri"/>
      </rPr>
      <t>From SQL*Plus:</t>
    </r>
    <r>
      <rPr>
        <sz val="11"/>
        <color rgb="FF000000"/>
        <rFont val="Calibri"/>
      </rPr>
      <t xml:space="preserve">
</t>
    </r>
    <r>
      <rPr>
        <sz val="11"/>
        <color rgb="FF000000"/>
        <rFont val="Calibri"/>
      </rPr>
      <t>select value from v$parameter where name='diagnostic_dest';</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[pathname]/diag</t>
    </r>
    <r>
      <rPr>
        <sz val="11"/>
        <color rgb="FF000000"/>
        <rFont val="Calibri"/>
      </rPr>
      <t xml:space="preserve">
</t>
    </r>
    <r>
      <rPr>
        <sz val="11"/>
        <color rgb="FF000000"/>
        <rFont val="Calibri"/>
      </rPr>
      <t>Substitute [pathname] with the directory path listed from the above SQL command, and append "/diag" to it, as shown.</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\diag directory under the directory specified.</t>
    </r>
    <r>
      <rPr>
        <sz val="11"/>
        <color rgb="FF000000"/>
        <rFont val="Calibri"/>
      </rPr>
      <t xml:space="preserve">
</t>
    </r>
    <r>
      <rPr>
        <sz val="11"/>
        <color rgb="FF000000"/>
        <rFont val="Calibri"/>
      </rPr>
      <t>Select and right-click on the directory, select Properties, select the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Oracle process and software owner accounts, Administrators, DBAs, System group or developers authorized to write and debug applications on this database are listed, this is a Finding.</t>
    </r>
  </si>
  <si>
    <t>V-219874</t>
  </si>
  <si>
    <r>
      <rPr>
        <sz val="11"/>
        <rFont val="Calibri"/>
      </rPr>
      <t>Remote administration must be disabled for the Oracle connection manager.</t>
    </r>
  </si>
  <si>
    <r>
      <rPr>
        <sz val="11"/>
        <color rgb="FF000000"/>
        <rFont val="Calibri"/>
      </rPr>
      <t>View the cman.ora file in the ORACLE_HOME/network/admin directory of the Connection Manager.</t>
    </r>
    <r>
      <rPr>
        <sz val="11"/>
        <color rgb="FF000000"/>
        <rFont val="Calibri"/>
      </rPr>
      <t xml:space="preserve">
</t>
    </r>
    <r>
      <rPr>
        <sz val="11"/>
        <color rgb="FF000000"/>
        <rFont val="Calibri"/>
      </rPr>
      <t>Include the following line in the file:</t>
    </r>
    <r>
      <rPr>
        <sz val="11"/>
        <color rgb="FF000000"/>
        <rFont val="Calibri"/>
      </rPr>
      <t xml:space="preserve">
</t>
    </r>
    <r>
      <rPr>
        <sz val="11"/>
        <color rgb="FF000000"/>
        <rFont val="Calibri"/>
      </rPr>
      <t xml:space="preserve">  REMOTE_ADMIN = NO</t>
    </r>
  </si>
  <si>
    <r>
      <rPr>
        <sz val="11"/>
        <color rgb="FF000000"/>
        <rFont val="Calibri"/>
      </rPr>
      <t>Remote administration provides a potential opportunity for malicious users to make unauthorized changes to the Connection Manager configuration or interrupt its service.</t>
    </r>
  </si>
  <si>
    <r>
      <rPr>
        <sz val="11"/>
        <color rgb="FF000000"/>
        <rFont val="Calibri"/>
      </rPr>
      <t>View the cman.ora file in the ORACLE_HOME/network/admin directory.</t>
    </r>
    <r>
      <rPr>
        <sz val="11"/>
        <color rgb="FF000000"/>
        <rFont val="Calibri"/>
      </rPr>
      <t xml:space="preserve">
</t>
    </r>
    <r>
      <rPr>
        <sz val="11"/>
        <color rgb="FF000000"/>
        <rFont val="Calibri"/>
      </rPr>
      <t>If the file does not exist, the database is not accessed via Oracle Connection Manager and this check is not a finding.</t>
    </r>
    <r>
      <rPr>
        <sz val="11"/>
        <color rgb="FF000000"/>
        <rFont val="Calibri"/>
      </rPr>
      <t xml:space="preserve">
</t>
    </r>
    <r>
      <rPr>
        <sz val="11"/>
        <color rgb="FF000000"/>
        <rFont val="Calibri"/>
      </rPr>
      <t>If the entry and value for REMOTE_ADMIN is not listed or is not set to a value of NO (REMOTE_ADMIN = NO), this is a finding.</t>
    </r>
  </si>
  <si>
    <t>V-219875</t>
  </si>
  <si>
    <r>
      <rPr>
        <sz val="11"/>
        <rFont val="Calibri"/>
      </rPr>
      <t>Network client connections must be restricted to supported versions.</t>
    </r>
  </si>
  <si>
    <r>
      <rPr>
        <sz val="11"/>
        <color rgb="FF000000"/>
        <rFont val="Calibri"/>
      </rPr>
      <t>Edit the SQLNET.ORA file to add or edit the entries:</t>
    </r>
    <r>
      <rPr>
        <sz val="11"/>
        <color rgb="FF000000"/>
        <rFont val="Calibri"/>
      </rPr>
      <t xml:space="preserve">
</t>
    </r>
    <r>
      <rPr>
        <sz val="11"/>
        <color rgb="FF000000"/>
        <rFont val="Calibri"/>
      </rPr>
      <t>SQLNET.ALLOWED_LOGON_VERSION_SERVER = 12</t>
    </r>
    <r>
      <rPr>
        <sz val="11"/>
        <color rgb="FF000000"/>
        <rFont val="Calibri"/>
      </rPr>
      <t xml:space="preserve">
</t>
    </r>
    <r>
      <rPr>
        <sz val="11"/>
        <color rgb="FF000000"/>
        <rFont val="Calibri"/>
      </rPr>
      <t>SQLNET.ALLOWED_LOGON_VERSION_CLIENT = 12</t>
    </r>
    <r>
      <rPr>
        <sz val="11"/>
        <color rgb="FF000000"/>
        <rFont val="Calibri"/>
      </rPr>
      <t xml:space="preserve">
</t>
    </r>
    <r>
      <rPr>
        <sz val="11"/>
        <color rgb="FF000000"/>
        <rFont val="Calibri"/>
      </rPr>
      <t>Set the value to 12 or higher.</t>
    </r>
    <r>
      <rPr>
        <sz val="11"/>
        <color rgb="FF000000"/>
        <rFont val="Calibri"/>
      </rPr>
      <t xml:space="preserve">
</t>
    </r>
    <r>
      <rPr>
        <sz val="11"/>
        <color rgb="FF000000"/>
        <rFont val="Calibri"/>
      </rPr>
      <t>Valid values for SQLNET.ALLOWED_LOGON_VERSION_SERVER are: 12 and 12a</t>
    </r>
    <r>
      <rPr>
        <sz val="11"/>
        <color rgb="FF000000"/>
        <rFont val="Calibri"/>
      </rPr>
      <t xml:space="preserve">
</t>
    </r>
    <r>
      <rPr>
        <sz val="11"/>
        <color rgb="FF000000"/>
        <rFont val="Calibri"/>
      </rPr>
      <t>Valid values for SQLNET.ALLOWED_LOGON_VERSION_CLIENT are: 12 and 12a</t>
    </r>
    <r>
      <rPr>
        <sz val="11"/>
        <color rgb="FF000000"/>
        <rFont val="Calibri"/>
      </rPr>
      <t xml:space="preserve">
</t>
    </r>
    <r>
      <rPr>
        <sz val="11"/>
        <color rgb="FF000000"/>
        <rFont val="Calibri"/>
      </rPr>
      <t>For more information on sqlnet.ora parameters refer to the following document:</t>
    </r>
    <r>
      <rPr>
        <sz val="11"/>
        <color rgb="FF000000"/>
        <rFont val="Calibri"/>
      </rPr>
      <t xml:space="preserve">
</t>
    </r>
    <r>
      <rPr>
        <sz val="11"/>
        <color rgb="FF000000"/>
        <rFont val="Calibri"/>
      </rPr>
      <t>"Database Net Services Reference"</t>
    </r>
    <r>
      <rPr>
        <sz val="11"/>
        <color rgb="FF000000"/>
        <rFont val="Calibri"/>
      </rPr>
      <t xml:space="preserve">
</t>
    </r>
    <r>
      <rPr>
        <sz val="11"/>
        <color rgb="FF000000"/>
        <rFont val="Calibri"/>
      </rPr>
      <t>http://docs.oracle.com/database/121/NETRF/sqlnet.htm#NETRF006</t>
    </r>
    <r>
      <rPr>
        <sz val="11"/>
        <color rgb="FF000000"/>
        <rFont val="Calibri"/>
      </rPr>
      <t xml:space="preserve">
</t>
    </r>
    <r>
      <rPr>
        <sz val="11"/>
        <color rgb="FF000000"/>
        <rFont val="Calibri"/>
      </rPr>
      <t>For more information on configuring authentication refer to the following document:</t>
    </r>
    <r>
      <rPr>
        <sz val="11"/>
        <color rgb="FF000000"/>
        <rFont val="Calibri"/>
      </rPr>
      <t xml:space="preserve">
</t>
    </r>
    <r>
      <rPr>
        <sz val="11"/>
        <color rgb="FF000000"/>
        <rFont val="Calibri"/>
      </rPr>
      <t>"Oracle Database 12C Password Version Configuration Guidelines"</t>
    </r>
    <r>
      <rPr>
        <sz val="11"/>
        <color rgb="FF000000"/>
        <rFont val="Calibri"/>
      </rPr>
      <t xml:space="preserve">
</t>
    </r>
    <r>
      <rPr>
        <sz val="11"/>
        <color rgb="FF000000"/>
        <rFont val="Calibri"/>
      </rPr>
      <t>https://docs.oracle.com/database/121/DBSEG/authentication.htm#GUID-E6EE45DD-1E3B-4028-B8DE-65D6AA373821</t>
    </r>
  </si>
  <si>
    <r>
      <rPr>
        <sz val="11"/>
        <color rgb="FF000000"/>
        <rFont val="Calibri"/>
      </rPr>
      <t>Unsupported Oracle network client installations may introduce vulnerabilities to the database. Restriction to use of supported versions helps to protect the database and helps to enforce newer, more robust security controls.</t>
    </r>
  </si>
  <si>
    <r>
      <rPr>
        <sz val="11"/>
        <color rgb="FF000000"/>
        <rFont val="Calibri"/>
      </rPr>
      <t>Note: The SQLNET.ALLOWED_LOGON_VERSION parameter is deprecated in Oracle Database 12c. This parameter has been replaced with two new Oracle Net Services parameters:</t>
    </r>
    <r>
      <rPr>
        <sz val="11"/>
        <color rgb="FF000000"/>
        <rFont val="Calibri"/>
      </rPr>
      <t xml:space="preserve">
</t>
    </r>
    <r>
      <rPr>
        <sz val="11"/>
        <color rgb="FF000000"/>
        <rFont val="Calibri"/>
      </rPr>
      <t>SQLNET.ALLOWED_LOGON_VERSION_SERVER</t>
    </r>
    <r>
      <rPr>
        <sz val="11"/>
        <color rgb="FF000000"/>
        <rFont val="Calibri"/>
      </rPr>
      <t xml:space="preserve">
</t>
    </r>
    <r>
      <rPr>
        <sz val="11"/>
        <color rgb="FF000000"/>
        <rFont val="Calibri"/>
      </rPr>
      <t>SQLNET.ALLOWED_LOGON_VERSION_CLIENT</t>
    </r>
    <r>
      <rPr>
        <sz val="11"/>
        <color rgb="FF000000"/>
        <rFont val="Calibri"/>
      </rPr>
      <t xml:space="preserve">
</t>
    </r>
    <r>
      <rPr>
        <sz val="11"/>
        <color rgb="FF000000"/>
        <rFont val="Calibri"/>
      </rPr>
      <t>View the SQLNET.ORA file in the ORACLE_HOME/network/admin directory or the directory specified in the TNS_ADMIN environment variable. (Please see the supplemental file "Non-default sqlnet.ora configurations.pdf" for how to find multiple and/or differently located sqlnet.ora files.)</t>
    </r>
    <r>
      <rPr>
        <sz val="11"/>
        <color rgb="FF000000"/>
        <rFont val="Calibri"/>
      </rPr>
      <t xml:space="preserve">
</t>
    </r>
    <r>
      <rPr>
        <sz val="11"/>
        <color rgb="FF000000"/>
        <rFont val="Calibri"/>
      </rPr>
      <t>Locate the following entries:</t>
    </r>
    <r>
      <rPr>
        <sz val="11"/>
        <color rgb="FF000000"/>
        <rFont val="Calibri"/>
      </rPr>
      <t xml:space="preserve">
</t>
    </r>
    <r>
      <rPr>
        <sz val="11"/>
        <color rgb="FF000000"/>
        <rFont val="Calibri"/>
      </rPr>
      <t>SQLNET.ALLOWED_LOGON_VERSION_SERVER = 12</t>
    </r>
    <r>
      <rPr>
        <sz val="11"/>
        <color rgb="FF000000"/>
        <rFont val="Calibri"/>
      </rPr>
      <t xml:space="preserve">
</t>
    </r>
    <r>
      <rPr>
        <sz val="11"/>
        <color rgb="FF000000"/>
        <rFont val="Calibri"/>
      </rPr>
      <t>SQLNET.ALLOWED_LOGON_VERSION_CLIENT = 12</t>
    </r>
    <r>
      <rPr>
        <sz val="11"/>
        <color rgb="FF000000"/>
        <rFont val="Calibri"/>
      </rPr>
      <t xml:space="preserve">
</t>
    </r>
    <r>
      <rPr>
        <sz val="11"/>
        <color rgb="FF000000"/>
        <rFont val="Calibri"/>
      </rPr>
      <t>If the parameters do not exist, this is a finding.</t>
    </r>
    <r>
      <rPr>
        <sz val="11"/>
        <color rgb="FF000000"/>
        <rFont val="Calibri"/>
      </rPr>
      <t xml:space="preserve">
</t>
    </r>
    <r>
      <rPr>
        <sz val="11"/>
        <color rgb="FF000000"/>
        <rFont val="Calibri"/>
      </rPr>
      <t>If the parameters are not set to a value of 12 or 12a, this is a finding.</t>
    </r>
    <r>
      <rPr>
        <sz val="11"/>
        <color rgb="FF000000"/>
        <rFont val="Calibri"/>
      </rPr>
      <t xml:space="preserve">
</t>
    </r>
    <r>
      <rPr>
        <sz val="11"/>
        <color rgb="FF000000"/>
        <rFont val="Calibri"/>
      </rPr>
      <t>Note: Attempting to connect with a client version lower than specified in these parameters may result in a misleading error:</t>
    </r>
    <r>
      <rPr>
        <sz val="11"/>
        <color rgb="FF000000"/>
        <rFont val="Calibri"/>
      </rPr>
      <t xml:space="preserve">
</t>
    </r>
    <r>
      <rPr>
        <sz val="11"/>
        <color rgb="FF000000"/>
        <rFont val="Calibri"/>
      </rPr>
      <t>ORA-01017: invalid username/password: logon denied</t>
    </r>
  </si>
  <si>
    <t>V-220263</t>
  </si>
  <si>
    <r>
      <rPr>
        <sz val="11"/>
        <rFont val="Calibri"/>
      </rPr>
      <t>The DBMS, when using PKI-based authentication, must enforce authorized access to the corresponding private key.</t>
    </r>
  </si>
  <si>
    <r>
      <rPr>
        <sz val="11"/>
        <color rgb="FF000000"/>
        <rFont val="Calibri"/>
      </rPr>
      <t>Implement strong access and authentication controls to protect the database’s private key.</t>
    </r>
    <r>
      <rPr>
        <sz val="11"/>
        <color rgb="FF000000"/>
        <rFont val="Calibri"/>
      </rPr>
      <t xml:space="preserve">
</t>
    </r>
    <r>
      <rPr>
        <sz val="11"/>
        <color rgb="FF000000"/>
        <rFont val="Calibri"/>
      </rPr>
      <t>Configure the database to support Transport Layer Security (TLS) protocols and the Oracle Wallet to store authentication and signing credentials, including private keys.</t>
    </r>
  </si>
  <si>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can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r>
      <rPr>
        <sz val="11"/>
        <color rgb="FF000000"/>
        <rFont val="Calibri"/>
      </rPr>
      <t xml:space="preserve">
</t>
    </r>
    <r>
      <rPr>
        <sz val="11"/>
        <color rgb="FF000000"/>
        <rFont val="Calibri"/>
      </rPr>
      <t>All access to the private key of the DBMS must be restricted to authorized and authenticated users. If unauthorized users have access to the DBMS’s private key, an attacker could gain access to the primary key and use it to impersonate the database on the network.</t>
    </r>
    <r>
      <rPr>
        <sz val="11"/>
        <color rgb="FF000000"/>
        <rFont val="Calibri"/>
      </rPr>
      <t xml:space="preserve">
</t>
    </r>
    <r>
      <rPr>
        <sz val="11"/>
        <color rgb="FF000000"/>
        <rFont val="Calibri"/>
      </rPr>
      <t>Transport Layer Security (TLS) is the successor protocol to Secure Sockets Layer (SSL). Although the Oracle configuration parameters have names including 'SSL', such as SSL_VERSION and SSL_CIPHER_SUITES, they refer to TLS.</t>
    </r>
  </si>
  <si>
    <r>
      <rPr>
        <sz val="11"/>
        <color rgb="FF000000"/>
        <rFont val="Calibri"/>
      </rPr>
      <t>Review DBMS configuration to determine whether appropriate access controls exist to protect the DBMS’s private key. If strong access controls do not exist to enforce authorized access to the private key,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database supports authentication by using digital certificates over TLS in addition to the native encryption and data integrity capabilities of these protocols.</t>
    </r>
    <r>
      <rPr>
        <sz val="11"/>
        <color rgb="FF000000"/>
        <rFont val="Calibri"/>
      </rPr>
      <t xml:space="preserve">
</t>
    </r>
    <r>
      <rPr>
        <sz val="11"/>
        <color rgb="FF000000"/>
        <rFont val="Calibri"/>
      </rPr>
      <t>An Oracle Wallet is a container that is used to store authentication and signing credentials, including private keys, certificates, and trusted certificates needed by TLS. In an Oracle environment, every entity that communicates over TLS must have a wallet containing an X.509 version 3 certificate, private key, and list of trusted certificates, with the exception of Diffie-Hellman.</t>
    </r>
    <r>
      <rPr>
        <sz val="11"/>
        <color rgb="FF000000"/>
        <rFont val="Calibri"/>
      </rPr>
      <t xml:space="preserve">
</t>
    </r>
    <r>
      <rPr>
        <sz val="11"/>
        <color rgb="FF000000"/>
        <rFont val="Calibri"/>
      </rPr>
      <t>If the $ORACLE_HOME/network/admin/sqlnet.ora contains the following entries, TLS is installed. (Note: This assumes that a single sqlnet.ora file, in the default location, is in use. Please see the supplemental file "Non-default sqlnet.ora configurations.pdf" for how to find multiple and/or differently located sqlnet.ora files.)</t>
    </r>
    <r>
      <rPr>
        <sz val="11"/>
        <color rgb="FF000000"/>
        <rFont val="Calibri"/>
      </rPr>
      <t xml:space="preserve">
</t>
    </r>
    <r>
      <rPr>
        <sz val="11"/>
        <color rgb="FF000000"/>
        <rFont val="Calibri"/>
      </rPr>
      <t>WALLET_LOCATION = (SOURCE=</t>
    </r>
    <r>
      <rPr>
        <sz val="11"/>
        <color rgb="FF000000"/>
        <rFont val="Calibri"/>
      </rPr>
      <t xml:space="preserve">
</t>
    </r>
    <r>
      <rPr>
        <sz val="11"/>
        <color rgb="FF000000"/>
        <rFont val="Calibri"/>
      </rPr>
      <t xml:space="preserve">                          (METHOD = FILE) </t>
    </r>
    <r>
      <rPr>
        <sz val="11"/>
        <color rgb="FF000000"/>
        <rFont val="Calibri"/>
      </rPr>
      <t xml:space="preserve">
</t>
    </r>
    <r>
      <rPr>
        <sz val="11"/>
        <color rgb="FF000000"/>
        <rFont val="Calibri"/>
      </rPr>
      <t xml:space="preserve">                          (METHOD_DATA = </t>
    </r>
    <r>
      <rPr>
        <sz val="11"/>
        <color rgb="FF000000"/>
        <rFont val="Calibri"/>
      </rPr>
      <t xml:space="preserve">
</t>
    </r>
    <r>
      <rPr>
        <sz val="11"/>
        <color rgb="FF000000"/>
        <rFont val="Calibri"/>
      </rPr>
      <t xml:space="preserve">                           DIRECTORY=/wallet)</t>
    </r>
    <r>
      <rPr>
        <sz val="11"/>
        <color rgb="FF000000"/>
        <rFont val="Calibri"/>
      </rPr>
      <t xml:space="preserve">
</t>
    </r>
    <r>
      <rPr>
        <sz val="11"/>
        <color rgb="FF000000"/>
        <rFont val="Calibri"/>
      </rPr>
      <t>SSL_CIPHER_SUITES=(SSL_cipher_suiteExample)</t>
    </r>
    <r>
      <rPr>
        <sz val="11"/>
        <color rgb="FF000000"/>
        <rFont val="Calibri"/>
      </rPr>
      <t xml:space="preserve">
</t>
    </r>
    <r>
      <rPr>
        <sz val="11"/>
        <color rgb="FF000000"/>
        <rFont val="Calibri"/>
      </rPr>
      <t>SSL_VERSION = 1.2</t>
    </r>
    <r>
      <rPr>
        <sz val="11"/>
        <color rgb="FF000000"/>
        <rFont val="Calibri"/>
      </rPr>
      <t xml:space="preserve">
</t>
    </r>
    <r>
      <rPr>
        <sz val="11"/>
        <color rgb="FF000000"/>
        <rFont val="Calibri"/>
      </rPr>
      <t>SSL_CLIENT_AUTHENTICATION=FALSE/TRUE</t>
    </r>
  </si>
  <si>
    <t>V-220264</t>
  </si>
  <si>
    <r>
      <rPr>
        <sz val="11"/>
        <rFont val="Calibri"/>
      </rPr>
      <t>The DBMS must limit the number of concurrent sessions for each system account to an organization-defined number of sessions.</t>
    </r>
  </si>
  <si>
    <r>
      <rPr>
        <sz val="11"/>
        <color rgb="FF000000"/>
        <rFont val="Calibri"/>
      </rPr>
      <t>Limit concurrent connections for each system account to a number less than or equal to the organization-defined number of sessions using the following SQL. Create profiles that conform to the requirements. Assign users to the appropriate profile.</t>
    </r>
    <r>
      <rPr>
        <sz val="11"/>
        <color rgb="FF000000"/>
        <rFont val="Calibri"/>
      </rPr>
      <t xml:space="preserve">
</t>
    </r>
    <r>
      <rPr>
        <sz val="11"/>
        <color rgb="FF000000"/>
        <rFont val="Calibri"/>
      </rPr>
      <t>The user profile, ORA_STIG_PROFILE, has been provided (starting with Oracle 12.1.0.2) to satisfy the STIG requirements pertaining to the profile parameters. Oracle recommends that this profile be customized with any site-specific requirements and assigned to all users where applicable.  Note: It remains necessary to create a customized replacement for the password validation function, ORA12C_STRONG_VERIFY_FUNCTION, if relying on this technique to verify password complexity.</t>
    </r>
    <r>
      <rPr>
        <sz val="11"/>
        <color rgb="FF000000"/>
        <rFont val="Calibri"/>
      </rPr>
      <t xml:space="preserve">
</t>
    </r>
    <r>
      <rPr>
        <sz val="11"/>
        <color rgb="FF000000"/>
        <rFont val="Calibri"/>
      </rPr>
      <t>The defaults for ORA_STIG_PROFILE are set as follows:</t>
    </r>
    <r>
      <rPr>
        <sz val="11"/>
        <color rgb="FF000000"/>
        <rFont val="Calibri"/>
      </rPr>
      <t xml:space="preserve">
</t>
    </r>
    <r>
      <rPr>
        <sz val="11"/>
        <color rgb="FF000000"/>
        <rFont val="Calibri"/>
      </rPr>
      <t>Resource Name                   Limit</t>
    </r>
    <r>
      <rPr>
        <sz val="11"/>
        <color rgb="FF000000"/>
        <rFont val="Calibri"/>
      </rPr>
      <t xml:space="preserve">
</t>
    </r>
    <r>
      <rPr>
        <sz val="11"/>
        <color rgb="FF000000"/>
        <rFont val="Calibri"/>
      </rPr>
      <t>-------------                   ------</t>
    </r>
    <r>
      <rPr>
        <sz val="11"/>
        <color rgb="FF000000"/>
        <rFont val="Calibri"/>
      </rPr>
      <t xml:space="preserve">
</t>
    </r>
    <r>
      <rPr>
        <sz val="11"/>
        <color rgb="FF000000"/>
        <rFont val="Calibri"/>
      </rPr>
      <t>COMPOSITE_LIMIT                 DEFAULT</t>
    </r>
    <r>
      <rPr>
        <sz val="11"/>
        <color rgb="FF000000"/>
        <rFont val="Calibri"/>
      </rPr>
      <t xml:space="preserve">
</t>
    </r>
    <r>
      <rPr>
        <sz val="11"/>
        <color rgb="FF000000"/>
        <rFont val="Calibri"/>
      </rPr>
      <t>SESSIONS_PER_USER               DEFAULT</t>
    </r>
    <r>
      <rPr>
        <sz val="11"/>
        <color rgb="FF000000"/>
        <rFont val="Calibri"/>
      </rPr>
      <t xml:space="preserve">
</t>
    </r>
    <r>
      <rPr>
        <sz val="11"/>
        <color rgb="FF000000"/>
        <rFont val="Calibri"/>
      </rPr>
      <t>CPU_PER_SESSION                 DEFAULT</t>
    </r>
    <r>
      <rPr>
        <sz val="11"/>
        <color rgb="FF000000"/>
        <rFont val="Calibri"/>
      </rPr>
      <t xml:space="preserve">
</t>
    </r>
    <r>
      <rPr>
        <sz val="11"/>
        <color rgb="FF000000"/>
        <rFont val="Calibri"/>
      </rPr>
      <t>CPU_PER_CALL                    DEFAULT</t>
    </r>
    <r>
      <rPr>
        <sz val="11"/>
        <color rgb="FF000000"/>
        <rFont val="Calibri"/>
      </rPr>
      <t xml:space="preserve">
</t>
    </r>
    <r>
      <rPr>
        <sz val="11"/>
        <color rgb="FF000000"/>
        <rFont val="Calibri"/>
      </rPr>
      <t>LOGICAL_READS_PER_SESSION       DEFAULT</t>
    </r>
    <r>
      <rPr>
        <sz val="11"/>
        <color rgb="FF000000"/>
        <rFont val="Calibri"/>
      </rPr>
      <t xml:space="preserve">
</t>
    </r>
    <r>
      <rPr>
        <sz val="11"/>
        <color rgb="FF000000"/>
        <rFont val="Calibri"/>
      </rPr>
      <t>LOGICAL_READS_PER_CALL          DEFAULT</t>
    </r>
    <r>
      <rPr>
        <sz val="11"/>
        <color rgb="FF000000"/>
        <rFont val="Calibri"/>
      </rPr>
      <t xml:space="preserve">
</t>
    </r>
    <r>
      <rPr>
        <sz val="11"/>
        <color rgb="FF000000"/>
        <rFont val="Calibri"/>
      </rPr>
      <t>IDLE_TIME                          15</t>
    </r>
    <r>
      <rPr>
        <sz val="11"/>
        <color rgb="FF000000"/>
        <rFont val="Calibri"/>
      </rPr>
      <t xml:space="preserve">
</t>
    </r>
    <r>
      <rPr>
        <sz val="11"/>
        <color rgb="FF000000"/>
        <rFont val="Calibri"/>
      </rPr>
      <t>CONNECT_TIME                    DEFAULT</t>
    </r>
    <r>
      <rPr>
        <sz val="11"/>
        <color rgb="FF000000"/>
        <rFont val="Calibri"/>
      </rPr>
      <t xml:space="preserve">
</t>
    </r>
    <r>
      <rPr>
        <sz val="11"/>
        <color rgb="FF000000"/>
        <rFont val="Calibri"/>
      </rPr>
      <t>PRIVATE_SGA                     DEFAULT</t>
    </r>
    <r>
      <rPr>
        <sz val="11"/>
        <color rgb="FF000000"/>
        <rFont val="Calibri"/>
      </rPr>
      <t xml:space="preserve">
</t>
    </r>
    <r>
      <rPr>
        <sz val="11"/>
        <color rgb="FF000000"/>
        <rFont val="Calibri"/>
      </rPr>
      <t xml:space="preserve">FAILED_LOGIN_ATTEMPTS               3 </t>
    </r>
    <r>
      <rPr>
        <sz val="11"/>
        <color rgb="FF000000"/>
        <rFont val="Calibri"/>
      </rPr>
      <t xml:space="preserve">
</t>
    </r>
    <r>
      <rPr>
        <sz val="11"/>
        <color rgb="FF000000"/>
        <rFont val="Calibri"/>
      </rPr>
      <t>PASSWORD_LIFE_TIME                 60</t>
    </r>
    <r>
      <rPr>
        <sz val="11"/>
        <color rgb="FF000000"/>
        <rFont val="Calibri"/>
      </rPr>
      <t xml:space="preserve">
</t>
    </r>
    <r>
      <rPr>
        <sz val="11"/>
        <color rgb="FF000000"/>
        <rFont val="Calibri"/>
      </rPr>
      <t>PASSWORD_REUSE_TIME               365</t>
    </r>
    <r>
      <rPr>
        <sz val="11"/>
        <color rgb="FF000000"/>
        <rFont val="Calibri"/>
      </rPr>
      <t xml:space="preserve">
</t>
    </r>
    <r>
      <rPr>
        <sz val="11"/>
        <color rgb="FF000000"/>
        <rFont val="Calibri"/>
      </rPr>
      <t>PASSWORD_REUSE_MAX                 10</t>
    </r>
    <r>
      <rPr>
        <sz val="11"/>
        <color rgb="FF000000"/>
        <rFont val="Calibri"/>
      </rPr>
      <t xml:space="preserve">
</t>
    </r>
    <r>
      <rPr>
        <sz val="11"/>
        <color rgb="FF000000"/>
        <rFont val="Calibri"/>
      </rPr>
      <t>PASSWORD_VERIFY_FUNCTION    ORA12C_STRONG_VERIFY_FUNCTION</t>
    </r>
    <r>
      <rPr>
        <sz val="11"/>
        <color rgb="FF000000"/>
        <rFont val="Calibri"/>
      </rPr>
      <t xml:space="preserve">
</t>
    </r>
    <r>
      <rPr>
        <sz val="11"/>
        <color rgb="FF000000"/>
        <rFont val="Calibri"/>
      </rPr>
      <t>PASSWORD_LOCK_TIME              UNLIMITED</t>
    </r>
    <r>
      <rPr>
        <sz val="11"/>
        <color rgb="FF000000"/>
        <rFont val="Calibri"/>
      </rPr>
      <t xml:space="preserve">
</t>
    </r>
    <r>
      <rPr>
        <sz val="11"/>
        <color rgb="FF000000"/>
        <rFont val="Calibri"/>
      </rPr>
      <t>PASSWORD_GRACE_TIME                 5</t>
    </r>
    <r>
      <rPr>
        <sz val="11"/>
        <color rgb="FF000000"/>
        <rFont val="Calibri"/>
      </rPr>
      <t xml:space="preserve">
</t>
    </r>
    <r>
      <rPr>
        <sz val="11"/>
        <color rgb="FF000000"/>
        <rFont val="Calibri"/>
      </rPr>
      <t>Change the value of SESSIONS_PER_USER (along with the other parameters, where relevant) from UNLIMITED to DoD-compliant, site-specific requirements and then assign users to the profile.</t>
    </r>
    <r>
      <rPr>
        <sz val="11"/>
        <color rgb="FF000000"/>
        <rFont val="Calibri"/>
      </rPr>
      <t xml:space="preserve">
</t>
    </r>
    <r>
      <rPr>
        <sz val="11"/>
        <color rgb="FF000000"/>
        <rFont val="Calibri"/>
      </rPr>
      <t>ALTER PROFILE ORA_STIG_PROFILE LIMIT SESSIONS_PER_USER &lt;site-specific value&gt;;</t>
    </r>
    <r>
      <rPr>
        <sz val="11"/>
        <color rgb="FF000000"/>
        <rFont val="Calibri"/>
      </rPr>
      <t xml:space="preserve">
</t>
    </r>
    <r>
      <rPr>
        <sz val="11"/>
        <color rgb="FF000000"/>
        <rFont val="Calibri"/>
      </rPr>
      <t>To assign the user to the profile do the following:</t>
    </r>
    <r>
      <rPr>
        <sz val="11"/>
        <color rgb="FF000000"/>
        <rFont val="Calibri"/>
      </rPr>
      <t xml:space="preserve">
</t>
    </r>
    <r>
      <rPr>
        <sz val="11"/>
        <color rgb="FF000000"/>
        <rFont val="Calibri"/>
      </rPr>
      <t>ALTER USER &lt;username&gt; PROFILE ORA_STIG_PROFILE;</t>
    </r>
  </si>
  <si>
    <r>
      <rPr>
        <sz val="11"/>
        <color rgb="FF000000"/>
        <rFont val="Calibri"/>
      </rPr>
      <t>Application management includes the ability to control the number of users and user sessions utilizing an application. Limiting the number of allowed users, and sessions per user, is helpful in limiting risks related to Denial of Service attacks.</t>
    </r>
    <r>
      <rPr>
        <sz val="11"/>
        <color rgb="FF000000"/>
        <rFont val="Calibri"/>
      </rPr>
      <t xml:space="preserve">
</t>
    </r>
    <r>
      <rPr>
        <sz val="11"/>
        <color rgb="FF000000"/>
        <rFont val="Calibri"/>
      </rPr>
      <t>This requirement addresses concurrent session control for a single information system account and does not address concurrent sessions by a single user via multiple system accounts.</t>
    </r>
    <r>
      <rPr>
        <sz val="11"/>
        <color rgb="FF000000"/>
        <rFont val="Calibri"/>
      </rPr>
      <t xml:space="preserve">
</t>
    </r>
    <r>
      <rPr>
        <sz val="11"/>
        <color rgb="FF000000"/>
        <rFont val="Calibri"/>
      </rPr>
      <t>Unlimited concurrent connections to the DBMS could allow a successful Denial of Service (DoS) attack by exhausting connection resources.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take into account the work requirements of the various types of user. For example, 2 might be an acceptable limit for general users accessing the database via an application; but 10 might be too few for a database administrator using a database management GUI tool, where each query tab and navigation pane may count as a separate session.</t>
    </r>
  </si>
  <si>
    <r>
      <rPr>
        <sz val="11"/>
        <color rgb="FF000000"/>
        <rFont val="Calibri"/>
      </rPr>
      <t>Retrieve the settings for concurrent sessions for each profile with the query:</t>
    </r>
    <r>
      <rPr>
        <sz val="11"/>
        <color rgb="FF000000"/>
        <rFont val="Calibri"/>
      </rPr>
      <t xml:space="preserve">
</t>
    </r>
    <r>
      <rPr>
        <sz val="11"/>
        <color rgb="FF000000"/>
        <rFont val="Calibri"/>
      </rPr>
      <t>SELECT * FROM SYS.DBA_PROFILES WHERE RESOURCE_NAME = 'SESSIONS_PER_USER';</t>
    </r>
    <r>
      <rPr>
        <sz val="11"/>
        <color rgb="FF000000"/>
        <rFont val="Calibri"/>
      </rPr>
      <t xml:space="preserve">
</t>
    </r>
    <r>
      <rPr>
        <sz val="11"/>
        <color rgb="FF000000"/>
        <rFont val="Calibri"/>
      </rPr>
      <t>If the DBMS settings for concurrent sessions for each profile are greater than the site-specific maximum number of sessions, this is a finding.</t>
    </r>
  </si>
  <si>
    <t>V-220265</t>
  </si>
  <si>
    <r>
      <rPr>
        <sz val="11"/>
        <rFont val="Calibri"/>
      </rPr>
      <t>The system must employ automated mechanisms for supporting Oracle user account management.</t>
    </r>
  </si>
  <si>
    <r>
      <rPr>
        <sz val="11"/>
        <color rgb="FF000000"/>
        <rFont val="Calibri"/>
      </rPr>
      <t>Utilize an Oracle feature/product, an OS feature, a third-party product, or custom code to automate some or all account maintenance functionality.</t>
    </r>
    <r>
      <rPr>
        <sz val="11"/>
        <color rgb="FF000000"/>
        <rFont val="Calibri"/>
      </rPr>
      <t xml:space="preserve">
</t>
    </r>
    <r>
      <rPr>
        <sz val="11"/>
        <color rgb="FF000000"/>
        <rFont val="Calibri"/>
      </rPr>
      <t>- - - - -</t>
    </r>
    <r>
      <rPr>
        <sz val="11"/>
        <color rgb="FF000000"/>
        <rFont val="Calibri"/>
      </rPr>
      <t xml:space="preserve">
</t>
    </r>
    <r>
      <rPr>
        <sz val="11"/>
        <color rgb="FF000000"/>
        <rFont val="Calibri"/>
      </rPr>
      <t>Roles and Profiles are two Oracle features that should be employed in account management. (Indeed, other requirements mandate the use of Roles.) The following are notes from Oracle on the use of Profiles:</t>
    </r>
    <r>
      <rPr>
        <sz val="11"/>
        <color rgb="FF000000"/>
        <rFont val="Calibri"/>
      </rPr>
      <t xml:space="preserve">
</t>
    </r>
    <r>
      <rPr>
        <sz val="11"/>
        <color rgb="FF000000"/>
        <rFont val="Calibri"/>
      </rPr>
      <t>A profile is a named set of resource limits and password parameters that restrict database usage and instance resources for a user. You can assign a profile to each user, and a default profile to all others. Each user can have only one profile, and creating a new one supersedes any earlier one.</t>
    </r>
    <r>
      <rPr>
        <sz val="11"/>
        <color rgb="FF000000"/>
        <rFont val="Calibri"/>
      </rPr>
      <t xml:space="preserve">
</t>
    </r>
    <r>
      <rPr>
        <sz val="11"/>
        <color rgb="FF000000"/>
        <rFont val="Calibri"/>
      </rPr>
      <t>Profile resource limits are enforced only when you enable resource limitation for the associated database. Enabling such limitation can occur either before starting up the database (the RESOURCE_LIMIT initialization parameter) or while it is open (using an ALTER SYSTEM statement).</t>
    </r>
    <r>
      <rPr>
        <sz val="11"/>
        <color rgb="FF000000"/>
        <rFont val="Calibri"/>
      </rPr>
      <t xml:space="preserve">
</t>
    </r>
    <r>
      <rPr>
        <sz val="11"/>
        <color rgb="FF000000"/>
        <rFont val="Calibri"/>
      </rPr>
      <t>While password parameters reside in profiles, they are unaffected by RESOURCE_LIMIT or ALTER SYSTEM and password management is always enabled.</t>
    </r>
  </si>
  <si>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t>
    </r>
    <r>
      <rPr>
        <sz val="11"/>
        <color rgb="FF000000"/>
        <rFont val="Calibri"/>
      </rPr>
      <t xml:space="preserve">
</t>
    </r>
    <r>
      <rPr>
        <sz val="11"/>
        <color rgb="FF000000"/>
        <rFont val="Calibri"/>
      </rPr>
      <t>Enterprise environments make application user account management challenging and complex.  A user management process requiring administrators to manually address account management functions adds risk of potential oversight.</t>
    </r>
    <r>
      <rPr>
        <sz val="11"/>
        <color rgb="FF000000"/>
        <rFont val="Calibri"/>
      </rPr>
      <t xml:space="preserve">
</t>
    </r>
    <r>
      <rPr>
        <sz val="11"/>
        <color rgb="FF000000"/>
        <rFont val="Calibri"/>
      </rPr>
      <t>Automated mechanisms may be comprised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Databases can have large numbers of users in disparate locations and job functions. Automatic account management can help mitigate the risk of human error found in manually managing database access.</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</si>
  <si>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If an Oracle feature/product, an OS feature, a third-party product, or custom code is used to automate account management, this is not a finding.</t>
    </r>
    <r>
      <rPr>
        <sz val="11"/>
        <color rgb="FF000000"/>
        <rFont val="Calibri"/>
      </rPr>
      <t xml:space="preserve">
</t>
    </r>
    <r>
      <rPr>
        <sz val="11"/>
        <color rgb="FF000000"/>
        <rFont val="Calibri"/>
      </rPr>
      <t>Determine what is the site-defined definition of an acceptably small level of manual account-management activity. If the site has established the definition, documented it, and obtained ISSO-ISSM-AO approval, use that definition. If not, use the following rule of thumb as the definition: No more than 12 such accounts exist or are expected to exist; no more than 100 manual account-management actions (account creation, modification, locking, unlocking, removal, etc.) are expected to occur in the course of a year.</t>
    </r>
    <r>
      <rPr>
        <sz val="11"/>
        <color rgb="FF000000"/>
        <rFont val="Calibri"/>
      </rPr>
      <t xml:space="preserve">
</t>
    </r>
    <r>
      <rPr>
        <sz val="11"/>
        <color rgb="FF000000"/>
        <rFont val="Calibri"/>
      </rPr>
      <t>If the amount of account management activity is small, as defined in the preceding paragraph, this is not a finding.</t>
    </r>
    <r>
      <rPr>
        <sz val="11"/>
        <color rgb="FF000000"/>
        <rFont val="Calibri"/>
      </rPr>
      <t xml:space="preserve">
</t>
    </r>
    <r>
      <rPr>
        <sz val="11"/>
        <color rgb="FF000000"/>
        <rFont val="Calibri"/>
      </rPr>
      <t>Otherwise, this is a finding.</t>
    </r>
  </si>
  <si>
    <t>V-220266</t>
  </si>
  <si>
    <r>
      <rPr>
        <sz val="11"/>
        <rFont val="Calibri"/>
      </rPr>
      <t>The DBMS must enforce approved authorizations for logical access to the system in accordance with applicable policy.</t>
    </r>
  </si>
  <si>
    <r>
      <rPr>
        <sz val="11"/>
        <color rgb="FF000000"/>
        <rFont val="Calibri"/>
      </rPr>
      <t>If Oracle Database Vault is in use, use it to configure the correct access privileges for each type of user.</t>
    </r>
    <r>
      <rPr>
        <sz val="11"/>
        <color rgb="FF000000"/>
        <rFont val="Calibri"/>
      </rPr>
      <t xml:space="preserve">
</t>
    </r>
    <r>
      <rPr>
        <sz val="11"/>
        <color rgb="FF000000"/>
        <rFont val="Calibri"/>
      </rPr>
      <t>If Oracle Database Vault is not in use, configure the correct access privileges for each type of user using Roles and Profiles.</t>
    </r>
    <r>
      <rPr>
        <sz val="11"/>
        <color rgb="FF000000"/>
        <rFont val="Calibri"/>
      </rPr>
      <t xml:space="preserve">
</t>
    </r>
    <r>
      <rPr>
        <sz val="11"/>
        <color rgb="FF000000"/>
        <rFont val="Calibri"/>
      </rPr>
      <t>Do not assign privileges directly to users, except for those that Oracle does not permit to be assigned via roles.</t>
    </r>
    <r>
      <rPr>
        <sz val="11"/>
        <color rgb="FF000000"/>
        <rFont val="Calibri"/>
      </rPr>
      <t xml:space="preserve">
</t>
    </r>
    <r>
      <rPr>
        <sz val="11"/>
        <color rgb="FF000000"/>
        <rFont val="Calibri"/>
      </rPr>
      <t>For more information on the configuration of Database Vault, refer to the Database Vault Administrator's  Guide:</t>
    </r>
    <r>
      <rPr>
        <sz val="11"/>
        <color rgb="FF000000"/>
        <rFont val="Calibri"/>
      </rPr>
      <t xml:space="preserve">
</t>
    </r>
    <r>
      <rPr>
        <sz val="11"/>
        <color rgb="FF000000"/>
        <rFont val="Calibri"/>
      </rPr>
      <t>https://docs.oracle.com/database/121/DVADM/toc.htm</t>
    </r>
  </si>
  <si>
    <r>
      <rPr>
        <sz val="11"/>
        <color rgb="FF000000"/>
        <rFont val="Calibri"/>
      </rPr>
      <t>Strong access controls are critical to securing application data. Access control policies (e.g., identity-based policies, role-based policies, attribute-based policies) and access enforcement mechanisms (e.g., access control lists, access control matrices, cryptography) must be employed by applications, when applicable, to control access between users (or processes acting on behalf of users) and objects (e.g., devices, files, records, processes, programs, domains) in the information system.</t>
    </r>
    <r>
      <rPr>
        <sz val="11"/>
        <color rgb="FF000000"/>
        <rFont val="Calibri"/>
      </rPr>
      <t xml:space="preserve">
</t>
    </r>
    <r>
      <rPr>
        <sz val="11"/>
        <color rgb="FF000000"/>
        <rFont val="Calibri"/>
      </rPr>
      <t>Consideration should be given to the implementation of an audited, explicit override of automated mechanisms in the event of emergencies or other serious events.</t>
    </r>
    <r>
      <rPr>
        <sz val="11"/>
        <color rgb="FF000000"/>
        <rFont val="Calibri"/>
      </rPr>
      <t xml:space="preserve">
</t>
    </r>
    <r>
      <rPr>
        <sz val="11"/>
        <color rgb="FF000000"/>
        <rFont val="Calibri"/>
      </rPr>
      <t>If the DBMS does not follow applicable policy when approving access it may be in conflict with networks or other applications in the information system. This may result in users either gaining or being denied access inappropriately and may be in conflict with applicable policy.</t>
    </r>
  </si>
  <si>
    <r>
      <rPr>
        <sz val="11"/>
        <color rgb="FF000000"/>
        <rFont val="Calibri"/>
      </rPr>
      <t>Check DBMS settings to determine whether users are restricted from accessing objects and data they are not authorized to access. If appropriate access controls are not implemented to restrict access to authorized users and to restrict the access of those users to objects and data they are authorized to see, this is a finding.</t>
    </r>
    <r>
      <rPr>
        <sz val="11"/>
        <color rgb="FF000000"/>
        <rFont val="Calibri"/>
      </rPr>
      <t xml:space="preserve">
</t>
    </r>
    <r>
      <rPr>
        <sz val="11"/>
        <color rgb="FF000000"/>
        <rFont val="Calibri"/>
      </rPr>
      <t>The easiest way to isolate access is by using the Oracle Database Vault. To check to see if the Oracle Database Vault is installed, issue the following query:</t>
    </r>
    <r>
      <rPr>
        <sz val="11"/>
        <color rgb="FF000000"/>
        <rFont val="Calibri"/>
      </rPr>
      <t xml:space="preserve">
</t>
    </r>
    <r>
      <rPr>
        <sz val="11"/>
        <color rgb="FF000000"/>
        <rFont val="Calibri"/>
      </rPr>
      <t>SQL&gt; SELECT * FROM V$OPTION WHERE PARAMETER = 'Oracle Database Vault';</t>
    </r>
    <r>
      <rPr>
        <sz val="11"/>
        <color rgb="FF000000"/>
        <rFont val="Calibri"/>
      </rPr>
      <t xml:space="preserve">
</t>
    </r>
    <r>
      <rPr>
        <sz val="11"/>
        <color rgb="FF000000"/>
        <rFont val="Calibri"/>
      </rPr>
      <t>If Oracle Database Vault is installed, review its settings for appropriateness and completeness of the access it permits and denies to each type of user.  If appropriate and complete, this is not a finding.</t>
    </r>
    <r>
      <rPr>
        <sz val="11"/>
        <color rgb="FF000000"/>
        <rFont val="Calibri"/>
      </rPr>
      <t xml:space="preserve">
</t>
    </r>
    <r>
      <rPr>
        <sz val="11"/>
        <color rgb="FF000000"/>
        <rFont val="Calibri"/>
      </rPr>
      <t>If Oracle Database Vault is not installed, review the roles and profiles in the database and the assignment of users to these for appropriateness and completeness of the access permitted and denied each type of user. If appropriate and complete, this is not a finding.</t>
    </r>
    <r>
      <rPr>
        <sz val="11"/>
        <color rgb="FF000000"/>
        <rFont val="Calibri"/>
      </rPr>
      <t xml:space="preserve">
</t>
    </r>
    <r>
      <rPr>
        <sz val="11"/>
        <color rgb="FF000000"/>
        <rFont val="Calibri"/>
      </rPr>
      <t>If the access permitted and denied each type of user is inappropriate or incomplete, this is a finding.</t>
    </r>
    <r>
      <rPr>
        <sz val="11"/>
        <color rgb="FF000000"/>
        <rFont val="Calibri"/>
      </rPr>
      <t xml:space="preserve">
</t>
    </r>
    <r>
      <rPr>
        <sz val="11"/>
        <color rgb="FF000000"/>
        <rFont val="Calibri"/>
      </rPr>
      <t>Following are code examples for reviewing roles, profiles, etc.</t>
    </r>
    <r>
      <rPr>
        <sz val="11"/>
        <color rgb="FF000000"/>
        <rFont val="Calibri"/>
      </rPr>
      <t xml:space="preserve">
</t>
    </r>
    <r>
      <rPr>
        <sz val="11"/>
        <color rgb="FF000000"/>
        <rFont val="Calibri"/>
      </rPr>
      <t>Find out what role the users have:</t>
    </r>
    <r>
      <rPr>
        <sz val="11"/>
        <color rgb="FF000000"/>
        <rFont val="Calibri"/>
      </rPr>
      <t xml:space="preserve">
</t>
    </r>
    <r>
      <rPr>
        <sz val="11"/>
        <color rgb="FF000000"/>
        <rFont val="Calibri"/>
      </rPr>
      <t>select * from dba_role_privs where granted_role = '&lt;role&gt;'</t>
    </r>
    <r>
      <rPr>
        <sz val="11"/>
        <color rgb="FF000000"/>
        <rFont val="Calibri"/>
      </rPr>
      <t xml:space="preserve">
</t>
    </r>
    <r>
      <rPr>
        <sz val="11"/>
        <color rgb="FF000000"/>
        <rFont val="Calibri"/>
      </rPr>
      <t>List all roles given to a user:</t>
    </r>
    <r>
      <rPr>
        <sz val="11"/>
        <color rgb="FF000000"/>
        <rFont val="Calibri"/>
      </rPr>
      <t xml:space="preserve">
</t>
    </r>
    <r>
      <rPr>
        <sz val="11"/>
        <color rgb="FF000000"/>
        <rFont val="Calibri"/>
      </rPr>
      <t>select * from dba_role_privs where grantee = '&lt;username&gt;';</t>
    </r>
    <r>
      <rPr>
        <sz val="11"/>
        <color rgb="FF000000"/>
        <rFont val="Calibri"/>
      </rPr>
      <t xml:space="preserve">
</t>
    </r>
    <r>
      <rPr>
        <sz val="11"/>
        <color rgb="FF000000"/>
        <rFont val="Calibri"/>
      </rPr>
      <t>List all roles for all users:</t>
    </r>
    <r>
      <rPr>
        <sz val="11"/>
        <color rgb="FF000000"/>
        <rFont val="Calibri"/>
      </rPr>
      <t xml:space="preserve">
</t>
    </r>
    <r>
      <rPr>
        <sz val="11"/>
        <color rgb="FF000000"/>
        <rFont val="Calibri"/>
      </rPr>
      <t xml:space="preserve">  column grantee format a32</t>
    </r>
    <r>
      <rPr>
        <sz val="11"/>
        <color rgb="FF000000"/>
        <rFont val="Calibri"/>
      </rPr>
      <t xml:space="preserve">
</t>
    </r>
    <r>
      <rPr>
        <sz val="11"/>
        <color rgb="FF000000"/>
        <rFont val="Calibri"/>
      </rPr>
      <t xml:space="preserve">  column granted_role format a32</t>
    </r>
    <r>
      <rPr>
        <sz val="11"/>
        <color rgb="FF000000"/>
        <rFont val="Calibri"/>
      </rPr>
      <t xml:space="preserve">
</t>
    </r>
    <r>
      <rPr>
        <sz val="11"/>
        <color rgb="FF000000"/>
        <rFont val="Calibri"/>
      </rPr>
      <t xml:space="preserve">  break on grantee</t>
    </r>
    <r>
      <rPr>
        <sz val="11"/>
        <color rgb="FF000000"/>
        <rFont val="Calibri"/>
      </rPr>
      <t xml:space="preserve">
</t>
    </r>
    <r>
      <rPr>
        <sz val="11"/>
        <color rgb="FF000000"/>
        <rFont val="Calibri"/>
      </rPr>
      <t xml:space="preserve">  select grantee, granted_role from dba_role_privs;</t>
    </r>
    <r>
      <rPr>
        <sz val="11"/>
        <color rgb="FF000000"/>
        <rFont val="Calibri"/>
      </rPr>
      <t xml:space="preserve">
</t>
    </r>
    <r>
      <rPr>
        <sz val="11"/>
        <color rgb="FF000000"/>
        <rFont val="Calibri"/>
      </rPr>
      <t>Use the following query to list all privileges given to a user:</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lpad(' ', 2*level) || granted_role "User roles and privileges"</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THE USERS */</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null     grantee, </t>
    </r>
    <r>
      <rPr>
        <sz val="11"/>
        <color rgb="FF000000"/>
        <rFont val="Calibri"/>
      </rPr>
      <t xml:space="preserve">
</t>
    </r>
    <r>
      <rPr>
        <sz val="11"/>
        <color rgb="FF000000"/>
        <rFont val="Calibri"/>
      </rPr>
      <t xml:space="preserve">              username granted_role</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dba_users</t>
    </r>
    <r>
      <rPr>
        <sz val="11"/>
        <color rgb="FF000000"/>
        <rFont val="Calibri"/>
      </rPr>
      <t xml:space="preserve">
</t>
    </r>
    <r>
      <rPr>
        <sz val="11"/>
        <color rgb="FF000000"/>
        <rFont val="Calibri"/>
      </rPr>
      <t xml:space="preserve">            where</t>
    </r>
    <r>
      <rPr>
        <sz val="11"/>
        <color rgb="FF000000"/>
        <rFont val="Calibri"/>
      </rPr>
      <t xml:space="preserve">
</t>
    </r>
    <r>
      <rPr>
        <sz val="11"/>
        <color rgb="FF000000"/>
        <rFont val="Calibri"/>
      </rPr>
      <t xml:space="preserve">              username like upper('&lt;enter_username&gt;')</t>
    </r>
    <r>
      <rPr>
        <sz val="11"/>
        <color rgb="FF000000"/>
        <rFont val="Calibri"/>
      </rPr>
      <t xml:space="preserve">
</t>
    </r>
    <r>
      <rPr>
        <sz val="11"/>
        <color rgb="FF000000"/>
        <rFont val="Calibri"/>
      </rPr>
      <t xml:space="preserve">          /* THE ROLES TO ROLES RELATIONS */</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grantee,</t>
    </r>
    <r>
      <rPr>
        <sz val="11"/>
        <color rgb="FF000000"/>
        <rFont val="Calibri"/>
      </rPr>
      <t xml:space="preserve">
</t>
    </r>
    <r>
      <rPr>
        <sz val="11"/>
        <color rgb="FF000000"/>
        <rFont val="Calibri"/>
      </rPr>
      <t xml:space="preserve">              granted_role</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dba_role_privs</t>
    </r>
    <r>
      <rPr>
        <sz val="11"/>
        <color rgb="FF000000"/>
        <rFont val="Calibri"/>
      </rPr>
      <t xml:space="preserve">
</t>
    </r>
    <r>
      <rPr>
        <sz val="11"/>
        <color rgb="FF000000"/>
        <rFont val="Calibri"/>
      </rPr>
      <t xml:space="preserve">          /* THE ROLES TO PRIVILEGE RELATIONS */</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grantee,</t>
    </r>
    <r>
      <rPr>
        <sz val="11"/>
        <color rgb="FF000000"/>
        <rFont val="Calibri"/>
      </rPr>
      <t xml:space="preserve">
</t>
    </r>
    <r>
      <rPr>
        <sz val="11"/>
        <color rgb="FF000000"/>
        <rFont val="Calibri"/>
      </rPr>
      <t xml:space="preserve">              privilege</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dba_sys_privs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start with grantee is null</t>
    </r>
    <r>
      <rPr>
        <sz val="11"/>
        <color rgb="FF000000"/>
        <rFont val="Calibri"/>
      </rPr>
      <t xml:space="preserve">
</t>
    </r>
    <r>
      <rPr>
        <sz val="11"/>
        <color rgb="FF000000"/>
        <rFont val="Calibri"/>
      </rPr>
      <t xml:space="preserve">        connect by grantee = prior granted_role;</t>
    </r>
    <r>
      <rPr>
        <sz val="11"/>
        <color rgb="FF000000"/>
        <rFont val="Calibri"/>
      </rPr>
      <t xml:space="preserve">
</t>
    </r>
    <r>
      <rPr>
        <sz val="11"/>
        <color rgb="FF000000"/>
        <rFont val="Calibri"/>
      </rPr>
      <t>List which tables a certain role gives SELECT access to using the query:</t>
    </r>
    <r>
      <rPr>
        <sz val="11"/>
        <color rgb="FF000000"/>
        <rFont val="Calibri"/>
      </rPr>
      <t xml:space="preserve">
</t>
    </r>
    <r>
      <rPr>
        <sz val="11"/>
        <color rgb="FF000000"/>
        <rFont val="Calibri"/>
      </rPr>
      <t>select * from role_tab_privs where role='&lt;role&gt;' and privilege = 'SELECT';</t>
    </r>
    <r>
      <rPr>
        <sz val="11"/>
        <color rgb="FF000000"/>
        <rFont val="Calibri"/>
      </rPr>
      <t xml:space="preserve">
</t>
    </r>
    <r>
      <rPr>
        <sz val="11"/>
        <color rgb="FF000000"/>
        <rFont val="Calibri"/>
      </rPr>
      <t>List all tables a user can SELECT from using the query:</t>
    </r>
    <r>
      <rPr>
        <sz val="11"/>
        <color rgb="FF000000"/>
        <rFont val="Calibri"/>
      </rPr>
      <t xml:space="preserve">
</t>
    </r>
    <r>
      <rPr>
        <sz val="11"/>
        <color rgb="FF000000"/>
        <rFont val="Calibri"/>
      </rPr>
      <t>select * from dba_tab_privs where GRANTEE ='&lt;username&gt;' and privilege = 'SELECT';</t>
    </r>
    <r>
      <rPr>
        <sz val="11"/>
        <color rgb="FF000000"/>
        <rFont val="Calibri"/>
      </rPr>
      <t xml:space="preserve">
</t>
    </r>
    <r>
      <rPr>
        <sz val="11"/>
        <color rgb="FF000000"/>
        <rFont val="Calibri"/>
      </rPr>
      <t>List all users who can SELECT on a particular table (either through being given a relevant role or through a direct grant - e.g., grant select on a table to Joe). The result of this query should also show through which role the user has this access or whether it was a direct grant.</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Grantee,'Granted Through Role' as Grant_Type,</t>
    </r>
    <r>
      <rPr>
        <sz val="11"/>
        <color rgb="FF000000"/>
        <rFont val="Calibri"/>
      </rPr>
      <t xml:space="preserve">
</t>
    </r>
    <r>
      <rPr>
        <sz val="11"/>
        <color rgb="FF000000"/>
        <rFont val="Calibri"/>
      </rPr>
      <t xml:space="preserve">          role,</t>
    </r>
    <r>
      <rPr>
        <sz val="11"/>
        <color rgb="FF000000"/>
        <rFont val="Calibri"/>
      </rPr>
      <t xml:space="preserve">
</t>
    </r>
    <r>
      <rPr>
        <sz val="11"/>
        <color rgb="FF000000"/>
        <rFont val="Calibri"/>
      </rPr>
      <t xml:space="preserve">          table_name</t>
    </r>
    <r>
      <rPr>
        <sz val="11"/>
        <color rgb="FF000000"/>
        <rFont val="Calibri"/>
      </rPr>
      <t xml:space="preserve">
</t>
    </r>
    <r>
      <rPr>
        <sz val="11"/>
        <color rgb="FF000000"/>
        <rFont val="Calibri"/>
      </rPr>
      <t xml:space="preserve">        from role_tab_privs rtp, dba_role_privs drp</t>
    </r>
    <r>
      <rPr>
        <sz val="11"/>
        <color rgb="FF000000"/>
        <rFont val="Calibri"/>
      </rPr>
      <t xml:space="preserve">
</t>
    </r>
    <r>
      <rPr>
        <sz val="11"/>
        <color rgb="FF000000"/>
        <rFont val="Calibri"/>
      </rPr>
      <t xml:space="preserve">        where rtp.role = drp.granted_role</t>
    </r>
    <r>
      <rPr>
        <sz val="11"/>
        <color rgb="FF000000"/>
        <rFont val="Calibri"/>
      </rPr>
      <t xml:space="preserve">
</t>
    </r>
    <r>
      <rPr>
        <sz val="11"/>
        <color rgb="FF000000"/>
        <rFont val="Calibri"/>
      </rPr>
      <t xml:space="preserve">        and table_name = '&lt;TABLENAME&gt;'</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Grantee,</t>
    </r>
    <r>
      <rPr>
        <sz val="11"/>
        <color rgb="FF000000"/>
        <rFont val="Calibri"/>
      </rPr>
      <t xml:space="preserve">
</t>
    </r>
    <r>
      <rPr>
        <sz val="11"/>
        <color rgb="FF000000"/>
        <rFont val="Calibri"/>
      </rPr>
      <t xml:space="preserve">           'Direct Grant' as Grant_type,</t>
    </r>
    <r>
      <rPr>
        <sz val="11"/>
        <color rgb="FF000000"/>
        <rFont val="Calibri"/>
      </rPr>
      <t xml:space="preserve">
</t>
    </r>
    <r>
      <rPr>
        <sz val="11"/>
        <color rgb="FF000000"/>
        <rFont val="Calibri"/>
      </rPr>
      <t xml:space="preserve">           null as role,</t>
    </r>
    <r>
      <rPr>
        <sz val="11"/>
        <color rgb="FF000000"/>
        <rFont val="Calibri"/>
      </rPr>
      <t xml:space="preserve">
</t>
    </r>
    <r>
      <rPr>
        <sz val="11"/>
        <color rgb="FF000000"/>
        <rFont val="Calibri"/>
      </rPr>
      <t xml:space="preserve">           table_name</t>
    </r>
    <r>
      <rPr>
        <sz val="11"/>
        <color rgb="FF000000"/>
        <rFont val="Calibri"/>
      </rPr>
      <t xml:space="preserve">
</t>
    </r>
    <r>
      <rPr>
        <sz val="11"/>
        <color rgb="FF000000"/>
        <rFont val="Calibri"/>
      </rPr>
      <t xml:space="preserve">        from dba_tab_privs</t>
    </r>
    <r>
      <rPr>
        <sz val="11"/>
        <color rgb="FF000000"/>
        <rFont val="Calibri"/>
      </rPr>
      <t xml:space="preserve">
</t>
    </r>
    <r>
      <rPr>
        <sz val="11"/>
        <color rgb="FF000000"/>
        <rFont val="Calibri"/>
      </rPr>
      <t xml:space="preserve">        where table_name = '&lt;TABLENAME&gt;';</t>
    </r>
  </si>
  <si>
    <t>V-220267</t>
  </si>
  <si>
    <r>
      <rPr>
        <sz val="11"/>
        <rFont val="Calibri"/>
      </rPr>
      <t>The DBMS must provide audit record generation capability for organization-defined auditable events within the database.</t>
    </r>
  </si>
  <si>
    <r>
      <rPr>
        <sz val="11"/>
        <color rgb="FF000000"/>
        <rFont val="Calibri"/>
      </rPr>
      <t>Configure the DBMS's auditing to audit organization-defined auditable events. If preferred, use a third-party tool. The tool must provide the minimum capability to audit the required events.</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locations below.</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Link the oracle binary with uniaud_on, and then restart the database. 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 xml:space="preserve">"Monitoring Database Activity with Auditing" in the Oracle Database Security Guide: </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http://docs.oracle.com/database/121/UPGRD/afterup.htm#UPGRD52810</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locations above.</t>
    </r>
  </si>
  <si>
    <r>
      <rPr>
        <sz val="11"/>
        <color rgb="FF000000"/>
        <rFont val="Calibri"/>
      </rPr>
      <t>Audit records can be generated from various components within the information system. (e.g., network interface, hard disk, modem,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Organizations define which application components shall provide auditable events.</t>
    </r>
    <r>
      <rPr>
        <sz val="11"/>
        <color rgb="FF000000"/>
        <rFont val="Calibri"/>
      </rPr>
      <t xml:space="preserve">
</t>
    </r>
    <r>
      <rPr>
        <sz val="11"/>
        <color rgb="FF000000"/>
        <rFont val="Calibri"/>
      </rPr>
      <t>The DBMS must provide auditing for the list of events defined by the organization or risk negatively impacting forensic investigations into malicious behavior in the information system. Audit records can be generated from various components within the information system, such as network interfaces, hard disks, modems,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Organizations may define the organizational personnel accountable for determining which application components shall provide auditable events.</t>
    </r>
    <r>
      <rPr>
        <sz val="11"/>
        <color rgb="FF000000"/>
        <rFont val="Calibri"/>
      </rPr>
      <t xml:space="preserve">
</t>
    </r>
    <r>
      <rPr>
        <sz val="11"/>
        <color rgb="FF000000"/>
        <rFont val="Calibri"/>
      </rPr>
      <t>Auditing provides accountability for changes made to the DBMS configuration or its objects and data. It provides a means to discover suspicious activity and unauthorized changes. Without auditing, a compromise may go undetected and without a means to determine accountability.</t>
    </r>
    <r>
      <rPr>
        <sz val="11"/>
        <color rgb="FF000000"/>
        <rFont val="Calibri"/>
      </rPr>
      <t xml:space="preserve">
</t>
    </r>
    <r>
      <rPr>
        <sz val="11"/>
        <color rgb="FF000000"/>
        <rFont val="Calibri"/>
      </rPr>
      <t>The Department of Defense has established the following as the minimum set of auditable events. Most can be audited via Oracle settings; some - marked here with an asterisk - cannot, and may require OS settings.</t>
    </r>
    <r>
      <rPr>
        <sz val="11"/>
        <color rgb="FF000000"/>
        <rFont val="Calibri"/>
      </rPr>
      <t xml:space="preserve">
</t>
    </r>
    <r>
      <rPr>
        <sz val="11"/>
        <color rgb="FF000000"/>
        <rFont val="Calibri"/>
      </rPr>
      <t>-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 Successful and unsuccessful logon attempts, privileged activities or other system level access</t>
    </r>
    <r>
      <rPr>
        <sz val="11"/>
        <color rgb="FF000000"/>
        <rFont val="Calibri"/>
      </rPr>
      <t xml:space="preserve">
</t>
    </r>
    <r>
      <rPr>
        <sz val="11"/>
        <color rgb="FF000000"/>
        <rFont val="Calibri"/>
      </rPr>
      <t>- Starting and ending time for user access to the system, concurrent logons from different workstations.</t>
    </r>
    <r>
      <rPr>
        <sz val="11"/>
        <color rgb="FF000000"/>
        <rFont val="Calibri"/>
      </rPr>
      <t xml:space="preserve">
</t>
    </r>
    <r>
      <rPr>
        <sz val="11"/>
        <color rgb="FF000000"/>
        <rFont val="Calibri"/>
      </rPr>
      <t>- Successful and unsuccessful accesses to objects.</t>
    </r>
    <r>
      <rPr>
        <sz val="11"/>
        <color rgb="FF000000"/>
        <rFont val="Calibri"/>
      </rPr>
      <t xml:space="preserve">
</t>
    </r>
    <r>
      <rPr>
        <sz val="11"/>
        <color rgb="FF000000"/>
        <rFont val="Calibri"/>
      </rPr>
      <t>- All program initiations.</t>
    </r>
    <r>
      <rPr>
        <sz val="11"/>
        <color rgb="FF000000"/>
        <rFont val="Calibri"/>
      </rPr>
      <t xml:space="preserve">
</t>
    </r>
    <r>
      <rPr>
        <sz val="11"/>
        <color rgb="FF000000"/>
        <rFont val="Calibri"/>
      </rPr>
      <t>- *All direct access to the information system.</t>
    </r>
    <r>
      <rPr>
        <sz val="11"/>
        <color rgb="FF000000"/>
        <rFont val="Calibri"/>
      </rPr>
      <t xml:space="preserve">
</t>
    </r>
    <r>
      <rPr>
        <sz val="11"/>
        <color rgb="FF000000"/>
        <rFont val="Calibri"/>
      </rPr>
      <t>- All account creations, modifications, disabling, and terminations.</t>
    </r>
    <r>
      <rPr>
        <sz val="11"/>
        <color rgb="FF000000"/>
        <rFont val="Calibri"/>
      </rPr>
      <t xml:space="preserve">
</t>
    </r>
    <r>
      <rPr>
        <sz val="11"/>
        <color rgb="FF000000"/>
        <rFont val="Calibri"/>
      </rPr>
      <t>- *All kernel module loads, unloads, and restarts.</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</si>
  <si>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information on the required events, review the contents of the SYS.AUD$ table or the audit file, whichever is in use. If auditable events are not listed,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If Oracle returns a value something other than "TRUE", this is a finding.</t>
    </r>
    <r>
      <rPr>
        <sz val="11"/>
        <color rgb="FF000000"/>
        <rFont val="Calibri"/>
      </rPr>
      <t xml:space="preserve">
</t>
    </r>
    <r>
      <rPr>
        <sz val="11"/>
        <color rgb="FF000000"/>
        <rFont val="Calibri"/>
      </rPr>
      <t>To confirm that Oracle audit is capturing information on the required events, review the contents of the SYS.UNIFIED_AUDIT_TRAIL view. If auditable events are not listed, this is a finding.</t>
    </r>
  </si>
  <si>
    <t>V-220268</t>
  </si>
  <si>
    <r>
      <rPr>
        <sz val="11"/>
        <rFont val="Calibri"/>
      </rPr>
      <t>The DBMS must allow designated organizational personnel to select which auditable events are to be audited by the database.</t>
    </r>
  </si>
  <si>
    <r>
      <rPr>
        <sz val="11"/>
        <color rgb="FF000000"/>
        <rFont val="Calibri"/>
      </rPr>
      <t>Configure the DBMS's settings to allow designated personnel to select which auditable events are audited.</t>
    </r>
    <r>
      <rPr>
        <sz val="11"/>
        <color rgb="FF000000"/>
        <rFont val="Calibri"/>
      </rPr>
      <t xml:space="preserve">
</t>
    </r>
    <r>
      <rPr>
        <sz val="11"/>
        <color rgb="FF000000"/>
        <rFont val="Calibri"/>
      </rPr>
      <t>Note the following:</t>
    </r>
    <r>
      <rPr>
        <sz val="11"/>
        <color rgb="FF000000"/>
        <rFont val="Calibri"/>
      </rPr>
      <t xml:space="preserve">
</t>
    </r>
    <r>
      <rPr>
        <sz val="11"/>
        <color rgb="FF000000"/>
        <rFont val="Calibri"/>
      </rPr>
      <t>In Oracle, any user can configure auditing for the objects in his or her own schema by using the AUDIT statement. To undo the audit configuration for an object, the user can use the NOAUDIT statement. No additional privileges are needed to perform this task.</t>
    </r>
    <r>
      <rPr>
        <sz val="11"/>
        <color rgb="FF000000"/>
        <rFont val="Calibri"/>
      </rPr>
      <t xml:space="preserve">
</t>
    </r>
    <r>
      <rPr>
        <sz val="11"/>
        <color rgb="FF000000"/>
        <rFont val="Calibri"/>
      </rPr>
      <t>To audit objects in another schema, the user must have the AUDIT ANY system privilege.</t>
    </r>
    <r>
      <rPr>
        <sz val="11"/>
        <color rgb="FF000000"/>
        <rFont val="Calibri"/>
      </rPr>
      <t xml:space="preserve">
</t>
    </r>
    <r>
      <rPr>
        <sz val="11"/>
        <color rgb="FF000000"/>
        <rFont val="Calibri"/>
      </rPr>
      <t>To audit system privileges, the user must have the AUDIT SYSTEM privilege.</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"Monitoring Database Activity with Auditing" in the Oracle Database Security Guide:</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</si>
  <si>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If the list of auditable events is not configurable, events that should be caught by auditing may be missed.  This may allow malicious activity to be overlooked.</t>
    </r>
  </si>
  <si>
    <r>
      <rPr>
        <sz val="11"/>
        <color rgb="FF000000"/>
        <rFont val="Calibri"/>
      </rPr>
      <t>Check DBMS settings and documentation to determine whether designated personnel are able to select which auditable events are being audited.  If designated personnel are not able to configure auditable events, this is a finding.</t>
    </r>
  </si>
  <si>
    <t>V-220269</t>
  </si>
  <si>
    <r>
      <rPr>
        <sz val="11"/>
        <rFont val="Calibri"/>
      </rPr>
      <t>The DBMS must generate audit records for the DoD-selected list of auditable events, to the extent such information is available.</t>
    </r>
  </si>
  <si>
    <r>
      <rPr>
        <sz val="11"/>
        <color rgb="FF000000"/>
        <rFont val="Calibri"/>
      </rPr>
      <t>Configure the DBMS's auditing settings to include auditing of events on the DoD-selected list of auditable events.</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To audit granting and revocation of any privilege:</t>
    </r>
    <r>
      <rPr>
        <sz val="11"/>
        <color rgb="FF000000"/>
        <rFont val="Calibri"/>
      </rPr>
      <t xml:space="preserve">
</t>
    </r>
    <r>
      <rPr>
        <sz val="11"/>
        <color rgb="FF000000"/>
        <rFont val="Calibri"/>
      </rPr>
      <t>create audit policy policy1 actions grant;</t>
    </r>
    <r>
      <rPr>
        <sz val="11"/>
        <color rgb="FF000000"/>
        <rFont val="Calibri"/>
      </rPr>
      <t xml:space="preserve">
</t>
    </r>
    <r>
      <rPr>
        <sz val="11"/>
        <color rgb="FF000000"/>
        <rFont val="Calibri"/>
      </rPr>
      <t>create audit policy policy2 actions revoke;</t>
    </r>
    <r>
      <rPr>
        <sz val="11"/>
        <color rgb="FF000000"/>
        <rFont val="Calibri"/>
      </rPr>
      <t xml:space="preserve">
</t>
    </r>
    <r>
      <rPr>
        <sz val="11"/>
        <color rgb="FF000000"/>
        <rFont val="Calibri"/>
      </rPr>
      <t>To audit grants of object privileges on a specific object:</t>
    </r>
    <r>
      <rPr>
        <sz val="11"/>
        <color rgb="FF000000"/>
        <rFont val="Calibri"/>
      </rPr>
      <t xml:space="preserve">
</t>
    </r>
    <r>
      <rPr>
        <sz val="11"/>
        <color rgb="FF000000"/>
        <rFont val="Calibri"/>
      </rPr>
      <t>create audit policy policy3 actions grant on &lt;schema&gt;.&lt;object&gt;;</t>
    </r>
    <r>
      <rPr>
        <sz val="11"/>
        <color rgb="FF000000"/>
        <rFont val="Calibri"/>
      </rPr>
      <t xml:space="preserve">
</t>
    </r>
    <r>
      <rPr>
        <sz val="11"/>
        <color rgb="FF000000"/>
        <rFont val="Calibri"/>
      </rPr>
      <t>If Oracle Label Security is enabled, this will audit all OLS administrative actions:</t>
    </r>
    <r>
      <rPr>
        <sz val="11"/>
        <color rgb="FF000000"/>
        <rFont val="Calibri"/>
      </rPr>
      <t xml:space="preserve">
</t>
    </r>
    <r>
      <rPr>
        <sz val="11"/>
        <color rgb="FF000000"/>
        <rFont val="Calibri"/>
      </rPr>
      <t>create audit policy policy4 actions component = OLS all;</t>
    </r>
    <r>
      <rPr>
        <sz val="11"/>
        <color rgb="FF000000"/>
        <rFont val="Calibri"/>
      </rPr>
      <t xml:space="preserve">
</t>
    </r>
    <r>
      <rPr>
        <sz val="11"/>
        <color rgb="FF000000"/>
        <rFont val="Calibri"/>
      </rPr>
      <t>2) Successful and unsuccessful logon attempts, privileged activities or other system-level access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audit all user logon attempts:</t>
    </r>
    <r>
      <rPr>
        <sz val="11"/>
        <color rgb="FF000000"/>
        <rFont val="Calibri"/>
      </rPr>
      <t xml:space="preserve">
</t>
    </r>
    <r>
      <rPr>
        <sz val="11"/>
        <color rgb="FF000000"/>
        <rFont val="Calibri"/>
      </rPr>
      <t>create audit policy policy5 actions logon;</t>
    </r>
    <r>
      <rPr>
        <sz val="11"/>
        <color rgb="FF000000"/>
        <rFont val="Calibri"/>
      </rPr>
      <t xml:space="preserve">
</t>
    </r>
    <r>
      <rPr>
        <sz val="11"/>
        <color rgb="FF000000"/>
        <rFont val="Calibri"/>
      </rPr>
      <t>To audit only logon attempts using administrative privileges (e.g. AS SYSDBA):</t>
    </r>
    <r>
      <rPr>
        <sz val="11"/>
        <color rgb="FF000000"/>
        <rFont val="Calibri"/>
      </rPr>
      <t xml:space="preserve">
</t>
    </r>
    <r>
      <rPr>
        <sz val="11"/>
        <color rgb="FF000000"/>
        <rFont val="Calibri"/>
      </rPr>
      <t>audit policy policy5 by SYS, SYSOPER, SYSBACKUP, SYSDG, SYSKM;</t>
    </r>
    <r>
      <rPr>
        <sz val="11"/>
        <color rgb="FF000000"/>
        <rFont val="Calibri"/>
      </rPr>
      <t xml:space="preserve">
</t>
    </r>
    <r>
      <rPr>
        <sz val="11"/>
        <color rgb="FF000000"/>
        <rFont val="Calibri"/>
      </rPr>
      <t>3) Starting and ending time for user access to the system, concurrent logons from different workstations</t>
    </r>
    <r>
      <rPr>
        <sz val="11"/>
        <color rgb="FF000000"/>
        <rFont val="Calibri"/>
      </rPr>
      <t xml:space="preserve">
</t>
    </r>
    <r>
      <rPr>
        <sz val="11"/>
        <color rgb="FF000000"/>
        <rFont val="Calibri"/>
      </rPr>
      <t>This policy will audit all logon and logoff events. An individual session is identified in the UNIFIED_AUDIT_TRAIL by the tuple (DBID, INSTANCE_ID, SESSIONID) and the start and end time will be indicated by the EVENT_TIMESTAMP of the logon and logoff events:</t>
    </r>
    <r>
      <rPr>
        <sz val="11"/>
        <color rgb="FF000000"/>
        <rFont val="Calibri"/>
      </rPr>
      <t xml:space="preserve">
</t>
    </r>
    <r>
      <rPr>
        <sz val="11"/>
        <color rgb="FF000000"/>
        <rFont val="Calibri"/>
      </rPr>
      <t>create audit policy policy6 actions logon, logoff;</t>
    </r>
    <r>
      <rPr>
        <sz val="11"/>
        <color rgb="FF000000"/>
        <rFont val="Calibri"/>
      </rPr>
      <t xml:space="preserve">
</t>
    </r>
    <r>
      <rPr>
        <sz val="11"/>
        <color rgb="FF000000"/>
        <rFont val="Calibri"/>
      </rPr>
      <t>4) Successful and unsuccessful accesses to objects</t>
    </r>
    <r>
      <rPr>
        <sz val="11"/>
        <color rgb="FF000000"/>
        <rFont val="Calibri"/>
      </rPr>
      <t xml:space="preserve">
</t>
    </r>
    <r>
      <rPr>
        <sz val="11"/>
        <color rgb="FF000000"/>
        <rFont val="Calibri"/>
      </rPr>
      <t>To audit all accesses to a specific table:</t>
    </r>
    <r>
      <rPr>
        <sz val="11"/>
        <color rgb="FF000000"/>
        <rFont val="Calibri"/>
      </rPr>
      <t xml:space="preserve">
</t>
    </r>
    <r>
      <rPr>
        <sz val="11"/>
        <color rgb="FF000000"/>
        <rFont val="Calibri"/>
      </rPr>
      <t xml:space="preserve">create audit policy policy7 actions select, insert, delete, alter on &lt;schema&gt;.&lt;object&gt;; </t>
    </r>
    <r>
      <rPr>
        <sz val="11"/>
        <color rgb="FF000000"/>
        <rFont val="Calibri"/>
      </rPr>
      <t xml:space="preserve">
</t>
    </r>
    <r>
      <rPr>
        <sz val="11"/>
        <color rgb="FF000000"/>
        <rFont val="Calibri"/>
      </rPr>
      <t>Different actions are defined for other object types. To audit all supported actions on a specific object:</t>
    </r>
    <r>
      <rPr>
        <sz val="11"/>
        <color rgb="FF000000"/>
        <rFont val="Calibri"/>
      </rPr>
      <t xml:space="preserve">
</t>
    </r>
    <r>
      <rPr>
        <sz val="11"/>
        <color rgb="FF000000"/>
        <rFont val="Calibri"/>
      </rPr>
      <t>create audit policy policy8 actions all on &lt;schema&gt;.&lt;object&gt;;</t>
    </r>
    <r>
      <rPr>
        <sz val="11"/>
        <color rgb="FF000000"/>
        <rFont val="Calibri"/>
      </rPr>
      <t xml:space="preserve">
</t>
    </r>
    <r>
      <rPr>
        <sz val="11"/>
        <color rgb="FF000000"/>
        <rFont val="Calibri"/>
      </rPr>
      <t>5) All program initiations</t>
    </r>
    <r>
      <rPr>
        <sz val="11"/>
        <color rgb="FF000000"/>
        <rFont val="Calibri"/>
      </rPr>
      <t xml:space="preserve">
</t>
    </r>
    <r>
      <rPr>
        <sz val="11"/>
        <color rgb="FF000000"/>
        <rFont val="Calibri"/>
      </rPr>
      <t>To audit execution of any PL/SQL program unit:</t>
    </r>
    <r>
      <rPr>
        <sz val="11"/>
        <color rgb="FF000000"/>
        <rFont val="Calibri"/>
      </rPr>
      <t xml:space="preserve">
</t>
    </r>
    <r>
      <rPr>
        <sz val="11"/>
        <color rgb="FF000000"/>
        <rFont val="Calibri"/>
      </rPr>
      <t>create audit policy policy9 actions EXECUTE;</t>
    </r>
    <r>
      <rPr>
        <sz val="11"/>
        <color rgb="FF000000"/>
        <rFont val="Calibri"/>
      </rPr>
      <t xml:space="preserve">
</t>
    </r>
    <r>
      <rPr>
        <sz val="11"/>
        <color rgb="FF000000"/>
        <rFont val="Calibri"/>
      </rPr>
      <t>To audit execution of a specific function, procedure, or package:</t>
    </r>
    <r>
      <rPr>
        <sz val="11"/>
        <color rgb="FF000000"/>
        <rFont val="Calibri"/>
      </rPr>
      <t xml:space="preserve">
</t>
    </r>
    <r>
      <rPr>
        <sz val="11"/>
        <color rgb="FF000000"/>
        <rFont val="Calibri"/>
      </rPr>
      <t>create audit policy policy10 actions EXECUTE on &lt;schema&gt;.&lt;object&gt;;</t>
    </r>
    <r>
      <rPr>
        <sz val="11"/>
        <color rgb="FF000000"/>
        <rFont val="Calibri"/>
      </rPr>
      <t xml:space="preserve">
</t>
    </r>
    <r>
      <rPr>
        <sz val="11"/>
        <color rgb="FF000000"/>
        <rFont val="Calibri"/>
      </rPr>
      <t>6) All direct access to the information system</t>
    </r>
    <r>
      <rPr>
        <sz val="11"/>
        <color rgb="FF000000"/>
        <rFont val="Calibri"/>
      </rPr>
      <t xml:space="preserve">
</t>
    </r>
    <r>
      <rPr>
        <sz val="11"/>
        <color rgb="FF000000"/>
        <rFont val="Calibri"/>
      </rPr>
      <t>[Not applicable to Database audit. Monitor using OS auditing.]</t>
    </r>
    <r>
      <rPr>
        <sz val="11"/>
        <color rgb="FF000000"/>
        <rFont val="Calibri"/>
      </rPr>
      <t xml:space="preserve">
</t>
    </r>
    <r>
      <rPr>
        <sz val="11"/>
        <color rgb="FF000000"/>
        <rFont val="Calibri"/>
      </rPr>
      <t>7) All account creations, modifications, disabling, and terminations</t>
    </r>
    <r>
      <rPr>
        <sz val="11"/>
        <color rgb="FF000000"/>
        <rFont val="Calibri"/>
      </rPr>
      <t xml:space="preserve">
</t>
    </r>
    <r>
      <rPr>
        <sz val="11"/>
        <color rgb="FF000000"/>
        <rFont val="Calibri"/>
      </rPr>
      <t>To audit all user administration actions:</t>
    </r>
    <r>
      <rPr>
        <sz val="11"/>
        <color rgb="FF000000"/>
        <rFont val="Calibri"/>
      </rPr>
      <t xml:space="preserve">
</t>
    </r>
    <r>
      <rPr>
        <sz val="11"/>
        <color rgb="FF000000"/>
        <rFont val="Calibri"/>
      </rPr>
      <t>create audit policy policy11 actions create user, alter user, drop user, change password;</t>
    </r>
    <r>
      <rPr>
        <sz val="11"/>
        <color rgb="FF000000"/>
        <rFont val="Calibri"/>
      </rPr>
      <t xml:space="preserve">
</t>
    </r>
    <r>
      <rPr>
        <sz val="11"/>
        <color rgb="FF000000"/>
        <rFont val="Calibri"/>
      </rPr>
      <t>8) All kernel module loads, unloads, and restarts</t>
    </r>
    <r>
      <rPr>
        <sz val="11"/>
        <color rgb="FF000000"/>
        <rFont val="Calibri"/>
      </rPr>
      <t xml:space="preserve">
</t>
    </r>
    <r>
      <rPr>
        <sz val="11"/>
        <color rgb="FF000000"/>
        <rFont val="Calibri"/>
      </rPr>
      <t>[Not applicable to Database audit. Monitor using OS auditing.]</t>
    </r>
    <r>
      <rPr>
        <sz val="11"/>
        <color rgb="FF000000"/>
        <rFont val="Calibri"/>
      </rPr>
      <t xml:space="preserve">
</t>
    </r>
    <r>
      <rPr>
        <sz val="11"/>
        <color rgb="FF000000"/>
        <rFont val="Calibri"/>
      </rPr>
      <t>9) All database parameter changes</t>
    </r>
    <r>
      <rPr>
        <sz val="11"/>
        <color rgb="FF000000"/>
        <rFont val="Calibri"/>
      </rPr>
      <t xml:space="preserve">
</t>
    </r>
    <r>
      <rPr>
        <sz val="11"/>
        <color rgb="FF000000"/>
        <rFont val="Calibri"/>
      </rPr>
      <t>To audit any database parameter changes, dynamic or static:</t>
    </r>
    <r>
      <rPr>
        <sz val="11"/>
        <color rgb="FF000000"/>
        <rFont val="Calibri"/>
      </rPr>
      <t xml:space="preserve">
</t>
    </r>
    <r>
      <rPr>
        <sz val="11"/>
        <color rgb="FF000000"/>
        <rFont val="Calibri"/>
      </rPr>
      <t>create audit policy policy12 actions alter database, alter system, create spfile;</t>
    </r>
    <r>
      <rPr>
        <sz val="11"/>
        <color rgb="FF000000"/>
        <rFont val="Calibri"/>
      </rPr>
      <t xml:space="preserve">
</t>
    </r>
    <r>
      <rPr>
        <sz val="11"/>
        <color rgb="FF000000"/>
        <rFont val="Calibri"/>
      </rPr>
      <t>Applying the Policy</t>
    </r>
    <r>
      <rPr>
        <sz val="11"/>
        <color rgb="FF000000"/>
        <rFont val="Calibri"/>
      </rPr>
      <t xml:space="preserve">
</t>
    </r>
    <r>
      <rPr>
        <sz val="11"/>
        <color rgb="FF000000"/>
        <rFont val="Calibri"/>
      </rPr>
      <t>The following command will enable the policy in all database sessions and audit both successful and unsuccessful actions:</t>
    </r>
    <r>
      <rPr>
        <sz val="11"/>
        <color rgb="FF000000"/>
        <rFont val="Calibri"/>
      </rPr>
      <t xml:space="preserve">
</t>
    </r>
    <r>
      <rPr>
        <sz val="11"/>
        <color rgb="FF000000"/>
        <rFont val="Calibri"/>
      </rPr>
      <t>audit policy policy1;</t>
    </r>
    <r>
      <rPr>
        <sz val="11"/>
        <color rgb="FF000000"/>
        <rFont val="Calibri"/>
      </rPr>
      <t xml:space="preserve">
</t>
    </r>
    <r>
      <rPr>
        <sz val="11"/>
        <color rgb="FF000000"/>
        <rFont val="Calibri"/>
      </rPr>
      <t>To audit only unsuccessful actions, add the WHENEVER NOT SUCCESSFUL modifier:</t>
    </r>
    <r>
      <rPr>
        <sz val="11"/>
        <color rgb="FF000000"/>
        <rFont val="Calibri"/>
      </rPr>
      <t xml:space="preserve">
</t>
    </r>
    <r>
      <rPr>
        <sz val="11"/>
        <color rgb="FF000000"/>
        <rFont val="Calibri"/>
      </rPr>
      <t>audit policy policy1 whenever not successful;</t>
    </r>
    <r>
      <rPr>
        <sz val="11"/>
        <color rgb="FF000000"/>
        <rFont val="Calibri"/>
      </rPr>
      <t xml:space="preserve">
</t>
    </r>
    <r>
      <rPr>
        <sz val="11"/>
        <color rgb="FF000000"/>
        <rFont val="Calibri"/>
      </rPr>
      <t>Either command above can be limited to only database sessions started by a specific user as follows:</t>
    </r>
    <r>
      <rPr>
        <sz val="11"/>
        <color rgb="FF000000"/>
        <rFont val="Calibri"/>
      </rPr>
      <t xml:space="preserve">
</t>
    </r>
    <r>
      <rPr>
        <sz val="11"/>
        <color rgb="FF000000"/>
        <rFont val="Calibri"/>
      </rPr>
      <t>audit policy policy1 by &lt;user&gt;;</t>
    </r>
    <r>
      <rPr>
        <sz val="11"/>
        <color rgb="FF000000"/>
        <rFont val="Calibri"/>
      </rPr>
      <t xml:space="preserve">
</t>
    </r>
    <r>
      <rPr>
        <sz val="11"/>
        <color rgb="FF000000"/>
        <rFont val="Calibri"/>
      </rPr>
      <t>audit policy policy1 by &lt;user&gt; whenever not successful;</t>
    </r>
  </si>
  <si>
    <r>
      <rPr>
        <sz val="11"/>
        <color rgb="FF000000"/>
        <rFont val="Calibri"/>
      </rPr>
      <t>Audit records can be generated from various components within the information system, such as network interfaces, hard disks, modems,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Organizations may define the organizational personnel accountable for determining which application components shall provide auditable events.</t>
    </r>
    <r>
      <rPr>
        <sz val="11"/>
        <color rgb="FF000000"/>
        <rFont val="Calibri"/>
      </rPr>
      <t xml:space="preserve">
</t>
    </r>
    <r>
      <rPr>
        <sz val="11"/>
        <color rgb="FF000000"/>
        <rFont val="Calibri"/>
      </rPr>
      <t>Auditing provides accountability for changes made to the DBMS configuration or its objects and data. It provides a means to discover suspicious activity and unauthorized changes. Without auditing, a compromise may go undetected and without a means to determine accountability.</t>
    </r>
    <r>
      <rPr>
        <sz val="11"/>
        <color rgb="FF000000"/>
        <rFont val="Calibri"/>
      </rPr>
      <t xml:space="preserve">
</t>
    </r>
    <r>
      <rPr>
        <sz val="11"/>
        <color rgb="FF000000"/>
        <rFont val="Calibri"/>
      </rPr>
      <t>The Department of Defense has established the following as the minimum set of auditable events. Most can be audited via Oracle settings; some - marked here with an asterisk - cannot, and may require OS settings.</t>
    </r>
    <r>
      <rPr>
        <sz val="11"/>
        <color rgb="FF000000"/>
        <rFont val="Calibri"/>
      </rPr>
      <t xml:space="preserve">
</t>
    </r>
    <r>
      <rPr>
        <sz val="11"/>
        <color rgb="FF000000"/>
        <rFont val="Calibri"/>
      </rPr>
      <t>-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 Successful and unsuccessful logon attempts, privileged activities or other system level access</t>
    </r>
    <r>
      <rPr>
        <sz val="11"/>
        <color rgb="FF000000"/>
        <rFont val="Calibri"/>
      </rPr>
      <t xml:space="preserve">
</t>
    </r>
    <r>
      <rPr>
        <sz val="11"/>
        <color rgb="FF000000"/>
        <rFont val="Calibri"/>
      </rPr>
      <t>- Starting and ending time for user access to the system, concurrent logons from different workstations.</t>
    </r>
    <r>
      <rPr>
        <sz val="11"/>
        <color rgb="FF000000"/>
        <rFont val="Calibri"/>
      </rPr>
      <t xml:space="preserve">
</t>
    </r>
    <r>
      <rPr>
        <sz val="11"/>
        <color rgb="FF000000"/>
        <rFont val="Calibri"/>
      </rPr>
      <t>- Successful and unsuccessful accesses to objects.</t>
    </r>
    <r>
      <rPr>
        <sz val="11"/>
        <color rgb="FF000000"/>
        <rFont val="Calibri"/>
      </rPr>
      <t xml:space="preserve">
</t>
    </r>
    <r>
      <rPr>
        <sz val="11"/>
        <color rgb="FF000000"/>
        <rFont val="Calibri"/>
      </rPr>
      <t>- All program initiations.</t>
    </r>
    <r>
      <rPr>
        <sz val="11"/>
        <color rgb="FF000000"/>
        <rFont val="Calibri"/>
      </rPr>
      <t xml:space="preserve">
</t>
    </r>
    <r>
      <rPr>
        <sz val="11"/>
        <color rgb="FF000000"/>
        <rFont val="Calibri"/>
      </rPr>
      <t>- *All direct access to the information system.</t>
    </r>
    <r>
      <rPr>
        <sz val="11"/>
        <color rgb="FF000000"/>
        <rFont val="Calibri"/>
      </rPr>
      <t xml:space="preserve">
</t>
    </r>
    <r>
      <rPr>
        <sz val="11"/>
        <color rgb="FF000000"/>
        <rFont val="Calibri"/>
      </rPr>
      <t>- All account creations, modifications, disabling, and terminations.</t>
    </r>
    <r>
      <rPr>
        <sz val="11"/>
        <color rgb="FF000000"/>
        <rFont val="Calibri"/>
      </rPr>
      <t xml:space="preserve">
</t>
    </r>
    <r>
      <rPr>
        <sz val="11"/>
        <color rgb="FF000000"/>
        <rFont val="Calibri"/>
      </rPr>
      <t>- *All kernel module loads, unloads, and restarts.</t>
    </r>
  </si>
  <si>
    <r>
      <rPr>
        <sz val="11"/>
        <color rgb="FF000000"/>
        <rFont val="Calibri"/>
      </rPr>
      <t>Check DBMS settings to determine if auditing is being performed on the events on the DoD-selected list of auditable events that lie within the scope of Oracle audit capabilities:</t>
    </r>
    <r>
      <rPr>
        <sz val="11"/>
        <color rgb="FF000000"/>
        <rFont val="Calibri"/>
      </rPr>
      <t xml:space="preserve">
</t>
    </r>
    <r>
      <rPr>
        <sz val="11"/>
        <color rgb="FF000000"/>
        <rFont val="Calibri"/>
      </rPr>
      <t>-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 Successful and unsuccessful logon attempts, privileged activities or other system-level access</t>
    </r>
    <r>
      <rPr>
        <sz val="11"/>
        <color rgb="FF000000"/>
        <rFont val="Calibri"/>
      </rPr>
      <t xml:space="preserve">
</t>
    </r>
    <r>
      <rPr>
        <sz val="11"/>
        <color rgb="FF000000"/>
        <rFont val="Calibri"/>
      </rPr>
      <t>- Starting and ending time for user access to the system, concurrent logons from different workstations.</t>
    </r>
    <r>
      <rPr>
        <sz val="11"/>
        <color rgb="FF000000"/>
        <rFont val="Calibri"/>
      </rPr>
      <t xml:space="preserve">
</t>
    </r>
    <r>
      <rPr>
        <sz val="11"/>
        <color rgb="FF000000"/>
        <rFont val="Calibri"/>
      </rPr>
      <t>- Successful and unsuccessful accesses to objects.</t>
    </r>
    <r>
      <rPr>
        <sz val="11"/>
        <color rgb="FF000000"/>
        <rFont val="Calibri"/>
      </rPr>
      <t xml:space="preserve">
</t>
    </r>
    <r>
      <rPr>
        <sz val="11"/>
        <color rgb="FF000000"/>
        <rFont val="Calibri"/>
      </rPr>
      <t>- All program initiations.</t>
    </r>
    <r>
      <rPr>
        <sz val="11"/>
        <color rgb="FF000000"/>
        <rFont val="Calibri"/>
      </rPr>
      <t xml:space="preserve">
</t>
    </r>
    <r>
      <rPr>
        <sz val="11"/>
        <color rgb="FF000000"/>
        <rFont val="Calibri"/>
      </rPr>
      <t>- All account creations, modifications, disabling, and terminations.</t>
    </r>
    <r>
      <rPr>
        <sz val="11"/>
        <color rgb="FF000000"/>
        <rFont val="Calibri"/>
      </rPr>
      <t xml:space="preserve">
</t>
    </r>
    <r>
      <rPr>
        <sz val="11"/>
        <color rgb="FF000000"/>
        <rFont val="Calibri"/>
      </rPr>
      <t>If auditing is not being performed for any of these events, this is a finding.</t>
    </r>
    <r>
      <rPr>
        <sz val="11"/>
        <color rgb="FF000000"/>
        <rFont val="Calibri"/>
      </rPr>
      <t xml:space="preserve">
</t>
    </r>
    <r>
      <rPr>
        <sz val="11"/>
        <color rgb="FF000000"/>
        <rFont val="Calibri"/>
      </rPr>
      <t>Notes on Oracle audit capabilities follow.</t>
    </r>
    <r>
      <rPr>
        <sz val="11"/>
        <color rgb="FF000000"/>
        <rFont val="Calibri"/>
      </rPr>
      <t xml:space="preserve">
</t>
    </r>
    <r>
      <rPr>
        <sz val="11"/>
        <color rgb="FF000000"/>
        <rFont val="Calibri"/>
      </rPr>
      <t>Unified Audit supports named audit policies, which are defined using the CREATE AUDIT POLICY statement. A policy specifies the actions that should be audited and the objects to which it should apply. If no specific objects are included in the policy definition, it applies to all objects.</t>
    </r>
    <r>
      <rPr>
        <sz val="11"/>
        <color rgb="FF000000"/>
        <rFont val="Calibri"/>
      </rPr>
      <t xml:space="preserve">
</t>
    </r>
    <r>
      <rPr>
        <sz val="11"/>
        <color rgb="FF000000"/>
        <rFont val="Calibri"/>
      </rPr>
      <t>A named policy is enabled using the AUDIT POLICY statement. It can be enabled for all users, for specific users only, or for all except a specified list of users. The policy can audit successful actions, unsuccessful actions, or both.</t>
    </r>
    <r>
      <rPr>
        <sz val="11"/>
        <color rgb="FF000000"/>
        <rFont val="Calibri"/>
      </rPr>
      <t xml:space="preserve">
</t>
    </r>
    <r>
      <rPr>
        <sz val="11"/>
        <color rgb="FF000000"/>
        <rFont val="Calibri"/>
      </rPr>
      <t>Verifying existing audit policy:  existing Unified Audit policies are listed in the view AUDIT_UNIFIED_POLICIES. The AUDIT_OPTION column contains one of the actions specified in a CREATE AUDIT POLICY statement. The AUDIT_OPTION_TYPE column contains 'STANDARD ACTION' for a policy that applies to all objects or 'OBJECT ACTION' for a policy that audits actions on a specific object.</t>
    </r>
    <r>
      <rPr>
        <sz val="11"/>
        <color rgb="FF000000"/>
        <rFont val="Calibri"/>
      </rPr>
      <t xml:space="preserve">
</t>
    </r>
    <r>
      <rPr>
        <sz val="11"/>
        <color rgb="FF000000"/>
        <rFont val="Calibri"/>
      </rPr>
      <t>select POLICY_NAME from SYS.AUDIT_UNIFIED_POLICIES where AUDIT_OPTION='GRANT' and AUDIT_OPTION_TYPE='STANDARD ACTION';</t>
    </r>
    <r>
      <rPr>
        <sz val="11"/>
        <color rgb="FF000000"/>
        <rFont val="Calibri"/>
      </rPr>
      <t xml:space="preserve">
</t>
    </r>
    <r>
      <rPr>
        <sz val="11"/>
        <color rgb="FF000000"/>
        <rFont val="Calibri"/>
      </rPr>
      <t>To find policies that audit privilege grants on specific objects:</t>
    </r>
    <r>
      <rPr>
        <sz val="11"/>
        <color rgb="FF000000"/>
        <rFont val="Calibri"/>
      </rPr>
      <t xml:space="preserve">
</t>
    </r>
    <r>
      <rPr>
        <sz val="11"/>
        <color rgb="FF000000"/>
        <rFont val="Calibri"/>
      </rPr>
      <t>select POLICY_NAME,OBJECT_SCHEMA,OBJECT_NAME from SYS.AUDIT_UNIFIED_POLICIES where AUDIT_OPTION='GRANT' and AUDIT_OPTION_TYPE='OBJECT ACTION';</t>
    </r>
    <r>
      <rPr>
        <sz val="11"/>
        <color rgb="FF000000"/>
        <rFont val="Calibri"/>
      </rPr>
      <t xml:space="preserve">
</t>
    </r>
    <r>
      <rPr>
        <sz val="11"/>
        <color rgb="FF000000"/>
        <rFont val="Calibri"/>
      </rPr>
      <t>The view AUDIT_UNIFIED_ENABLED_POLICIES shows which Unified Audit policies are enabled. The ENABLED_OPT and USER_NAME columns show the users for whom the policy is enabled or 'ALL USERS'. The SUCCESS and FAILURE columns indicate if the policy is enabled for successful or unsuccessful actions, respectively.</t>
    </r>
    <r>
      <rPr>
        <sz val="11"/>
        <color rgb="FF000000"/>
        <rFont val="Calibri"/>
      </rPr>
      <t xml:space="preserve">
</t>
    </r>
    <r>
      <rPr>
        <sz val="11"/>
        <color rgb="FF000000"/>
        <rFont val="Calibri"/>
      </rPr>
      <t>select POLICY_NAME,ENABLED_OPT,USER_NAME,SUCCESS,FAILURE from SYS.AUDIT_UNIFIED_ENABLED_POLICIES where POLICY_NAME='POLICY1';</t>
    </r>
  </si>
  <si>
    <t>V-220270</t>
  </si>
  <si>
    <r>
      <rPr>
        <sz val="11"/>
        <rFont val="Calibri"/>
      </rPr>
      <t>The DBMS must produce audit records containing sufficient information to establish what type of events occurred.</t>
    </r>
  </si>
  <si>
    <r>
      <rPr>
        <sz val="11"/>
        <color rgb="FF000000"/>
        <rFont val="Calibri"/>
      </rPr>
      <t>Configure the DBMS's auditing to audit standard and organization-defined auditable events, the audit record to include what type of event occurred.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auditable events are captured:</t>
    </r>
    <r>
      <rPr>
        <sz val="11"/>
        <color rgb="FF000000"/>
        <rFont val="Calibri"/>
      </rPr>
      <t xml:space="preserve">
</t>
    </r>
    <r>
      <rPr>
        <sz val="11"/>
        <color rgb="FF000000"/>
        <rFont val="Calibri"/>
      </rPr>
      <t xml:space="preserve">Link the oracle binary with uniaud_on, and then restart the database.                                                                                                                                                                                      </t>
    </r>
    <r>
      <rPr>
        <sz val="11"/>
        <color rgb="FF000000"/>
        <rFont val="Calibri"/>
      </rPr>
      <t xml:space="preserve">
</t>
    </r>
    <r>
      <rPr>
        <sz val="11"/>
        <color rgb="FF000000"/>
        <rFont val="Calibri"/>
      </rPr>
      <t>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 xml:space="preserve">"Monitoring Database Activity with Auditing" in the Oracle Database Security Guide: </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http://docs.oracle.com/database/121/UPGRD/afterup.htm#UPGRD52810</t>
    </r>
  </si>
  <si>
    <r>
      <rPr>
        <sz val="11"/>
        <color rgb="FF000000"/>
        <rFont val="Calibri"/>
      </rPr>
      <t>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</si>
  <si>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the identity of the user/subject or process, perform a successful auditable action and an auditable action that results in an SQL error, and then view the results in the SYS.AUD$ table or the audit file, whichever is in use.</t>
    </r>
    <r>
      <rPr>
        <sz val="11"/>
        <color rgb="FF000000"/>
        <rFont val="Calibri"/>
      </rPr>
      <t xml:space="preserve">
</t>
    </r>
    <r>
      <rPr>
        <sz val="11"/>
        <color rgb="FF000000"/>
        <rFont val="Calibri"/>
      </rPr>
      <t>If no ACTION#, or the wrong value, is returned for the auditable actions just performed,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 xml:space="preserve">If Oracle returns a value something other than "TRUE", this is a finding. </t>
    </r>
    <r>
      <rPr>
        <sz val="11"/>
        <color rgb="FF000000"/>
        <rFont val="Calibri"/>
      </rPr>
      <t xml:space="preserve">
</t>
    </r>
    <r>
      <rPr>
        <sz val="11"/>
        <color rgb="FF000000"/>
        <rFont val="Calibri"/>
      </rPr>
      <t>To confirm that Oracle audit is capturing sufficient information to establish the identity of the user/subject or process, perform a successful auditable action and an auditable action that results in an SQL error, and then view the results in the SYS.UNIFIED_AUDIT_TRAIL view.</t>
    </r>
    <r>
      <rPr>
        <sz val="11"/>
        <color rgb="FF000000"/>
        <rFont val="Calibri"/>
      </rPr>
      <t xml:space="preserve">
</t>
    </r>
    <r>
      <rPr>
        <sz val="11"/>
        <color rgb="FF000000"/>
        <rFont val="Calibri"/>
      </rPr>
      <t>If no ACTION_NAME, or the wrong value, is returned for the auditable actions just performed, this is a finding.</t>
    </r>
  </si>
  <si>
    <t>V-220271</t>
  </si>
  <si>
    <r>
      <rPr>
        <sz val="11"/>
        <rFont val="Calibri"/>
      </rPr>
      <t>The DBMS must produce audit records containing sufficient information to establish when (date and time) the events occurred.</t>
    </r>
  </si>
  <si>
    <r>
      <rPr>
        <sz val="11"/>
        <color rgb="FF000000"/>
        <rFont val="Calibri"/>
      </rPr>
      <t>Configure the DBMS's auditing to audit standard and organization-defined auditable events, the audit record to include the date and time of any user/subject or process associated with the event.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To ensure auditable events are captured:</t>
    </r>
    <r>
      <rPr>
        <sz val="11"/>
        <color rgb="FF000000"/>
        <rFont val="Calibri"/>
      </rPr>
      <t xml:space="preserve">
</t>
    </r>
    <r>
      <rPr>
        <sz val="11"/>
        <color rgb="FF000000"/>
        <rFont val="Calibri"/>
      </rPr>
      <t>Link the oracle binary with uniaud_on, and then restart the database.</t>
    </r>
    <r>
      <rPr>
        <sz val="11"/>
        <color rgb="FF000000"/>
        <rFont val="Calibri"/>
      </rPr>
      <t xml:space="preserve">
</t>
    </r>
    <r>
      <rPr>
        <sz val="11"/>
        <color rgb="FF000000"/>
        <rFont val="Calibri"/>
      </rPr>
      <t>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"Monitoring Database Activity with Auditing" in the Oracle Database Security Guide:</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t>
    </r>
  </si>
  <si>
    <r>
      <rPr>
        <sz val="11"/>
        <color rgb="FF000000"/>
        <rFont val="Calibri"/>
      </rPr>
      <t>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Database software is capable of a range of actions on data stored within the database. It's important, for accurate forensic analysis, to know exactly when specific actions were performed. This requires the date and time an audit record is referring to. If date and time information is not recorded and stored with the audit record, the record itself is of very limited use.</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</si>
  <si>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when events occurred, perform a successful auditable action and an auditable action that results in an SQL error, and then view the results in the SYS.UNIFIED_AUDIT_TRAIL view.</t>
    </r>
    <r>
      <rPr>
        <sz val="11"/>
        <color rgb="FF000000"/>
        <rFont val="Calibri"/>
      </rPr>
      <t xml:space="preserve">
</t>
    </r>
    <r>
      <rPr>
        <sz val="11"/>
        <color rgb="FF000000"/>
        <rFont val="Calibri"/>
      </rPr>
      <t>If no timestamp, or the wrong value, is returned for the auditable actions just performed,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 xml:space="preserve">If Oracle returns a value something other than "TRUE", this is a finding. </t>
    </r>
    <r>
      <rPr>
        <sz val="11"/>
        <color rgb="FF000000"/>
        <rFont val="Calibri"/>
      </rPr>
      <t xml:space="preserve">
</t>
    </r>
    <r>
      <rPr>
        <sz val="11"/>
        <color rgb="FF000000"/>
        <rFont val="Calibri"/>
      </rPr>
      <t>To confirm that Oracle audit is capturing sufficient information to establish when events occurred, perform a successful auditable action and an auditable action that results in an SQL error, and then view the results in the SYS.AUD$ table or the audit file, whichever is in use.</t>
    </r>
    <r>
      <rPr>
        <sz val="11"/>
        <color rgb="FF000000"/>
        <rFont val="Calibri"/>
      </rPr>
      <t xml:space="preserve">
</t>
    </r>
    <r>
      <rPr>
        <sz val="11"/>
        <color rgb="FF000000"/>
        <rFont val="Calibri"/>
      </rPr>
      <t>If no timestamp, or the wrong value, is returned for the auditable actions just performed, this is a finding.</t>
    </r>
  </si>
  <si>
    <t>V-220272</t>
  </si>
  <si>
    <r>
      <rPr>
        <sz val="11"/>
        <rFont val="Calibri"/>
      </rPr>
      <t>The DBMS must produce audit records containing sufficient information to establish where the events occurred.</t>
    </r>
  </si>
  <si>
    <r>
      <rPr>
        <sz val="11"/>
        <color rgb="FF000000"/>
        <rFont val="Calibri"/>
      </rPr>
      <t>Configure the DBMS's auditing to audit standard and organization-defined auditable events, the audit record to include where the event occurred.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auditable events are captured:</t>
    </r>
    <r>
      <rPr>
        <sz val="11"/>
        <color rgb="FF000000"/>
        <rFont val="Calibri"/>
      </rPr>
      <t xml:space="preserve">
</t>
    </r>
    <r>
      <rPr>
        <sz val="11"/>
        <color rgb="FF000000"/>
        <rFont val="Calibri"/>
      </rPr>
      <t xml:space="preserve">Link the oracle binary with uniaud_on, and then restart the database.                                                                                                                                                                                 </t>
    </r>
    <r>
      <rPr>
        <sz val="11"/>
        <color rgb="FF000000"/>
        <rFont val="Calibri"/>
      </rPr>
      <t xml:space="preserve">
</t>
    </r>
    <r>
      <rPr>
        <sz val="11"/>
        <color rgb="FF000000"/>
        <rFont val="Calibri"/>
      </rPr>
      <t xml:space="preserve"> 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"Monitoring Database Activity with Auditing" in the Oracle Database Security Guide:</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http://docs.oracle.com/database/121/UPGRD/afterup.htm#UPGRD52810</t>
    </r>
  </si>
  <si>
    <r>
      <rPr>
        <sz val="11"/>
        <color rgb="FF000000"/>
        <rFont val="Calibri"/>
      </rPr>
      <t>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Without sufficient information establishing where the audit events occurred, investigation into the cause of events is severely hindered.</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</si>
  <si>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where events occurred, perform a successful auditable action and an auditable action that results in an SQL error, and then view the results in the SYS.AUD$ table or the audit file, whichever is in use.</t>
    </r>
    <r>
      <rPr>
        <sz val="11"/>
        <color rgb="FF000000"/>
        <rFont val="Calibri"/>
      </rPr>
      <t xml:space="preserve">
</t>
    </r>
    <r>
      <rPr>
        <sz val="11"/>
        <color rgb="FF000000"/>
        <rFont val="Calibri"/>
      </rPr>
      <t>If no DB ID or Object Creator (standard audit) or Object Schema (unified audit) or Object Name, or the wrong values, are returned for the auditable actions just performed, this is a finding.</t>
    </r>
    <r>
      <rPr>
        <sz val="11"/>
        <color rgb="FF000000"/>
        <rFont val="Calibri"/>
      </rPr>
      <t xml:space="preserve">
</t>
    </r>
    <r>
      <rPr>
        <sz val="11"/>
        <color rgb="FF000000"/>
        <rFont val="Calibri"/>
      </rPr>
      <t>If no DB ID or OBJ$CREATOR or the wrong values, are returned for the auditable actions just performed, this is a finding.</t>
    </r>
    <r>
      <rPr>
        <sz val="11"/>
        <color rgb="FF000000"/>
        <rFont val="Calibri"/>
      </rPr>
      <t xml:space="preserve">
</t>
    </r>
    <r>
      <rPr>
        <sz val="11"/>
        <color rgb="FF000000"/>
        <rFont val="Calibri"/>
      </rPr>
      <t>If correct values for USERHOST and TERMINAL are not returned when applicable,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 xml:space="preserve">If Oracle returns a value something other than "TRUE", this is a finding. </t>
    </r>
    <r>
      <rPr>
        <sz val="11"/>
        <color rgb="FF000000"/>
        <rFont val="Calibri"/>
      </rPr>
      <t xml:space="preserve">
</t>
    </r>
    <r>
      <rPr>
        <sz val="11"/>
        <color rgb="FF000000"/>
        <rFont val="Calibri"/>
      </rPr>
      <t>To confirm that Oracle audit is capturing sufficient information to establish where events occurred, perform a successful auditable action and an auditable action that results in an SQL error, and then view the results in the SYS.UNIFIED_AUDIT_TRAIL view.</t>
    </r>
    <r>
      <rPr>
        <sz val="11"/>
        <color rgb="FF000000"/>
        <rFont val="Calibri"/>
      </rPr>
      <t xml:space="preserve">
</t>
    </r>
    <r>
      <rPr>
        <sz val="11"/>
        <color rgb="FF000000"/>
        <rFont val="Calibri"/>
      </rPr>
      <t>If no DBID or OBJECT_SCHEMA or OBJECT_NAME, or the wrong values, are returned for the auditable actions just performed, this is a finding.</t>
    </r>
    <r>
      <rPr>
        <sz val="11"/>
        <color rgb="FF000000"/>
        <rFont val="Calibri"/>
      </rPr>
      <t xml:space="preserve">
</t>
    </r>
    <r>
      <rPr>
        <sz val="11"/>
        <color rgb="FF000000"/>
        <rFont val="Calibri"/>
      </rPr>
      <t>If correct values for USERHOST and TERMINAL are not returned when applicable, this is a finding.</t>
    </r>
    <r>
      <rPr>
        <sz val="11"/>
        <color rgb="FF000000"/>
        <rFont val="Calibri"/>
      </rPr>
      <t xml:space="preserve">
</t>
    </r>
    <r>
      <rPr>
        <sz val="11"/>
        <color rgb="FF000000"/>
        <rFont val="Calibri"/>
      </rPr>
      <t>For Unified Auditing, the following view can be useful for reviewing its output:</t>
    </r>
    <r>
      <rPr>
        <sz val="11"/>
        <color rgb="FF000000"/>
        <rFont val="Calibri"/>
      </rPr>
      <t xml:space="preserve">
</t>
    </r>
    <r>
      <rPr>
        <sz val="11"/>
        <color rgb="FF000000"/>
        <rFont val="Calibri"/>
      </rPr>
      <t>CREATE OR REPLACE FORCE VIEW SYS.UNIFIED_AUDIT_TRAIL</t>
    </r>
    <r>
      <rPr>
        <sz val="11"/>
        <color rgb="FF000000"/>
        <rFont val="Calibri"/>
      </rPr>
      <t xml:space="preserve">
</t>
    </r>
    <r>
      <rPr>
        <sz val="11"/>
        <color rgb="FF000000"/>
        <rFont val="Calibri"/>
      </rPr>
      <t>(</t>
    </r>
    <r>
      <rPr>
        <sz val="11"/>
        <color rgb="FF000000"/>
        <rFont val="Calibri"/>
      </rPr>
      <t xml:space="preserve">
</t>
    </r>
    <r>
      <rPr>
        <sz val="11"/>
        <color rgb="FF000000"/>
        <rFont val="Calibri"/>
      </rPr>
      <t>AUDIT_TYPE,</t>
    </r>
    <r>
      <rPr>
        <sz val="11"/>
        <color rgb="FF000000"/>
        <rFont val="Calibri"/>
      </rPr>
      <t xml:space="preserve">
</t>
    </r>
    <r>
      <rPr>
        <sz val="11"/>
        <color rgb="FF000000"/>
        <rFont val="Calibri"/>
      </rPr>
      <t>SESSIONID,</t>
    </r>
    <r>
      <rPr>
        <sz val="11"/>
        <color rgb="FF000000"/>
        <rFont val="Calibri"/>
      </rPr>
      <t xml:space="preserve">
</t>
    </r>
    <r>
      <rPr>
        <sz val="11"/>
        <color rgb="FF000000"/>
        <rFont val="Calibri"/>
      </rPr>
      <t>PROXY_SESSIONID,</t>
    </r>
    <r>
      <rPr>
        <sz val="11"/>
        <color rgb="FF000000"/>
        <rFont val="Calibri"/>
      </rPr>
      <t xml:space="preserve">
</t>
    </r>
    <r>
      <rPr>
        <sz val="11"/>
        <color rgb="FF000000"/>
        <rFont val="Calibri"/>
      </rPr>
      <t>OS_USERNAME,</t>
    </r>
    <r>
      <rPr>
        <sz val="11"/>
        <color rgb="FF000000"/>
        <rFont val="Calibri"/>
      </rPr>
      <t xml:space="preserve">
</t>
    </r>
    <r>
      <rPr>
        <sz val="11"/>
        <color rgb="FF000000"/>
        <rFont val="Calibri"/>
      </rPr>
      <t>USERHOST,</t>
    </r>
    <r>
      <rPr>
        <sz val="11"/>
        <color rgb="FF000000"/>
        <rFont val="Calibri"/>
      </rPr>
      <t xml:space="preserve">
</t>
    </r>
    <r>
      <rPr>
        <sz val="11"/>
        <color rgb="FF000000"/>
        <rFont val="Calibri"/>
      </rPr>
      <t>TERMINAL,</t>
    </r>
    <r>
      <rPr>
        <sz val="11"/>
        <color rgb="FF000000"/>
        <rFont val="Calibri"/>
      </rPr>
      <t xml:space="preserve">
</t>
    </r>
    <r>
      <rPr>
        <sz val="11"/>
        <color rgb="FF000000"/>
        <rFont val="Calibri"/>
      </rPr>
      <t>INSTANCE_ID,</t>
    </r>
    <r>
      <rPr>
        <sz val="11"/>
        <color rgb="FF000000"/>
        <rFont val="Calibri"/>
      </rPr>
      <t xml:space="preserve">
</t>
    </r>
    <r>
      <rPr>
        <sz val="11"/>
        <color rgb="FF000000"/>
        <rFont val="Calibri"/>
      </rPr>
      <t>DBID,</t>
    </r>
    <r>
      <rPr>
        <sz val="11"/>
        <color rgb="FF000000"/>
        <rFont val="Calibri"/>
      </rPr>
      <t xml:space="preserve">
</t>
    </r>
    <r>
      <rPr>
        <sz val="11"/>
        <color rgb="FF000000"/>
        <rFont val="Calibri"/>
      </rPr>
      <t>AUTHENTICATION_TYPE,</t>
    </r>
    <r>
      <rPr>
        <sz val="11"/>
        <color rgb="FF000000"/>
        <rFont val="Calibri"/>
      </rPr>
      <t xml:space="preserve">
</t>
    </r>
    <r>
      <rPr>
        <sz val="11"/>
        <color rgb="FF000000"/>
        <rFont val="Calibri"/>
      </rPr>
      <t>DBUSERNAME,</t>
    </r>
    <r>
      <rPr>
        <sz val="11"/>
        <color rgb="FF000000"/>
        <rFont val="Calibri"/>
      </rPr>
      <t xml:space="preserve">
</t>
    </r>
    <r>
      <rPr>
        <sz val="11"/>
        <color rgb="FF000000"/>
        <rFont val="Calibri"/>
      </rPr>
      <t>DBPROXY_USERNAME,</t>
    </r>
    <r>
      <rPr>
        <sz val="11"/>
        <color rgb="FF000000"/>
        <rFont val="Calibri"/>
      </rPr>
      <t xml:space="preserve">
</t>
    </r>
    <r>
      <rPr>
        <sz val="11"/>
        <color rgb="FF000000"/>
        <rFont val="Calibri"/>
      </rPr>
      <t>EXTERNAL_USERID,</t>
    </r>
    <r>
      <rPr>
        <sz val="11"/>
        <color rgb="FF000000"/>
        <rFont val="Calibri"/>
      </rPr>
      <t xml:space="preserve">
</t>
    </r>
    <r>
      <rPr>
        <sz val="11"/>
        <color rgb="FF000000"/>
        <rFont val="Calibri"/>
      </rPr>
      <t>GLOBAL_USERID,</t>
    </r>
    <r>
      <rPr>
        <sz val="11"/>
        <color rgb="FF000000"/>
        <rFont val="Calibri"/>
      </rPr>
      <t xml:space="preserve">
</t>
    </r>
    <r>
      <rPr>
        <sz val="11"/>
        <color rgb="FF000000"/>
        <rFont val="Calibri"/>
      </rPr>
      <t>CLIENT_PROGRAM_NAME,</t>
    </r>
    <r>
      <rPr>
        <sz val="11"/>
        <color rgb="FF000000"/>
        <rFont val="Calibri"/>
      </rPr>
      <t xml:space="preserve">
</t>
    </r>
    <r>
      <rPr>
        <sz val="11"/>
        <color rgb="FF000000"/>
        <rFont val="Calibri"/>
      </rPr>
      <t>DBLINK_INFO,</t>
    </r>
    <r>
      <rPr>
        <sz val="11"/>
        <color rgb="FF000000"/>
        <rFont val="Calibri"/>
      </rPr>
      <t xml:space="preserve">
</t>
    </r>
    <r>
      <rPr>
        <sz val="11"/>
        <color rgb="FF000000"/>
        <rFont val="Calibri"/>
      </rPr>
      <t>XS_USER_NAME,</t>
    </r>
    <r>
      <rPr>
        <sz val="11"/>
        <color rgb="FF000000"/>
        <rFont val="Calibri"/>
      </rPr>
      <t xml:space="preserve">
</t>
    </r>
    <r>
      <rPr>
        <sz val="11"/>
        <color rgb="FF000000"/>
        <rFont val="Calibri"/>
      </rPr>
      <t>XS_SESSIONID,</t>
    </r>
    <r>
      <rPr>
        <sz val="11"/>
        <color rgb="FF000000"/>
        <rFont val="Calibri"/>
      </rPr>
      <t xml:space="preserve">
</t>
    </r>
    <r>
      <rPr>
        <sz val="11"/>
        <color rgb="FF000000"/>
        <rFont val="Calibri"/>
      </rPr>
      <t>ENTRY_ID,</t>
    </r>
    <r>
      <rPr>
        <sz val="11"/>
        <color rgb="FF000000"/>
        <rFont val="Calibri"/>
      </rPr>
      <t xml:space="preserve">
</t>
    </r>
    <r>
      <rPr>
        <sz val="11"/>
        <color rgb="FF000000"/>
        <rFont val="Calibri"/>
      </rPr>
      <t>STATEMENT_ID,</t>
    </r>
    <r>
      <rPr>
        <sz val="11"/>
        <color rgb="FF000000"/>
        <rFont val="Calibri"/>
      </rPr>
      <t xml:space="preserve">
</t>
    </r>
    <r>
      <rPr>
        <sz val="11"/>
        <color rgb="FF000000"/>
        <rFont val="Calibri"/>
      </rPr>
      <t>EVENT_TIMESTAMP,</t>
    </r>
    <r>
      <rPr>
        <sz val="11"/>
        <color rgb="FF000000"/>
        <rFont val="Calibri"/>
      </rPr>
      <t xml:space="preserve">
</t>
    </r>
    <r>
      <rPr>
        <sz val="11"/>
        <color rgb="FF000000"/>
        <rFont val="Calibri"/>
      </rPr>
      <t>ACTION_NAME,</t>
    </r>
    <r>
      <rPr>
        <sz val="11"/>
        <color rgb="FF000000"/>
        <rFont val="Calibri"/>
      </rPr>
      <t xml:space="preserve">
</t>
    </r>
    <r>
      <rPr>
        <sz val="11"/>
        <color rgb="FF000000"/>
        <rFont val="Calibri"/>
      </rPr>
      <t>RETURN_CODE,</t>
    </r>
    <r>
      <rPr>
        <sz val="11"/>
        <color rgb="FF000000"/>
        <rFont val="Calibri"/>
      </rPr>
      <t xml:space="preserve">
</t>
    </r>
    <r>
      <rPr>
        <sz val="11"/>
        <color rgb="FF000000"/>
        <rFont val="Calibri"/>
      </rPr>
      <t>OS_PROCESS,</t>
    </r>
    <r>
      <rPr>
        <sz val="11"/>
        <color rgb="FF000000"/>
        <rFont val="Calibri"/>
      </rPr>
      <t xml:space="preserve">
</t>
    </r>
    <r>
      <rPr>
        <sz val="11"/>
        <color rgb="FF000000"/>
        <rFont val="Calibri"/>
      </rPr>
      <t>TRANSACTION_ID,</t>
    </r>
    <r>
      <rPr>
        <sz val="11"/>
        <color rgb="FF000000"/>
        <rFont val="Calibri"/>
      </rPr>
      <t xml:space="preserve">
</t>
    </r>
    <r>
      <rPr>
        <sz val="11"/>
        <color rgb="FF000000"/>
        <rFont val="Calibri"/>
      </rPr>
      <t>SCN,</t>
    </r>
    <r>
      <rPr>
        <sz val="11"/>
        <color rgb="FF000000"/>
        <rFont val="Calibri"/>
      </rPr>
      <t xml:space="preserve">
</t>
    </r>
    <r>
      <rPr>
        <sz val="11"/>
        <color rgb="FF000000"/>
        <rFont val="Calibri"/>
      </rPr>
      <t>EXECUTION_ID,</t>
    </r>
    <r>
      <rPr>
        <sz val="11"/>
        <color rgb="FF000000"/>
        <rFont val="Calibri"/>
      </rPr>
      <t xml:space="preserve">
</t>
    </r>
    <r>
      <rPr>
        <sz val="11"/>
        <color rgb="FF000000"/>
        <rFont val="Calibri"/>
      </rPr>
      <t>OBJECT_SCHEMA,</t>
    </r>
    <r>
      <rPr>
        <sz val="11"/>
        <color rgb="FF000000"/>
        <rFont val="Calibri"/>
      </rPr>
      <t xml:space="preserve">
</t>
    </r>
    <r>
      <rPr>
        <sz val="11"/>
        <color rgb="FF000000"/>
        <rFont val="Calibri"/>
      </rPr>
      <t>OBJECT_NAME,</t>
    </r>
    <r>
      <rPr>
        <sz val="11"/>
        <color rgb="FF000000"/>
        <rFont val="Calibri"/>
      </rPr>
      <t xml:space="preserve">
</t>
    </r>
    <r>
      <rPr>
        <sz val="11"/>
        <color rgb="FF000000"/>
        <rFont val="Calibri"/>
      </rPr>
      <t>SQL_TEXT,</t>
    </r>
    <r>
      <rPr>
        <sz val="11"/>
        <color rgb="FF000000"/>
        <rFont val="Calibri"/>
      </rPr>
      <t xml:space="preserve">
</t>
    </r>
    <r>
      <rPr>
        <sz val="11"/>
        <color rgb="FF000000"/>
        <rFont val="Calibri"/>
      </rPr>
      <t>SQL_BINDS,</t>
    </r>
    <r>
      <rPr>
        <sz val="11"/>
        <color rgb="FF000000"/>
        <rFont val="Calibri"/>
      </rPr>
      <t xml:space="preserve">
</t>
    </r>
    <r>
      <rPr>
        <sz val="11"/>
        <color rgb="FF000000"/>
        <rFont val="Calibri"/>
      </rPr>
      <t>APPLICATION_CONTEXTS,</t>
    </r>
    <r>
      <rPr>
        <sz val="11"/>
        <color rgb="FF000000"/>
        <rFont val="Calibri"/>
      </rPr>
      <t xml:space="preserve">
</t>
    </r>
    <r>
      <rPr>
        <sz val="11"/>
        <color rgb="FF000000"/>
        <rFont val="Calibri"/>
      </rPr>
      <t>CLIENT_IDENTIFIER,</t>
    </r>
    <r>
      <rPr>
        <sz val="11"/>
        <color rgb="FF000000"/>
        <rFont val="Calibri"/>
      </rPr>
      <t xml:space="preserve">
</t>
    </r>
    <r>
      <rPr>
        <sz val="11"/>
        <color rgb="FF000000"/>
        <rFont val="Calibri"/>
      </rPr>
      <t>NEW_SCHEMA,</t>
    </r>
    <r>
      <rPr>
        <sz val="11"/>
        <color rgb="FF000000"/>
        <rFont val="Calibri"/>
      </rPr>
      <t xml:space="preserve">
</t>
    </r>
    <r>
      <rPr>
        <sz val="11"/>
        <color rgb="FF000000"/>
        <rFont val="Calibri"/>
      </rPr>
      <t>NEW_NAME,</t>
    </r>
    <r>
      <rPr>
        <sz val="11"/>
        <color rgb="FF000000"/>
        <rFont val="Calibri"/>
      </rPr>
      <t xml:space="preserve">
</t>
    </r>
    <r>
      <rPr>
        <sz val="11"/>
        <color rgb="FF000000"/>
        <rFont val="Calibri"/>
      </rPr>
      <t>OBJECT_EDITION,</t>
    </r>
    <r>
      <rPr>
        <sz val="11"/>
        <color rgb="FF000000"/>
        <rFont val="Calibri"/>
      </rPr>
      <t xml:space="preserve">
</t>
    </r>
    <r>
      <rPr>
        <sz val="11"/>
        <color rgb="FF000000"/>
        <rFont val="Calibri"/>
      </rPr>
      <t>SYSTEM_PRIVILEGE_USED,</t>
    </r>
    <r>
      <rPr>
        <sz val="11"/>
        <color rgb="FF000000"/>
        <rFont val="Calibri"/>
      </rPr>
      <t xml:space="preserve">
</t>
    </r>
    <r>
      <rPr>
        <sz val="11"/>
        <color rgb="FF000000"/>
        <rFont val="Calibri"/>
      </rPr>
      <t>SYSTEM_PRIVILEGE,</t>
    </r>
    <r>
      <rPr>
        <sz val="11"/>
        <color rgb="FF000000"/>
        <rFont val="Calibri"/>
      </rPr>
      <t xml:space="preserve">
</t>
    </r>
    <r>
      <rPr>
        <sz val="11"/>
        <color rgb="FF000000"/>
        <rFont val="Calibri"/>
      </rPr>
      <t>AUDIT_OPTION,</t>
    </r>
    <r>
      <rPr>
        <sz val="11"/>
        <color rgb="FF000000"/>
        <rFont val="Calibri"/>
      </rPr>
      <t xml:space="preserve">
</t>
    </r>
    <r>
      <rPr>
        <sz val="11"/>
        <color rgb="FF000000"/>
        <rFont val="Calibri"/>
      </rPr>
      <t>OBJECT_PRIVILEGES,</t>
    </r>
    <r>
      <rPr>
        <sz val="11"/>
        <color rgb="FF000000"/>
        <rFont val="Calibri"/>
      </rPr>
      <t xml:space="preserve">
</t>
    </r>
    <r>
      <rPr>
        <sz val="11"/>
        <color rgb="FF000000"/>
        <rFont val="Calibri"/>
      </rPr>
      <t>ROLE,</t>
    </r>
    <r>
      <rPr>
        <sz val="11"/>
        <color rgb="FF000000"/>
        <rFont val="Calibri"/>
      </rPr>
      <t xml:space="preserve">
</t>
    </r>
    <r>
      <rPr>
        <sz val="11"/>
        <color rgb="FF000000"/>
        <rFont val="Calibri"/>
      </rPr>
      <t>TARGET_USER,</t>
    </r>
    <r>
      <rPr>
        <sz val="11"/>
        <color rgb="FF000000"/>
        <rFont val="Calibri"/>
      </rPr>
      <t xml:space="preserve">
</t>
    </r>
    <r>
      <rPr>
        <sz val="11"/>
        <color rgb="FF000000"/>
        <rFont val="Calibri"/>
      </rPr>
      <t>EXCLUDED_USER,</t>
    </r>
    <r>
      <rPr>
        <sz val="11"/>
        <color rgb="FF000000"/>
        <rFont val="Calibri"/>
      </rPr>
      <t xml:space="preserve">
</t>
    </r>
    <r>
      <rPr>
        <sz val="11"/>
        <color rgb="FF000000"/>
        <rFont val="Calibri"/>
      </rPr>
      <t>EXCLUDED_SCHEMA,</t>
    </r>
    <r>
      <rPr>
        <sz val="11"/>
        <color rgb="FF000000"/>
        <rFont val="Calibri"/>
      </rPr>
      <t xml:space="preserve">
</t>
    </r>
    <r>
      <rPr>
        <sz val="11"/>
        <color rgb="FF000000"/>
        <rFont val="Calibri"/>
      </rPr>
      <t>EXCLUDED_OBJECT,</t>
    </r>
    <r>
      <rPr>
        <sz val="11"/>
        <color rgb="FF000000"/>
        <rFont val="Calibri"/>
      </rPr>
      <t xml:space="preserve">
</t>
    </r>
    <r>
      <rPr>
        <sz val="11"/>
        <color rgb="FF000000"/>
        <rFont val="Calibri"/>
      </rPr>
      <t>ADDITIONAL_INFO,</t>
    </r>
    <r>
      <rPr>
        <sz val="11"/>
        <color rgb="FF000000"/>
        <rFont val="Calibri"/>
      </rPr>
      <t xml:space="preserve">
</t>
    </r>
    <r>
      <rPr>
        <sz val="11"/>
        <color rgb="FF000000"/>
        <rFont val="Calibri"/>
      </rPr>
      <t>UNIFIED_AUDIT_POLICIES,</t>
    </r>
    <r>
      <rPr>
        <sz val="11"/>
        <color rgb="FF000000"/>
        <rFont val="Calibri"/>
      </rPr>
      <t xml:space="preserve">
</t>
    </r>
    <r>
      <rPr>
        <sz val="11"/>
        <color rgb="FF000000"/>
        <rFont val="Calibri"/>
      </rPr>
      <t>FGA_POLICY_NAME,</t>
    </r>
    <r>
      <rPr>
        <sz val="11"/>
        <color rgb="FF000000"/>
        <rFont val="Calibri"/>
      </rPr>
      <t xml:space="preserve">
</t>
    </r>
    <r>
      <rPr>
        <sz val="11"/>
        <color rgb="FF000000"/>
        <rFont val="Calibri"/>
      </rPr>
      <t>XS_INACTIVITY_TIMEOUT,</t>
    </r>
    <r>
      <rPr>
        <sz val="11"/>
        <color rgb="FF000000"/>
        <rFont val="Calibri"/>
      </rPr>
      <t xml:space="preserve">
</t>
    </r>
    <r>
      <rPr>
        <sz val="11"/>
        <color rgb="FF000000"/>
        <rFont val="Calibri"/>
      </rPr>
      <t>XS_ENTITY_TYPE,</t>
    </r>
    <r>
      <rPr>
        <sz val="11"/>
        <color rgb="FF000000"/>
        <rFont val="Calibri"/>
      </rPr>
      <t xml:space="preserve">
</t>
    </r>
    <r>
      <rPr>
        <sz val="11"/>
        <color rgb="FF000000"/>
        <rFont val="Calibri"/>
      </rPr>
      <t>XS_TARGET_PRINCIPAL_NAME,</t>
    </r>
    <r>
      <rPr>
        <sz val="11"/>
        <color rgb="FF000000"/>
        <rFont val="Calibri"/>
      </rPr>
      <t xml:space="preserve">
</t>
    </r>
    <r>
      <rPr>
        <sz val="11"/>
        <color rgb="FF000000"/>
        <rFont val="Calibri"/>
      </rPr>
      <t>XS_PROXY_USER_NAME,</t>
    </r>
    <r>
      <rPr>
        <sz val="11"/>
        <color rgb="FF000000"/>
        <rFont val="Calibri"/>
      </rPr>
      <t xml:space="preserve">
</t>
    </r>
    <r>
      <rPr>
        <sz val="11"/>
        <color rgb="FF000000"/>
        <rFont val="Calibri"/>
      </rPr>
      <t>XS_DATASEC_POLICY_NAME,</t>
    </r>
    <r>
      <rPr>
        <sz val="11"/>
        <color rgb="FF000000"/>
        <rFont val="Calibri"/>
      </rPr>
      <t xml:space="preserve">
</t>
    </r>
    <r>
      <rPr>
        <sz val="11"/>
        <color rgb="FF000000"/>
        <rFont val="Calibri"/>
      </rPr>
      <t>XS_SCHEMA_NAME,</t>
    </r>
    <r>
      <rPr>
        <sz val="11"/>
        <color rgb="FF000000"/>
        <rFont val="Calibri"/>
      </rPr>
      <t xml:space="preserve">
</t>
    </r>
    <r>
      <rPr>
        <sz val="11"/>
        <color rgb="FF000000"/>
        <rFont val="Calibri"/>
      </rPr>
      <t>XS_CALLBACK_EVENT_TYPE,</t>
    </r>
    <r>
      <rPr>
        <sz val="11"/>
        <color rgb="FF000000"/>
        <rFont val="Calibri"/>
      </rPr>
      <t xml:space="preserve">
</t>
    </r>
    <r>
      <rPr>
        <sz val="11"/>
        <color rgb="FF000000"/>
        <rFont val="Calibri"/>
      </rPr>
      <t>XS_PACKAGE_NAME,</t>
    </r>
    <r>
      <rPr>
        <sz val="11"/>
        <color rgb="FF000000"/>
        <rFont val="Calibri"/>
      </rPr>
      <t xml:space="preserve">
</t>
    </r>
    <r>
      <rPr>
        <sz val="11"/>
        <color rgb="FF000000"/>
        <rFont val="Calibri"/>
      </rPr>
      <t>XS_PROCEDURE_NAME,</t>
    </r>
    <r>
      <rPr>
        <sz val="11"/>
        <color rgb="FF000000"/>
        <rFont val="Calibri"/>
      </rPr>
      <t xml:space="preserve">
</t>
    </r>
    <r>
      <rPr>
        <sz val="11"/>
        <color rgb="FF000000"/>
        <rFont val="Calibri"/>
      </rPr>
      <t>XS_ENABLED_ROLE,</t>
    </r>
    <r>
      <rPr>
        <sz val="11"/>
        <color rgb="FF000000"/>
        <rFont val="Calibri"/>
      </rPr>
      <t xml:space="preserve">
</t>
    </r>
    <r>
      <rPr>
        <sz val="11"/>
        <color rgb="FF000000"/>
        <rFont val="Calibri"/>
      </rPr>
      <t>XS_COOKIE,</t>
    </r>
    <r>
      <rPr>
        <sz val="11"/>
        <color rgb="FF000000"/>
        <rFont val="Calibri"/>
      </rPr>
      <t xml:space="preserve">
</t>
    </r>
    <r>
      <rPr>
        <sz val="11"/>
        <color rgb="FF000000"/>
        <rFont val="Calibri"/>
      </rPr>
      <t>XS_NS_NAME,</t>
    </r>
    <r>
      <rPr>
        <sz val="11"/>
        <color rgb="FF000000"/>
        <rFont val="Calibri"/>
      </rPr>
      <t xml:space="preserve">
</t>
    </r>
    <r>
      <rPr>
        <sz val="11"/>
        <color rgb="FF000000"/>
        <rFont val="Calibri"/>
      </rPr>
      <t>XS_NS_ATTRIBUTE,</t>
    </r>
    <r>
      <rPr>
        <sz val="11"/>
        <color rgb="FF000000"/>
        <rFont val="Calibri"/>
      </rPr>
      <t xml:space="preserve">
</t>
    </r>
    <r>
      <rPr>
        <sz val="11"/>
        <color rgb="FF000000"/>
        <rFont val="Calibri"/>
      </rPr>
      <t>XS_NS_ATTRIBUTE_OLD_VAL,</t>
    </r>
    <r>
      <rPr>
        <sz val="11"/>
        <color rgb="FF000000"/>
        <rFont val="Calibri"/>
      </rPr>
      <t xml:space="preserve">
</t>
    </r>
    <r>
      <rPr>
        <sz val="11"/>
        <color rgb="FF000000"/>
        <rFont val="Calibri"/>
      </rPr>
      <t>XS_NS_ATTRIBUTE_NEW_VAL,</t>
    </r>
    <r>
      <rPr>
        <sz val="11"/>
        <color rgb="FF000000"/>
        <rFont val="Calibri"/>
      </rPr>
      <t xml:space="preserve">
</t>
    </r>
    <r>
      <rPr>
        <sz val="11"/>
        <color rgb="FF000000"/>
        <rFont val="Calibri"/>
      </rPr>
      <t>DV_ACTION_CODE,</t>
    </r>
    <r>
      <rPr>
        <sz val="11"/>
        <color rgb="FF000000"/>
        <rFont val="Calibri"/>
      </rPr>
      <t xml:space="preserve">
</t>
    </r>
    <r>
      <rPr>
        <sz val="11"/>
        <color rgb="FF000000"/>
        <rFont val="Calibri"/>
      </rPr>
      <t>DV_ACTION_NAME,</t>
    </r>
    <r>
      <rPr>
        <sz val="11"/>
        <color rgb="FF000000"/>
        <rFont val="Calibri"/>
      </rPr>
      <t xml:space="preserve">
</t>
    </r>
    <r>
      <rPr>
        <sz val="11"/>
        <color rgb="FF000000"/>
        <rFont val="Calibri"/>
      </rPr>
      <t>DV_EXTENDED_ACTION_CODE,</t>
    </r>
    <r>
      <rPr>
        <sz val="11"/>
        <color rgb="FF000000"/>
        <rFont val="Calibri"/>
      </rPr>
      <t xml:space="preserve">
</t>
    </r>
    <r>
      <rPr>
        <sz val="11"/>
        <color rgb="FF000000"/>
        <rFont val="Calibri"/>
      </rPr>
      <t>DV_GRANTEE,</t>
    </r>
    <r>
      <rPr>
        <sz val="11"/>
        <color rgb="FF000000"/>
        <rFont val="Calibri"/>
      </rPr>
      <t xml:space="preserve">
</t>
    </r>
    <r>
      <rPr>
        <sz val="11"/>
        <color rgb="FF000000"/>
        <rFont val="Calibri"/>
      </rPr>
      <t>DV_RETURN_CODE,</t>
    </r>
    <r>
      <rPr>
        <sz val="11"/>
        <color rgb="FF000000"/>
        <rFont val="Calibri"/>
      </rPr>
      <t xml:space="preserve">
</t>
    </r>
    <r>
      <rPr>
        <sz val="11"/>
        <color rgb="FF000000"/>
        <rFont val="Calibri"/>
      </rPr>
      <t>DV_ACTION_OBJECT_NAME,</t>
    </r>
    <r>
      <rPr>
        <sz val="11"/>
        <color rgb="FF000000"/>
        <rFont val="Calibri"/>
      </rPr>
      <t xml:space="preserve">
</t>
    </r>
    <r>
      <rPr>
        <sz val="11"/>
        <color rgb="FF000000"/>
        <rFont val="Calibri"/>
      </rPr>
      <t>DV_RULE_SET_NAME,</t>
    </r>
    <r>
      <rPr>
        <sz val="11"/>
        <color rgb="FF000000"/>
        <rFont val="Calibri"/>
      </rPr>
      <t xml:space="preserve">
</t>
    </r>
    <r>
      <rPr>
        <sz val="11"/>
        <color rgb="FF000000"/>
        <rFont val="Calibri"/>
      </rPr>
      <t>DV_COMMENT,</t>
    </r>
    <r>
      <rPr>
        <sz val="11"/>
        <color rgb="FF000000"/>
        <rFont val="Calibri"/>
      </rPr>
      <t xml:space="preserve">
</t>
    </r>
    <r>
      <rPr>
        <sz val="11"/>
        <color rgb="FF000000"/>
        <rFont val="Calibri"/>
      </rPr>
      <t>DV_FACTOR_CONTEXT,</t>
    </r>
    <r>
      <rPr>
        <sz val="11"/>
        <color rgb="FF000000"/>
        <rFont val="Calibri"/>
      </rPr>
      <t xml:space="preserve">
</t>
    </r>
    <r>
      <rPr>
        <sz val="11"/>
        <color rgb="FF000000"/>
        <rFont val="Calibri"/>
      </rPr>
      <t>DV_OBJECT_STATUS,</t>
    </r>
    <r>
      <rPr>
        <sz val="11"/>
        <color rgb="FF000000"/>
        <rFont val="Calibri"/>
      </rPr>
      <t xml:space="preserve">
</t>
    </r>
    <r>
      <rPr>
        <sz val="11"/>
        <color rgb="FF000000"/>
        <rFont val="Calibri"/>
      </rPr>
      <t>OLS_POLICY_NAME,</t>
    </r>
    <r>
      <rPr>
        <sz val="11"/>
        <color rgb="FF000000"/>
        <rFont val="Calibri"/>
      </rPr>
      <t xml:space="preserve">
</t>
    </r>
    <r>
      <rPr>
        <sz val="11"/>
        <color rgb="FF000000"/>
        <rFont val="Calibri"/>
      </rPr>
      <t>OLS_GRANTEE,</t>
    </r>
    <r>
      <rPr>
        <sz val="11"/>
        <color rgb="FF000000"/>
        <rFont val="Calibri"/>
      </rPr>
      <t xml:space="preserve">
</t>
    </r>
    <r>
      <rPr>
        <sz val="11"/>
        <color rgb="FF000000"/>
        <rFont val="Calibri"/>
      </rPr>
      <t>OLS_MAX_READ_LABEL,</t>
    </r>
    <r>
      <rPr>
        <sz val="11"/>
        <color rgb="FF000000"/>
        <rFont val="Calibri"/>
      </rPr>
      <t xml:space="preserve">
</t>
    </r>
    <r>
      <rPr>
        <sz val="11"/>
        <color rgb="FF000000"/>
        <rFont val="Calibri"/>
      </rPr>
      <t>OLS_MAX_WRITE_LABEL,</t>
    </r>
    <r>
      <rPr>
        <sz val="11"/>
        <color rgb="FF000000"/>
        <rFont val="Calibri"/>
      </rPr>
      <t xml:space="preserve">
</t>
    </r>
    <r>
      <rPr>
        <sz val="11"/>
        <color rgb="FF000000"/>
        <rFont val="Calibri"/>
      </rPr>
      <t>OLS_MIN_WRITE_LABEL,</t>
    </r>
    <r>
      <rPr>
        <sz val="11"/>
        <color rgb="FF000000"/>
        <rFont val="Calibri"/>
      </rPr>
      <t xml:space="preserve">
</t>
    </r>
    <r>
      <rPr>
        <sz val="11"/>
        <color rgb="FF000000"/>
        <rFont val="Calibri"/>
      </rPr>
      <t>OLS_PRIVILEGES_GRANTED,</t>
    </r>
    <r>
      <rPr>
        <sz val="11"/>
        <color rgb="FF000000"/>
        <rFont val="Calibri"/>
      </rPr>
      <t xml:space="preserve">
</t>
    </r>
    <r>
      <rPr>
        <sz val="11"/>
        <color rgb="FF000000"/>
        <rFont val="Calibri"/>
      </rPr>
      <t>OLS_PROGRAM_UNIT_NAME,</t>
    </r>
    <r>
      <rPr>
        <sz val="11"/>
        <color rgb="FF000000"/>
        <rFont val="Calibri"/>
      </rPr>
      <t xml:space="preserve">
</t>
    </r>
    <r>
      <rPr>
        <sz val="11"/>
        <color rgb="FF000000"/>
        <rFont val="Calibri"/>
      </rPr>
      <t>OLS_PRIVILEGES_USED,</t>
    </r>
    <r>
      <rPr>
        <sz val="11"/>
        <color rgb="FF000000"/>
        <rFont val="Calibri"/>
      </rPr>
      <t xml:space="preserve">
</t>
    </r>
    <r>
      <rPr>
        <sz val="11"/>
        <color rgb="FF000000"/>
        <rFont val="Calibri"/>
      </rPr>
      <t>OLS_STRING_LABEL,</t>
    </r>
    <r>
      <rPr>
        <sz val="11"/>
        <color rgb="FF000000"/>
        <rFont val="Calibri"/>
      </rPr>
      <t xml:space="preserve">
</t>
    </r>
    <r>
      <rPr>
        <sz val="11"/>
        <color rgb="FF000000"/>
        <rFont val="Calibri"/>
      </rPr>
      <t>OLS_LABEL_COMPONENT_TYPE,</t>
    </r>
    <r>
      <rPr>
        <sz val="11"/>
        <color rgb="FF000000"/>
        <rFont val="Calibri"/>
      </rPr>
      <t xml:space="preserve">
</t>
    </r>
    <r>
      <rPr>
        <sz val="11"/>
        <color rgb="FF000000"/>
        <rFont val="Calibri"/>
      </rPr>
      <t>OLS_LABEL_COMPONENT_NAME,</t>
    </r>
    <r>
      <rPr>
        <sz val="11"/>
        <color rgb="FF000000"/>
        <rFont val="Calibri"/>
      </rPr>
      <t xml:space="preserve">
</t>
    </r>
    <r>
      <rPr>
        <sz val="11"/>
        <color rgb="FF000000"/>
        <rFont val="Calibri"/>
      </rPr>
      <t>OLS_PARENT_GROUP_NAME,</t>
    </r>
    <r>
      <rPr>
        <sz val="11"/>
        <color rgb="FF000000"/>
        <rFont val="Calibri"/>
      </rPr>
      <t xml:space="preserve">
</t>
    </r>
    <r>
      <rPr>
        <sz val="11"/>
        <color rgb="FF000000"/>
        <rFont val="Calibri"/>
      </rPr>
      <t>OLS_OLD_VALUE,</t>
    </r>
    <r>
      <rPr>
        <sz val="11"/>
        <color rgb="FF000000"/>
        <rFont val="Calibri"/>
      </rPr>
      <t xml:space="preserve">
</t>
    </r>
    <r>
      <rPr>
        <sz val="11"/>
        <color rgb="FF000000"/>
        <rFont val="Calibri"/>
      </rPr>
      <t>OLS_NEW_VALUE,</t>
    </r>
    <r>
      <rPr>
        <sz val="11"/>
        <color rgb="FF000000"/>
        <rFont val="Calibri"/>
      </rPr>
      <t xml:space="preserve">
</t>
    </r>
    <r>
      <rPr>
        <sz val="11"/>
        <color rgb="FF000000"/>
        <rFont val="Calibri"/>
      </rPr>
      <t>RMAN_SESSION_RECID,</t>
    </r>
    <r>
      <rPr>
        <sz val="11"/>
        <color rgb="FF000000"/>
        <rFont val="Calibri"/>
      </rPr>
      <t xml:space="preserve">
</t>
    </r>
    <r>
      <rPr>
        <sz val="11"/>
        <color rgb="FF000000"/>
        <rFont val="Calibri"/>
      </rPr>
      <t>RMAN_SESSION_STAMP,</t>
    </r>
    <r>
      <rPr>
        <sz val="11"/>
        <color rgb="FF000000"/>
        <rFont val="Calibri"/>
      </rPr>
      <t xml:space="preserve">
</t>
    </r>
    <r>
      <rPr>
        <sz val="11"/>
        <color rgb="FF000000"/>
        <rFont val="Calibri"/>
      </rPr>
      <t>RMAN_OPERATION,</t>
    </r>
    <r>
      <rPr>
        <sz val="11"/>
        <color rgb="FF000000"/>
        <rFont val="Calibri"/>
      </rPr>
      <t xml:space="preserve">
</t>
    </r>
    <r>
      <rPr>
        <sz val="11"/>
        <color rgb="FF000000"/>
        <rFont val="Calibri"/>
      </rPr>
      <t>RMAN_OBJECT_TYPE,</t>
    </r>
    <r>
      <rPr>
        <sz val="11"/>
        <color rgb="FF000000"/>
        <rFont val="Calibri"/>
      </rPr>
      <t xml:space="preserve">
</t>
    </r>
    <r>
      <rPr>
        <sz val="11"/>
        <color rgb="FF000000"/>
        <rFont val="Calibri"/>
      </rPr>
      <t>RMAN_DEVICE_TYPE,</t>
    </r>
    <r>
      <rPr>
        <sz val="11"/>
        <color rgb="FF000000"/>
        <rFont val="Calibri"/>
      </rPr>
      <t xml:space="preserve">
</t>
    </r>
    <r>
      <rPr>
        <sz val="11"/>
        <color rgb="FF000000"/>
        <rFont val="Calibri"/>
      </rPr>
      <t>DP_TEXT_PARAMETERS1,</t>
    </r>
    <r>
      <rPr>
        <sz val="11"/>
        <color rgb="FF000000"/>
        <rFont val="Calibri"/>
      </rPr>
      <t xml:space="preserve">
</t>
    </r>
    <r>
      <rPr>
        <sz val="11"/>
        <color rgb="FF000000"/>
        <rFont val="Calibri"/>
      </rPr>
      <t>DP_BOOLEAN_PARAMETERS1,</t>
    </r>
    <r>
      <rPr>
        <sz val="11"/>
        <color rgb="FF000000"/>
        <rFont val="Calibri"/>
      </rPr>
      <t xml:space="preserve">
</t>
    </r>
    <r>
      <rPr>
        <sz val="11"/>
        <color rgb="FF000000"/>
        <rFont val="Calibri"/>
      </rPr>
      <t>DIRECT_PATH_NUM_COLUMNS_LOADED</t>
    </r>
    <r>
      <rPr>
        <sz val="11"/>
        <color rgb="FF000000"/>
        <rFont val="Calibri"/>
      </rPr>
      <t xml:space="preserve">
</t>
    </r>
    <r>
      <rPr>
        <sz val="11"/>
        <color rgb="FF000000"/>
        <rFont val="Calibri"/>
      </rPr>
      <t>)</t>
    </r>
    <r>
      <rPr>
        <sz val="11"/>
        <color rgb="FF000000"/>
        <rFont val="Calibri"/>
      </rPr>
      <t xml:space="preserve">
</t>
    </r>
    <r>
      <rPr>
        <sz val="11"/>
        <color rgb="FF000000"/>
        <rFont val="Calibri"/>
      </rPr>
      <t>AS</t>
    </r>
    <r>
      <rPr>
        <sz val="11"/>
        <color rgb="FF000000"/>
        <rFont val="Calibri"/>
      </rPr>
      <t xml:space="preserve">
</t>
    </r>
    <r>
      <rPr>
        <sz val="11"/>
        <color rgb="FF000000"/>
        <rFont val="Calibri"/>
      </rPr>
      <t>SELECT act.component,</t>
    </r>
    <r>
      <rPr>
        <sz val="11"/>
        <color rgb="FF000000"/>
        <rFont val="Calibri"/>
      </rPr>
      <t xml:space="preserve">
</t>
    </r>
    <r>
      <rPr>
        <sz val="11"/>
        <color rgb="FF000000"/>
        <rFont val="Calibri"/>
      </rPr>
      <t>sessionid,</t>
    </r>
    <r>
      <rPr>
        <sz val="11"/>
        <color rgb="FF000000"/>
        <rFont val="Calibri"/>
      </rPr>
      <t xml:space="preserve">
</t>
    </r>
    <r>
      <rPr>
        <sz val="11"/>
        <color rgb="FF000000"/>
        <rFont val="Calibri"/>
      </rPr>
      <t>proxy_sessionid,</t>
    </r>
    <r>
      <rPr>
        <sz val="11"/>
        <color rgb="FF000000"/>
        <rFont val="Calibri"/>
      </rPr>
      <t xml:space="preserve">
</t>
    </r>
    <r>
      <rPr>
        <sz val="11"/>
        <color rgb="FF000000"/>
        <rFont val="Calibri"/>
      </rPr>
      <t>os_user,</t>
    </r>
    <r>
      <rPr>
        <sz val="11"/>
        <color rgb="FF000000"/>
        <rFont val="Calibri"/>
      </rPr>
      <t xml:space="preserve">
</t>
    </r>
    <r>
      <rPr>
        <sz val="11"/>
        <color rgb="FF000000"/>
        <rFont val="Calibri"/>
      </rPr>
      <t>host_name,</t>
    </r>
    <r>
      <rPr>
        <sz val="11"/>
        <color rgb="FF000000"/>
        <rFont val="Calibri"/>
      </rPr>
      <t xml:space="preserve">
</t>
    </r>
    <r>
      <rPr>
        <sz val="11"/>
        <color rgb="FF000000"/>
        <rFont val="Calibri"/>
      </rPr>
      <t>terminal,</t>
    </r>
    <r>
      <rPr>
        <sz val="11"/>
        <color rgb="FF000000"/>
        <rFont val="Calibri"/>
      </rPr>
      <t xml:space="preserve">
</t>
    </r>
    <r>
      <rPr>
        <sz val="11"/>
        <color rgb="FF000000"/>
        <rFont val="Calibri"/>
      </rPr>
      <t>instance_id,</t>
    </r>
    <r>
      <rPr>
        <sz val="11"/>
        <color rgb="FF000000"/>
        <rFont val="Calibri"/>
      </rPr>
      <t xml:space="preserve">
</t>
    </r>
    <r>
      <rPr>
        <sz val="11"/>
        <color rgb="FF000000"/>
        <rFont val="Calibri"/>
      </rPr>
      <t>dbid,</t>
    </r>
    <r>
      <rPr>
        <sz val="11"/>
        <color rgb="FF000000"/>
        <rFont val="Calibri"/>
      </rPr>
      <t xml:space="preserve">
</t>
    </r>
    <r>
      <rPr>
        <sz val="11"/>
        <color rgb="FF000000"/>
        <rFont val="Calibri"/>
      </rPr>
      <t>authentication_type,</t>
    </r>
    <r>
      <rPr>
        <sz val="11"/>
        <color rgb="FF000000"/>
        <rFont val="Calibri"/>
      </rPr>
      <t xml:space="preserve">
</t>
    </r>
    <r>
      <rPr>
        <sz val="11"/>
        <color rgb="FF000000"/>
        <rFont val="Calibri"/>
      </rPr>
      <t>userid,</t>
    </r>
    <r>
      <rPr>
        <sz val="11"/>
        <color rgb="FF000000"/>
        <rFont val="Calibri"/>
      </rPr>
      <t xml:space="preserve">
</t>
    </r>
    <r>
      <rPr>
        <sz val="11"/>
        <color rgb="FF000000"/>
        <rFont val="Calibri"/>
      </rPr>
      <t>proxy_userid,</t>
    </r>
    <r>
      <rPr>
        <sz val="11"/>
        <color rgb="FF000000"/>
        <rFont val="Calibri"/>
      </rPr>
      <t xml:space="preserve">
</t>
    </r>
    <r>
      <rPr>
        <sz val="11"/>
        <color rgb="FF000000"/>
        <rFont val="Calibri"/>
      </rPr>
      <t>external_userid,</t>
    </r>
    <r>
      <rPr>
        <sz val="11"/>
        <color rgb="FF000000"/>
        <rFont val="Calibri"/>
      </rPr>
      <t xml:space="preserve">
</t>
    </r>
    <r>
      <rPr>
        <sz val="11"/>
        <color rgb="FF000000"/>
        <rFont val="Calibri"/>
      </rPr>
      <t>global_userid,</t>
    </r>
    <r>
      <rPr>
        <sz val="11"/>
        <color rgb="FF000000"/>
        <rFont val="Calibri"/>
      </rPr>
      <t xml:space="preserve">
</t>
    </r>
    <r>
      <rPr>
        <sz val="11"/>
        <color rgb="FF000000"/>
        <rFont val="Calibri"/>
      </rPr>
      <t>client_program_name,</t>
    </r>
    <r>
      <rPr>
        <sz val="11"/>
        <color rgb="FF000000"/>
        <rFont val="Calibri"/>
      </rPr>
      <t xml:space="preserve">
</t>
    </r>
    <r>
      <rPr>
        <sz val="11"/>
        <color rgb="FF000000"/>
        <rFont val="Calibri"/>
      </rPr>
      <t>dblink_info,</t>
    </r>
    <r>
      <rPr>
        <sz val="11"/>
        <color rgb="FF000000"/>
        <rFont val="Calibri"/>
      </rPr>
      <t xml:space="preserve">
</t>
    </r>
    <r>
      <rPr>
        <sz val="11"/>
        <color rgb="FF000000"/>
        <rFont val="Calibri"/>
      </rPr>
      <t>xs_user_name,</t>
    </r>
    <r>
      <rPr>
        <sz val="11"/>
        <color rgb="FF000000"/>
        <rFont val="Calibri"/>
      </rPr>
      <t xml:space="preserve">
</t>
    </r>
    <r>
      <rPr>
        <sz val="11"/>
        <color rgb="FF000000"/>
        <rFont val="Calibri"/>
      </rPr>
      <t>xs_sessionid,</t>
    </r>
    <r>
      <rPr>
        <sz val="11"/>
        <color rgb="FF000000"/>
        <rFont val="Calibri"/>
      </rPr>
      <t xml:space="preserve">
</t>
    </r>
    <r>
      <rPr>
        <sz val="11"/>
        <color rgb="FF000000"/>
        <rFont val="Calibri"/>
      </rPr>
      <t>entry_id,</t>
    </r>
    <r>
      <rPr>
        <sz val="11"/>
        <color rgb="FF000000"/>
        <rFont val="Calibri"/>
      </rPr>
      <t xml:space="preserve">
</t>
    </r>
    <r>
      <rPr>
        <sz val="11"/>
        <color rgb="FF000000"/>
        <rFont val="Calibri"/>
      </rPr>
      <t>statement_id,</t>
    </r>
    <r>
      <rPr>
        <sz val="11"/>
        <color rgb="FF000000"/>
        <rFont val="Calibri"/>
      </rPr>
      <t xml:space="preserve">
</t>
    </r>
    <r>
      <rPr>
        <sz val="11"/>
        <color rgb="FF000000"/>
        <rFont val="Calibri"/>
      </rPr>
      <t>CAST (event_timestamp AS TIMESTAMP WITH LOCAL TIME ZONE),</t>
    </r>
    <r>
      <rPr>
        <sz val="11"/>
        <color rgb="FF000000"/>
        <rFont val="Calibri"/>
      </rPr>
      <t xml:space="preserve">
</t>
    </r>
    <r>
      <rPr>
        <sz val="11"/>
        <color rgb="FF000000"/>
        <rFont val="Calibri"/>
      </rPr>
      <t>act.name,</t>
    </r>
    <r>
      <rPr>
        <sz val="11"/>
        <color rgb="FF000000"/>
        <rFont val="Calibri"/>
      </rPr>
      <t xml:space="preserve">
</t>
    </r>
    <r>
      <rPr>
        <sz val="11"/>
        <color rgb="FF000000"/>
        <rFont val="Calibri"/>
      </rPr>
      <t>return_code,</t>
    </r>
    <r>
      <rPr>
        <sz val="11"/>
        <color rgb="FF000000"/>
        <rFont val="Calibri"/>
      </rPr>
      <t xml:space="preserve">
</t>
    </r>
    <r>
      <rPr>
        <sz val="11"/>
        <color rgb="FF000000"/>
        <rFont val="Calibri"/>
      </rPr>
      <t>os_process,</t>
    </r>
    <r>
      <rPr>
        <sz val="11"/>
        <color rgb="FF000000"/>
        <rFont val="Calibri"/>
      </rPr>
      <t xml:space="preserve">
</t>
    </r>
    <r>
      <rPr>
        <sz val="11"/>
        <color rgb="FF000000"/>
        <rFont val="Calibri"/>
      </rPr>
      <t>transaction_id,</t>
    </r>
    <r>
      <rPr>
        <sz val="11"/>
        <color rgb="FF000000"/>
        <rFont val="Calibri"/>
      </rPr>
      <t xml:space="preserve">
</t>
    </r>
    <r>
      <rPr>
        <sz val="11"/>
        <color rgb="FF000000"/>
        <rFont val="Calibri"/>
      </rPr>
      <t>scn,</t>
    </r>
    <r>
      <rPr>
        <sz val="11"/>
        <color rgb="FF000000"/>
        <rFont val="Calibri"/>
      </rPr>
      <t xml:space="preserve">
</t>
    </r>
    <r>
      <rPr>
        <sz val="11"/>
        <color rgb="FF000000"/>
        <rFont val="Calibri"/>
      </rPr>
      <t>execution_id,</t>
    </r>
    <r>
      <rPr>
        <sz val="11"/>
        <color rgb="FF000000"/>
        <rFont val="Calibri"/>
      </rPr>
      <t xml:space="preserve">
</t>
    </r>
    <r>
      <rPr>
        <sz val="11"/>
        <color rgb="FF000000"/>
        <rFont val="Calibri"/>
      </rPr>
      <t>obj_owner,</t>
    </r>
    <r>
      <rPr>
        <sz val="11"/>
        <color rgb="FF000000"/>
        <rFont val="Calibri"/>
      </rPr>
      <t xml:space="preserve">
</t>
    </r>
    <r>
      <rPr>
        <sz val="11"/>
        <color rgb="FF000000"/>
        <rFont val="Calibri"/>
      </rPr>
      <t>obj_name,</t>
    </r>
    <r>
      <rPr>
        <sz val="11"/>
        <color rgb="FF000000"/>
        <rFont val="Calibri"/>
      </rPr>
      <t xml:space="preserve">
</t>
    </r>
    <r>
      <rPr>
        <sz val="11"/>
        <color rgb="FF000000"/>
        <rFont val="Calibri"/>
      </rPr>
      <t>sql_text,</t>
    </r>
    <r>
      <rPr>
        <sz val="11"/>
        <color rgb="FF000000"/>
        <rFont val="Calibri"/>
      </rPr>
      <t xml:space="preserve">
</t>
    </r>
    <r>
      <rPr>
        <sz val="11"/>
        <color rgb="FF000000"/>
        <rFont val="Calibri"/>
      </rPr>
      <t>sql_binds,</t>
    </r>
    <r>
      <rPr>
        <sz val="11"/>
        <color rgb="FF000000"/>
        <rFont val="Calibri"/>
      </rPr>
      <t xml:space="preserve">
</t>
    </r>
    <r>
      <rPr>
        <sz val="11"/>
        <color rgb="FF000000"/>
        <rFont val="Calibri"/>
      </rPr>
      <t>application_contexts,</t>
    </r>
    <r>
      <rPr>
        <sz val="11"/>
        <color rgb="FF000000"/>
        <rFont val="Calibri"/>
      </rPr>
      <t xml:space="preserve">
</t>
    </r>
    <r>
      <rPr>
        <sz val="11"/>
        <color rgb="FF000000"/>
        <rFont val="Calibri"/>
      </rPr>
      <t>client_identifier,</t>
    </r>
    <r>
      <rPr>
        <sz val="11"/>
        <color rgb="FF000000"/>
        <rFont val="Calibri"/>
      </rPr>
      <t xml:space="preserve">
</t>
    </r>
    <r>
      <rPr>
        <sz val="11"/>
        <color rgb="FF000000"/>
        <rFont val="Calibri"/>
      </rPr>
      <t>new_owner,</t>
    </r>
    <r>
      <rPr>
        <sz val="11"/>
        <color rgb="FF000000"/>
        <rFont val="Calibri"/>
      </rPr>
      <t xml:space="preserve">
</t>
    </r>
    <r>
      <rPr>
        <sz val="11"/>
        <color rgb="FF000000"/>
        <rFont val="Calibri"/>
      </rPr>
      <t>new_name,</t>
    </r>
    <r>
      <rPr>
        <sz val="11"/>
        <color rgb="FF000000"/>
        <rFont val="Calibri"/>
      </rPr>
      <t xml:space="preserve">
</t>
    </r>
    <r>
      <rPr>
        <sz val="11"/>
        <color rgb="FF000000"/>
        <rFont val="Calibri"/>
      </rPr>
      <t>object_edition,</t>
    </r>
    <r>
      <rPr>
        <sz val="11"/>
        <color rgb="FF000000"/>
        <rFont val="Calibri"/>
      </rPr>
      <t xml:space="preserve">
</t>
    </r>
    <r>
      <rPr>
        <sz val="11"/>
        <color rgb="FF000000"/>
        <rFont val="Calibri"/>
      </rPr>
      <t>system_privilege_used,</t>
    </r>
    <r>
      <rPr>
        <sz val="11"/>
        <color rgb="FF000000"/>
        <rFont val="Calibri"/>
      </rPr>
      <t xml:space="preserve">
</t>
    </r>
    <r>
      <rPr>
        <sz val="11"/>
        <color rgb="FF000000"/>
        <rFont val="Calibri"/>
      </rPr>
      <t>spx.name,</t>
    </r>
    <r>
      <rPr>
        <sz val="11"/>
        <color rgb="FF000000"/>
        <rFont val="Calibri"/>
      </rPr>
      <t xml:space="preserve">
</t>
    </r>
    <r>
      <rPr>
        <sz val="11"/>
        <color rgb="FF000000"/>
        <rFont val="Calibri"/>
      </rPr>
      <t>aom.name,</t>
    </r>
    <r>
      <rPr>
        <sz val="11"/>
        <color rgb="FF000000"/>
        <rFont val="Calibri"/>
      </rPr>
      <t xml:space="preserve">
</t>
    </r>
    <r>
      <rPr>
        <sz val="11"/>
        <color rgb="FF000000"/>
        <rFont val="Calibri"/>
      </rPr>
      <t>object_privileges,</t>
    </r>
    <r>
      <rPr>
        <sz val="11"/>
        <color rgb="FF000000"/>
        <rFont val="Calibri"/>
      </rPr>
      <t xml:space="preserve">
</t>
    </r>
    <r>
      <rPr>
        <sz val="11"/>
        <color rgb="FF000000"/>
        <rFont val="Calibri"/>
      </rPr>
      <t>role,</t>
    </r>
    <r>
      <rPr>
        <sz val="11"/>
        <color rgb="FF000000"/>
        <rFont val="Calibri"/>
      </rPr>
      <t xml:space="preserve">
</t>
    </r>
    <r>
      <rPr>
        <sz val="11"/>
        <color rgb="FF000000"/>
        <rFont val="Calibri"/>
      </rPr>
      <t>target_user,</t>
    </r>
    <r>
      <rPr>
        <sz val="11"/>
        <color rgb="FF000000"/>
        <rFont val="Calibri"/>
      </rPr>
      <t xml:space="preserve">
</t>
    </r>
    <r>
      <rPr>
        <sz val="11"/>
        <color rgb="FF000000"/>
        <rFont val="Calibri"/>
      </rPr>
      <t>excluded_user,</t>
    </r>
    <r>
      <rPr>
        <sz val="11"/>
        <color rgb="FF000000"/>
        <rFont val="Calibri"/>
      </rPr>
      <t xml:space="preserve">
</t>
    </r>
    <r>
      <rPr>
        <sz val="11"/>
        <color rgb="FF000000"/>
        <rFont val="Calibri"/>
      </rPr>
      <t>excluded_schema,</t>
    </r>
    <r>
      <rPr>
        <sz val="11"/>
        <color rgb="FF000000"/>
        <rFont val="Calibri"/>
      </rPr>
      <t xml:space="preserve">
</t>
    </r>
    <r>
      <rPr>
        <sz val="11"/>
        <color rgb="FF000000"/>
        <rFont val="Calibri"/>
      </rPr>
      <t>excluded_object,</t>
    </r>
    <r>
      <rPr>
        <sz val="11"/>
        <color rgb="FF000000"/>
        <rFont val="Calibri"/>
      </rPr>
      <t xml:space="preserve">
</t>
    </r>
    <r>
      <rPr>
        <sz val="11"/>
        <color rgb="FF000000"/>
        <rFont val="Calibri"/>
      </rPr>
      <t>additional_info,</t>
    </r>
    <r>
      <rPr>
        <sz val="11"/>
        <color rgb="FF000000"/>
        <rFont val="Calibri"/>
      </rPr>
      <t xml:space="preserve">
</t>
    </r>
    <r>
      <rPr>
        <sz val="11"/>
        <color rgb="FF000000"/>
        <rFont val="Calibri"/>
      </rPr>
      <t>unified_audit_policies,</t>
    </r>
    <r>
      <rPr>
        <sz val="11"/>
        <color rgb="FF000000"/>
        <rFont val="Calibri"/>
      </rPr>
      <t xml:space="preserve">
</t>
    </r>
    <r>
      <rPr>
        <sz val="11"/>
        <color rgb="FF000000"/>
        <rFont val="Calibri"/>
      </rPr>
      <t>fga_policy_name,</t>
    </r>
    <r>
      <rPr>
        <sz val="11"/>
        <color rgb="FF000000"/>
        <rFont val="Calibri"/>
      </rPr>
      <t xml:space="preserve">
</t>
    </r>
    <r>
      <rPr>
        <sz val="11"/>
        <color rgb="FF000000"/>
        <rFont val="Calibri"/>
      </rPr>
      <t>xs_inactivity_timeout,</t>
    </r>
    <r>
      <rPr>
        <sz val="11"/>
        <color rgb="FF000000"/>
        <rFont val="Calibri"/>
      </rPr>
      <t xml:space="preserve">
</t>
    </r>
    <r>
      <rPr>
        <sz val="11"/>
        <color rgb="FF000000"/>
        <rFont val="Calibri"/>
      </rPr>
      <t>xs_entity_type,</t>
    </r>
    <r>
      <rPr>
        <sz val="11"/>
        <color rgb="FF000000"/>
        <rFont val="Calibri"/>
      </rPr>
      <t xml:space="preserve">
</t>
    </r>
    <r>
      <rPr>
        <sz val="11"/>
        <color rgb="FF000000"/>
        <rFont val="Calibri"/>
      </rPr>
      <t>xs_target_principal_name,</t>
    </r>
    <r>
      <rPr>
        <sz val="11"/>
        <color rgb="FF000000"/>
        <rFont val="Calibri"/>
      </rPr>
      <t xml:space="preserve">
</t>
    </r>
    <r>
      <rPr>
        <sz val="11"/>
        <color rgb="FF000000"/>
        <rFont val="Calibri"/>
      </rPr>
      <t>xs_proxy_user_name,</t>
    </r>
    <r>
      <rPr>
        <sz val="11"/>
        <color rgb="FF000000"/>
        <rFont val="Calibri"/>
      </rPr>
      <t xml:space="preserve">
</t>
    </r>
    <r>
      <rPr>
        <sz val="11"/>
        <color rgb="FF000000"/>
        <rFont val="Calibri"/>
      </rPr>
      <t>xs_datasec_policy_name,</t>
    </r>
    <r>
      <rPr>
        <sz val="11"/>
        <color rgb="FF000000"/>
        <rFont val="Calibri"/>
      </rPr>
      <t xml:space="preserve">
</t>
    </r>
    <r>
      <rPr>
        <sz val="11"/>
        <color rgb="FF000000"/>
        <rFont val="Calibri"/>
      </rPr>
      <t>xs_schema_name,</t>
    </r>
    <r>
      <rPr>
        <sz val="11"/>
        <color rgb="FF000000"/>
        <rFont val="Calibri"/>
      </rPr>
      <t xml:space="preserve">
</t>
    </r>
    <r>
      <rPr>
        <sz val="11"/>
        <color rgb="FF000000"/>
        <rFont val="Calibri"/>
      </rPr>
      <t>xs_callback_event_type,</t>
    </r>
    <r>
      <rPr>
        <sz val="11"/>
        <color rgb="FF000000"/>
        <rFont val="Calibri"/>
      </rPr>
      <t xml:space="preserve">
</t>
    </r>
    <r>
      <rPr>
        <sz val="11"/>
        <color rgb="FF000000"/>
        <rFont val="Calibri"/>
      </rPr>
      <t>xs_package_name,</t>
    </r>
    <r>
      <rPr>
        <sz val="11"/>
        <color rgb="FF000000"/>
        <rFont val="Calibri"/>
      </rPr>
      <t xml:space="preserve">
</t>
    </r>
    <r>
      <rPr>
        <sz val="11"/>
        <color rgb="FF000000"/>
        <rFont val="Calibri"/>
      </rPr>
      <t>xs_procedure_name,</t>
    </r>
    <r>
      <rPr>
        <sz val="11"/>
        <color rgb="FF000000"/>
        <rFont val="Calibri"/>
      </rPr>
      <t xml:space="preserve">
</t>
    </r>
    <r>
      <rPr>
        <sz val="11"/>
        <color rgb="FF000000"/>
        <rFont val="Calibri"/>
      </rPr>
      <t>xs_enabled_role,</t>
    </r>
    <r>
      <rPr>
        <sz val="11"/>
        <color rgb="FF000000"/>
        <rFont val="Calibri"/>
      </rPr>
      <t xml:space="preserve">
</t>
    </r>
    <r>
      <rPr>
        <sz val="11"/>
        <color rgb="FF000000"/>
        <rFont val="Calibri"/>
      </rPr>
      <t>xs_cookie,</t>
    </r>
    <r>
      <rPr>
        <sz val="11"/>
        <color rgb="FF000000"/>
        <rFont val="Calibri"/>
      </rPr>
      <t xml:space="preserve">
</t>
    </r>
    <r>
      <rPr>
        <sz val="11"/>
        <color rgb="FF000000"/>
        <rFont val="Calibri"/>
      </rPr>
      <t>xs_ns_name,</t>
    </r>
    <r>
      <rPr>
        <sz val="11"/>
        <color rgb="FF000000"/>
        <rFont val="Calibri"/>
      </rPr>
      <t xml:space="preserve">
</t>
    </r>
    <r>
      <rPr>
        <sz val="11"/>
        <color rgb="FF000000"/>
        <rFont val="Calibri"/>
      </rPr>
      <t>xs_ns_attribute,</t>
    </r>
    <r>
      <rPr>
        <sz val="11"/>
        <color rgb="FF000000"/>
        <rFont val="Calibri"/>
      </rPr>
      <t xml:space="preserve">
</t>
    </r>
    <r>
      <rPr>
        <sz val="11"/>
        <color rgb="FF000000"/>
        <rFont val="Calibri"/>
      </rPr>
      <t>xs_ns_attribute_old_val,</t>
    </r>
    <r>
      <rPr>
        <sz val="11"/>
        <color rgb="FF000000"/>
        <rFont val="Calibri"/>
      </rPr>
      <t xml:space="preserve">
</t>
    </r>
    <r>
      <rPr>
        <sz val="11"/>
        <color rgb="FF000000"/>
        <rFont val="Calibri"/>
      </rPr>
      <t>xs_ns_attribute_new_val,</t>
    </r>
    <r>
      <rPr>
        <sz val="11"/>
        <color rgb="FF000000"/>
        <rFont val="Calibri"/>
      </rPr>
      <t xml:space="preserve">
</t>
    </r>
    <r>
      <rPr>
        <sz val="11"/>
        <color rgb="FF000000"/>
        <rFont val="Calibri"/>
      </rPr>
      <t>dv_action_code,</t>
    </r>
    <r>
      <rPr>
        <sz val="11"/>
        <color rgb="FF000000"/>
        <rFont val="Calibri"/>
      </rPr>
      <t xml:space="preserve">
</t>
    </r>
    <r>
      <rPr>
        <sz val="11"/>
        <color rgb="FF000000"/>
        <rFont val="Calibri"/>
      </rPr>
      <t>dv_action_name,</t>
    </r>
    <r>
      <rPr>
        <sz val="11"/>
        <color rgb="FF000000"/>
        <rFont val="Calibri"/>
      </rPr>
      <t xml:space="preserve">
</t>
    </r>
    <r>
      <rPr>
        <sz val="11"/>
        <color rgb="FF000000"/>
        <rFont val="Calibri"/>
      </rPr>
      <t>dv_extended_action_code,</t>
    </r>
    <r>
      <rPr>
        <sz val="11"/>
        <color rgb="FF000000"/>
        <rFont val="Calibri"/>
      </rPr>
      <t xml:space="preserve">
</t>
    </r>
    <r>
      <rPr>
        <sz val="11"/>
        <color rgb="FF000000"/>
        <rFont val="Calibri"/>
      </rPr>
      <t>dv_grantee,</t>
    </r>
    <r>
      <rPr>
        <sz val="11"/>
        <color rgb="FF000000"/>
        <rFont val="Calibri"/>
      </rPr>
      <t xml:space="preserve">
</t>
    </r>
    <r>
      <rPr>
        <sz val="11"/>
        <color rgb="FF000000"/>
        <rFont val="Calibri"/>
      </rPr>
      <t>dv_return_code,</t>
    </r>
    <r>
      <rPr>
        <sz val="11"/>
        <color rgb="FF000000"/>
        <rFont val="Calibri"/>
      </rPr>
      <t xml:space="preserve">
</t>
    </r>
    <r>
      <rPr>
        <sz val="11"/>
        <color rgb="FF000000"/>
        <rFont val="Calibri"/>
      </rPr>
      <t>dv_action_object_name,</t>
    </r>
    <r>
      <rPr>
        <sz val="11"/>
        <color rgb="FF000000"/>
        <rFont val="Calibri"/>
      </rPr>
      <t xml:space="preserve">
</t>
    </r>
    <r>
      <rPr>
        <sz val="11"/>
        <color rgb="FF000000"/>
        <rFont val="Calibri"/>
      </rPr>
      <t>dv_rule_set_name,</t>
    </r>
    <r>
      <rPr>
        <sz val="11"/>
        <color rgb="FF000000"/>
        <rFont val="Calibri"/>
      </rPr>
      <t xml:space="preserve">
</t>
    </r>
    <r>
      <rPr>
        <sz val="11"/>
        <color rgb="FF000000"/>
        <rFont val="Calibri"/>
      </rPr>
      <t>dv_comment,</t>
    </r>
    <r>
      <rPr>
        <sz val="11"/>
        <color rgb="FF000000"/>
        <rFont val="Calibri"/>
      </rPr>
      <t xml:space="preserve">
</t>
    </r>
    <r>
      <rPr>
        <sz val="11"/>
        <color rgb="FF000000"/>
        <rFont val="Calibri"/>
      </rPr>
      <t>dv_factor_context,</t>
    </r>
    <r>
      <rPr>
        <sz val="11"/>
        <color rgb="FF000000"/>
        <rFont val="Calibri"/>
      </rPr>
      <t xml:space="preserve">
</t>
    </r>
    <r>
      <rPr>
        <sz val="11"/>
        <color rgb="FF000000"/>
        <rFont val="Calibri"/>
      </rPr>
      <t>dv_object_status,</t>
    </r>
    <r>
      <rPr>
        <sz val="11"/>
        <color rgb="FF000000"/>
        <rFont val="Calibri"/>
      </rPr>
      <t xml:space="preserve">
</t>
    </r>
    <r>
      <rPr>
        <sz val="11"/>
        <color rgb="FF000000"/>
        <rFont val="Calibri"/>
      </rPr>
      <t>ols_policy_name,</t>
    </r>
    <r>
      <rPr>
        <sz val="11"/>
        <color rgb="FF000000"/>
        <rFont val="Calibri"/>
      </rPr>
      <t xml:space="preserve">
</t>
    </r>
    <r>
      <rPr>
        <sz val="11"/>
        <color rgb="FF000000"/>
        <rFont val="Calibri"/>
      </rPr>
      <t>ols_grantee,</t>
    </r>
    <r>
      <rPr>
        <sz val="11"/>
        <color rgb="FF000000"/>
        <rFont val="Calibri"/>
      </rPr>
      <t xml:space="preserve">
</t>
    </r>
    <r>
      <rPr>
        <sz val="11"/>
        <color rgb="FF000000"/>
        <rFont val="Calibri"/>
      </rPr>
      <t>ols_max_read_label,</t>
    </r>
    <r>
      <rPr>
        <sz val="11"/>
        <color rgb="FF000000"/>
        <rFont val="Calibri"/>
      </rPr>
      <t xml:space="preserve">
</t>
    </r>
    <r>
      <rPr>
        <sz val="11"/>
        <color rgb="FF000000"/>
        <rFont val="Calibri"/>
      </rPr>
      <t>ols_max_write_label,</t>
    </r>
    <r>
      <rPr>
        <sz val="11"/>
        <color rgb="FF000000"/>
        <rFont val="Calibri"/>
      </rPr>
      <t xml:space="preserve">
</t>
    </r>
    <r>
      <rPr>
        <sz val="11"/>
        <color rgb="FF000000"/>
        <rFont val="Calibri"/>
      </rPr>
      <t>ols_min_write_label,</t>
    </r>
    <r>
      <rPr>
        <sz val="11"/>
        <color rgb="FF000000"/>
        <rFont val="Calibri"/>
      </rPr>
      <t xml:space="preserve">
</t>
    </r>
    <r>
      <rPr>
        <sz val="11"/>
        <color rgb="FF000000"/>
        <rFont val="Calibri"/>
      </rPr>
      <t>ols_privileges_granted,</t>
    </r>
    <r>
      <rPr>
        <sz val="11"/>
        <color rgb="FF000000"/>
        <rFont val="Calibri"/>
      </rPr>
      <t xml:space="preserve">
</t>
    </r>
    <r>
      <rPr>
        <sz val="11"/>
        <color rgb="FF000000"/>
        <rFont val="Calibri"/>
      </rPr>
      <t>ols_program_unit_name,</t>
    </r>
    <r>
      <rPr>
        <sz val="11"/>
        <color rgb="FF000000"/>
        <rFont val="Calibri"/>
      </rPr>
      <t xml:space="preserve">
</t>
    </r>
    <r>
      <rPr>
        <sz val="11"/>
        <color rgb="FF000000"/>
        <rFont val="Calibri"/>
      </rPr>
      <t>ols_privileges_used,</t>
    </r>
    <r>
      <rPr>
        <sz val="11"/>
        <color rgb="FF000000"/>
        <rFont val="Calibri"/>
      </rPr>
      <t xml:space="preserve">
</t>
    </r>
    <r>
      <rPr>
        <sz val="11"/>
        <color rgb="FF000000"/>
        <rFont val="Calibri"/>
      </rPr>
      <t>ols_string_label,</t>
    </r>
    <r>
      <rPr>
        <sz val="11"/>
        <color rgb="FF000000"/>
        <rFont val="Calibri"/>
      </rPr>
      <t xml:space="preserve">
</t>
    </r>
    <r>
      <rPr>
        <sz val="11"/>
        <color rgb="FF000000"/>
        <rFont val="Calibri"/>
      </rPr>
      <t>ols_label_component_type,</t>
    </r>
    <r>
      <rPr>
        <sz val="11"/>
        <color rgb="FF000000"/>
        <rFont val="Calibri"/>
      </rPr>
      <t xml:space="preserve">
</t>
    </r>
    <r>
      <rPr>
        <sz val="11"/>
        <color rgb="FF000000"/>
        <rFont val="Calibri"/>
      </rPr>
      <t>ols_label_component_name,</t>
    </r>
    <r>
      <rPr>
        <sz val="11"/>
        <color rgb="FF000000"/>
        <rFont val="Calibri"/>
      </rPr>
      <t xml:space="preserve">
</t>
    </r>
    <r>
      <rPr>
        <sz val="11"/>
        <color rgb="FF000000"/>
        <rFont val="Calibri"/>
      </rPr>
      <t>ols_parent_group_name,</t>
    </r>
    <r>
      <rPr>
        <sz val="11"/>
        <color rgb="FF000000"/>
        <rFont val="Calibri"/>
      </rPr>
      <t xml:space="preserve">
</t>
    </r>
    <r>
      <rPr>
        <sz val="11"/>
        <color rgb="FF000000"/>
        <rFont val="Calibri"/>
      </rPr>
      <t>ols_old_value,</t>
    </r>
    <r>
      <rPr>
        <sz val="11"/>
        <color rgb="FF000000"/>
        <rFont val="Calibri"/>
      </rPr>
      <t xml:space="preserve">
</t>
    </r>
    <r>
      <rPr>
        <sz val="11"/>
        <color rgb="FF000000"/>
        <rFont val="Calibri"/>
      </rPr>
      <t>ols_new_value,</t>
    </r>
    <r>
      <rPr>
        <sz val="11"/>
        <color rgb="FF000000"/>
        <rFont val="Calibri"/>
      </rPr>
      <t xml:space="preserve">
</t>
    </r>
    <r>
      <rPr>
        <sz val="11"/>
        <color rgb="FF000000"/>
        <rFont val="Calibri"/>
      </rPr>
      <t>rman_session_recid,</t>
    </r>
    <r>
      <rPr>
        <sz val="11"/>
        <color rgb="FF000000"/>
        <rFont val="Calibri"/>
      </rPr>
      <t xml:space="preserve">
</t>
    </r>
    <r>
      <rPr>
        <sz val="11"/>
        <color rgb="FF000000"/>
        <rFont val="Calibri"/>
      </rPr>
      <t>rman_session_stamp,</t>
    </r>
    <r>
      <rPr>
        <sz val="11"/>
        <color rgb="FF000000"/>
        <rFont val="Calibri"/>
      </rPr>
      <t xml:space="preserve">
</t>
    </r>
    <r>
      <rPr>
        <sz val="11"/>
        <color rgb="FF000000"/>
        <rFont val="Calibri"/>
      </rPr>
      <t>rman_operation,</t>
    </r>
    <r>
      <rPr>
        <sz val="11"/>
        <color rgb="FF000000"/>
        <rFont val="Calibri"/>
      </rPr>
      <t xml:space="preserve">
</t>
    </r>
    <r>
      <rPr>
        <sz val="11"/>
        <color rgb="FF000000"/>
        <rFont val="Calibri"/>
      </rPr>
      <t>rman_object_type,</t>
    </r>
    <r>
      <rPr>
        <sz val="11"/>
        <color rgb="FF000000"/>
        <rFont val="Calibri"/>
      </rPr>
      <t xml:space="preserve">
</t>
    </r>
    <r>
      <rPr>
        <sz val="11"/>
        <color rgb="FF000000"/>
        <rFont val="Calibri"/>
      </rPr>
      <t>rman_device_type,</t>
    </r>
    <r>
      <rPr>
        <sz val="11"/>
        <color rgb="FF000000"/>
        <rFont val="Calibri"/>
      </rPr>
      <t xml:space="preserve">
</t>
    </r>
    <r>
      <rPr>
        <sz val="11"/>
        <color rgb="FF000000"/>
        <rFont val="Calibri"/>
      </rPr>
      <t>dp_text_parameters1,</t>
    </r>
    <r>
      <rPr>
        <sz val="11"/>
        <color rgb="FF000000"/>
        <rFont val="Calibri"/>
      </rPr>
      <t xml:space="preserve">
</t>
    </r>
    <r>
      <rPr>
        <sz val="11"/>
        <color rgb="FF000000"/>
        <rFont val="Calibri"/>
      </rPr>
      <t>dp_boolean_parameters1,</t>
    </r>
    <r>
      <rPr>
        <sz val="11"/>
        <color rgb="FF000000"/>
        <rFont val="Calibri"/>
      </rPr>
      <t xml:space="preserve">
</t>
    </r>
    <r>
      <rPr>
        <sz val="11"/>
        <color rgb="FF000000"/>
        <rFont val="Calibri"/>
      </rPr>
      <t>direct_path_num_columns_loaded</t>
    </r>
    <r>
      <rPr>
        <sz val="11"/>
        <color rgb="FF000000"/>
        <rFont val="Calibri"/>
      </rPr>
      <t xml:space="preserve">
</t>
    </r>
    <r>
      <rPr>
        <sz val="11"/>
        <color rgb="FF000000"/>
        <rFont val="Calibri"/>
      </rPr>
      <t>FROM gv$unified_audit_trail uview,</t>
    </r>
    <r>
      <rPr>
        <sz val="11"/>
        <color rgb="FF000000"/>
        <rFont val="Calibri"/>
      </rPr>
      <t xml:space="preserve">
</t>
    </r>
    <r>
      <rPr>
        <sz val="11"/>
        <color rgb="FF000000"/>
        <rFont val="Calibri"/>
      </rPr>
      <t>all_unified_audit_actions act,</t>
    </r>
    <r>
      <rPr>
        <sz val="11"/>
        <color rgb="FF000000"/>
        <rFont val="Calibri"/>
      </rPr>
      <t xml:space="preserve">
</t>
    </r>
    <r>
      <rPr>
        <sz val="11"/>
        <color rgb="FF000000"/>
        <rFont val="Calibri"/>
      </rPr>
      <t>system_privilege_map spx,</t>
    </r>
    <r>
      <rPr>
        <sz val="11"/>
        <color rgb="FF000000"/>
        <rFont val="Calibri"/>
      </rPr>
      <t xml:space="preserve">
</t>
    </r>
    <r>
      <rPr>
        <sz val="11"/>
        <color rgb="FF000000"/>
        <rFont val="Calibri"/>
      </rPr>
      <t>stmt_audit_option_map aom</t>
    </r>
    <r>
      <rPr>
        <sz val="11"/>
        <color rgb="FF000000"/>
        <rFont val="Calibri"/>
      </rPr>
      <t xml:space="preserve">
</t>
    </r>
    <r>
      <rPr>
        <sz val="11"/>
        <color rgb="FF000000"/>
        <rFont val="Calibri"/>
      </rPr>
      <t>WHERE uview.action = act.action(+)</t>
    </r>
    <r>
      <rPr>
        <sz val="11"/>
        <color rgb="FF000000"/>
        <rFont val="Calibri"/>
      </rPr>
      <t xml:space="preserve">
</t>
    </r>
    <r>
      <rPr>
        <sz val="11"/>
        <color rgb="FF000000"/>
        <rFont val="Calibri"/>
      </rPr>
      <t>AND -uview.system_privilege = spx.privilege(+)</t>
    </r>
    <r>
      <rPr>
        <sz val="11"/>
        <color rgb="FF000000"/>
        <rFont val="Calibri"/>
      </rPr>
      <t xml:space="preserve">
</t>
    </r>
    <r>
      <rPr>
        <sz val="11"/>
        <color rgb="FF000000"/>
        <rFont val="Calibri"/>
      </rPr>
      <t>AND uview.audit_option = aom.option#(+)</t>
    </r>
    <r>
      <rPr>
        <sz val="11"/>
        <color rgb="FF000000"/>
        <rFont val="Calibri"/>
      </rPr>
      <t xml:space="preserve">
</t>
    </r>
    <r>
      <rPr>
        <sz val="11"/>
        <color rgb="FF000000"/>
        <rFont val="Calibri"/>
      </rPr>
      <t>AND uview.audit_type = act.TYPE;</t>
    </r>
  </si>
  <si>
    <t>V-220273</t>
  </si>
  <si>
    <r>
      <rPr>
        <sz val="11"/>
        <rFont val="Calibri"/>
      </rPr>
      <t>The DBMS must produce audit records containing sufficient information to establish the sources (origins) of the events.</t>
    </r>
  </si>
  <si>
    <r>
      <rPr>
        <sz val="11"/>
        <color rgb="FF000000"/>
        <rFont val="Calibri"/>
      </rPr>
      <t>Configure the DBMS's auditing to audit standard and organization-defined auditable events, the audit record to include the source of the event.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auditable events are captured:</t>
    </r>
    <r>
      <rPr>
        <sz val="11"/>
        <color rgb="FF000000"/>
        <rFont val="Calibri"/>
      </rPr>
      <t xml:space="preserve">
</t>
    </r>
    <r>
      <rPr>
        <sz val="11"/>
        <color rgb="FF000000"/>
        <rFont val="Calibri"/>
      </rPr>
      <t xml:space="preserve">Link the oracle binary with uniaud_on, and then restart the database.                                                                                                                                                                                  </t>
    </r>
    <r>
      <rPr>
        <sz val="11"/>
        <color rgb="FF000000"/>
        <rFont val="Calibri"/>
      </rPr>
      <t xml:space="preserve">
</t>
    </r>
    <r>
      <rPr>
        <sz val="11"/>
        <color rgb="FF000000"/>
        <rFont val="Calibri"/>
      </rPr>
      <t>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"Monitoring Database Activity with Auditing" in the Oracle Database Security Guide:</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http://docs.oracle.com/database/121/UPGRD/afterup.htm#UPGRD52810</t>
    </r>
  </si>
  <si>
    <r>
      <rPr>
        <sz val="11"/>
        <color rgb="FF000000"/>
        <rFont val="Calibri"/>
      </rPr>
      <t>Information system auditing capability is critical for accurate forensic analysis. Audit record content that may be necessary to satisfy the requirement of this control, includes, but is not limited to:  timestamps, source and destination IP addresses, user/process identifiers, event descriptions, application specific events, success/fail indications, file names involved, access control or flow control rules invoked.</t>
    </r>
    <r>
      <rPr>
        <sz val="11"/>
        <color rgb="FF000000"/>
        <rFont val="Calibri"/>
      </rPr>
      <t xml:space="preserve">
</t>
    </r>
    <r>
      <rPr>
        <sz val="11"/>
        <color rgb="FF000000"/>
        <rFont val="Calibri"/>
      </rPr>
      <t>Without information establishing the source of activity, the value of audit records from a forensics perspective is questionable.</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</si>
  <si>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the source of events, perform a successful auditable action and an auditable action that results in an SQL error, and then view the results in the SYS.AUD$ table or the audit file, whichever is in use.</t>
    </r>
    <r>
      <rPr>
        <sz val="11"/>
        <color rgb="FF000000"/>
        <rFont val="Calibri"/>
      </rPr>
      <t xml:space="preserve">
</t>
    </r>
    <r>
      <rPr>
        <sz val="11"/>
        <color rgb="FF000000"/>
        <rFont val="Calibri"/>
      </rPr>
      <t>If correct values for User ID, User Host, and Terminal are not returned when applicable,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 xml:space="preserve">If Oracle returns a value something other than "TRUE", this is a finding. </t>
    </r>
    <r>
      <rPr>
        <sz val="11"/>
        <color rgb="FF000000"/>
        <rFont val="Calibri"/>
      </rPr>
      <t xml:space="preserve">
</t>
    </r>
    <r>
      <rPr>
        <sz val="11"/>
        <color rgb="FF000000"/>
        <rFont val="Calibri"/>
      </rPr>
      <t>To confirm that Oracle audit is capturing sufficient information to establish the source of events, perform a successful auditable action and an auditable action that results in an SQL error, and then view the results in the SYS.UNIFIED_AUDIT_TRAIL view.</t>
    </r>
    <r>
      <rPr>
        <sz val="11"/>
        <color rgb="FF000000"/>
        <rFont val="Calibri"/>
      </rPr>
      <t xml:space="preserve">
</t>
    </r>
    <r>
      <rPr>
        <sz val="11"/>
        <color rgb="FF000000"/>
        <rFont val="Calibri"/>
      </rPr>
      <t>If correct values for DBUSERNAME, USERHOST, and TERMINAL are not returned when applicable, this is a finding.</t>
    </r>
  </si>
  <si>
    <t>V-220274</t>
  </si>
  <si>
    <r>
      <rPr>
        <sz val="11"/>
        <rFont val="Calibri"/>
      </rPr>
      <t>The DBMS must produce audit records containing sufficient information to establish the outcome (success or failure) of the events.</t>
    </r>
  </si>
  <si>
    <r>
      <rPr>
        <sz val="11"/>
        <color rgb="FF000000"/>
        <rFont val="Calibri"/>
      </rPr>
      <t>Configure the DBMS's auditing to audit standard and organization-defined auditable events, the audit record to include the outcome.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auditable events are captured:</t>
    </r>
    <r>
      <rPr>
        <sz val="11"/>
        <color rgb="FF000000"/>
        <rFont val="Calibri"/>
      </rPr>
      <t xml:space="preserve">
</t>
    </r>
    <r>
      <rPr>
        <sz val="11"/>
        <color rgb="FF000000"/>
        <rFont val="Calibri"/>
      </rPr>
      <t xml:space="preserve">Link the oracle binary with uniaud_on, and then restart the database.                                                                                                                                                                                  </t>
    </r>
    <r>
      <rPr>
        <sz val="11"/>
        <color rgb="FF000000"/>
        <rFont val="Calibri"/>
      </rPr>
      <t xml:space="preserve">
</t>
    </r>
    <r>
      <rPr>
        <sz val="11"/>
        <color rgb="FF000000"/>
        <rFont val="Calibri"/>
      </rPr>
      <t>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 xml:space="preserve">"Monitoring Database Activity with Auditing" in the Oracle Database Security Guide: </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http://docs.oracle.com/database/121/UPGRD/afterup.htm#UPGRD52810</t>
    </r>
  </si>
  <si>
    <r>
      <rPr>
        <sz val="11"/>
        <color rgb="FF000000"/>
        <rFont val="Calibri"/>
      </rPr>
      <t>Information system auditing capability is critical for accurate forensic analysis. Audit record content that may be necessary to satisfy the requirement of this control includes, but is not limited to: timestamps, source and destination IP addresses, user/process identifiers, event descriptions, application specific events, success/fail indications, file names involved, access control, or flow control rules invoked.</t>
    </r>
    <r>
      <rPr>
        <sz val="11"/>
        <color rgb="FF000000"/>
        <rFont val="Calibri"/>
      </rPr>
      <t xml:space="preserve">
</t>
    </r>
    <r>
      <rPr>
        <sz val="11"/>
        <color rgb="FF000000"/>
        <rFont val="Calibri"/>
      </rPr>
      <t>Success and failure indicators ascertain the outcome of a particular event. As such, they also provide a means to measure the impact of an event and help authorized personnel to determine the appropriate response. Without knowing the outcome of audit events, it is very difficult to accurately recreate the series of events during forensic analysis.</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</si>
  <si>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outcomes, perform a successful auditable action and an auditable action that results in an SQL error, and then view the results in the SYS.AUD$ table or the audit file, whichever is in use.</t>
    </r>
    <r>
      <rPr>
        <sz val="11"/>
        <color rgb="FF000000"/>
        <rFont val="Calibri"/>
      </rPr>
      <t xml:space="preserve">
</t>
    </r>
    <r>
      <rPr>
        <sz val="11"/>
        <color rgb="FF000000"/>
        <rFont val="Calibri"/>
      </rPr>
      <t>If no return code or other outcome information is returned for the auditable action just performed, this is a finding.</t>
    </r>
    <r>
      <rPr>
        <sz val="11"/>
        <color rgb="FF000000"/>
        <rFont val="Calibri"/>
      </rPr>
      <t xml:space="preserve">
</t>
    </r>
    <r>
      <rPr>
        <sz val="11"/>
        <color rgb="FF000000"/>
        <rFont val="Calibri"/>
      </rPr>
      <t>If error is indicated for the successful action, this is a finding. If no error is indicated for the unsuccessful action,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If Oracle returns a value something other than "TRUE", this is a finding</t>
    </r>
    <r>
      <rPr>
        <sz val="11"/>
        <color rgb="FF000000"/>
        <rFont val="Calibri"/>
      </rPr>
      <t xml:space="preserve">
</t>
    </r>
    <r>
      <rPr>
        <sz val="11"/>
        <color rgb="FF000000"/>
        <rFont val="Calibri"/>
      </rPr>
      <t>To confirm that Oracle audit is capturing sufficient information to establish outcomes, perform a successful auditable action and an auditable action that results in an SQL error, and then view the results in the SYS.UNIFIED_AUDIT_TRAIL view.</t>
    </r>
    <r>
      <rPr>
        <sz val="11"/>
        <color rgb="FF000000"/>
        <rFont val="Calibri"/>
      </rPr>
      <t xml:space="preserve">
</t>
    </r>
    <r>
      <rPr>
        <sz val="11"/>
        <color rgb="FF000000"/>
        <rFont val="Calibri"/>
      </rPr>
      <t>If no return code or other outcome information is returned for the auditable action just performed, this is a finding.</t>
    </r>
    <r>
      <rPr>
        <sz val="11"/>
        <color rgb="FF000000"/>
        <rFont val="Calibri"/>
      </rPr>
      <t xml:space="preserve">
</t>
    </r>
    <r>
      <rPr>
        <sz val="11"/>
        <color rgb="FF000000"/>
        <rFont val="Calibri"/>
      </rPr>
      <t>If error is indicated for the successful action, this is a finding.</t>
    </r>
    <r>
      <rPr>
        <sz val="11"/>
        <color rgb="FF000000"/>
        <rFont val="Calibri"/>
      </rPr>
      <t xml:space="preserve">
</t>
    </r>
    <r>
      <rPr>
        <sz val="11"/>
        <color rgb="FF000000"/>
        <rFont val="Calibri"/>
      </rPr>
      <t>If no error is indicated for the unsuccessful action, this is a finding.</t>
    </r>
  </si>
  <si>
    <t>V-220275</t>
  </si>
  <si>
    <r>
      <rPr>
        <sz val="11"/>
        <rFont val="Calibri"/>
      </rPr>
      <t>The DBMS must produce audit records containing sufficient information to establish the identity of any user/subject or process associated with the event.</t>
    </r>
  </si>
  <si>
    <r>
      <rPr>
        <sz val="11"/>
        <color rgb="FF000000"/>
        <rFont val="Calibri"/>
      </rPr>
      <t>Configure the DBMS's auditing to audit standard and organization-defined auditable events, the audit record to include the identity of any user/subject or process associated with the event.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auditable events are captured:</t>
    </r>
    <r>
      <rPr>
        <sz val="11"/>
        <color rgb="FF000000"/>
        <rFont val="Calibri"/>
      </rPr>
      <t xml:space="preserve">
</t>
    </r>
    <r>
      <rPr>
        <sz val="11"/>
        <color rgb="FF000000"/>
        <rFont val="Calibri"/>
      </rPr>
      <t xml:space="preserve">Link the oracle binary with uniaud_on, and then restart the database.                                                                                                                                                                                  </t>
    </r>
    <r>
      <rPr>
        <sz val="11"/>
        <color rgb="FF000000"/>
        <rFont val="Calibri"/>
      </rPr>
      <t xml:space="preserve">
</t>
    </r>
    <r>
      <rPr>
        <sz val="11"/>
        <color rgb="FF000000"/>
        <rFont val="Calibri"/>
      </rPr>
      <t>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"Monitoring Database Activity with Auditing" in the Oracle Database Security Guide:</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http://docs.oracle.com/database/121/UPGRD/afterup.htm#UPGRD52810</t>
    </r>
    <r>
      <rPr>
        <sz val="11"/>
        <color rgb="FF000000"/>
        <rFont val="Calibri"/>
      </rPr>
      <t xml:space="preserve">
</t>
    </r>
    <r>
      <rPr>
        <sz val="11"/>
        <color rgb="FF000000"/>
        <rFont val="Calibri"/>
      </rPr>
      <t>http://docs.oracle.com/database/121/UPGRD/afterup.htm#UPGRD52810</t>
    </r>
  </si>
  <si>
    <r>
      <rPr>
        <sz val="11"/>
        <color rgb="FF000000"/>
        <rFont val="Calibri"/>
      </rPr>
      <t>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who performed a given action.  If user identification information is not recorded and stored with the audit record, the record itself is of very limited use.</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</si>
  <si>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a value something other than "TRUE", this is a finding</t>
    </r>
    <r>
      <rPr>
        <sz val="11"/>
        <color rgb="FF000000"/>
        <rFont val="Calibri"/>
      </rPr>
      <t xml:space="preserve">
</t>
    </r>
    <r>
      <rPr>
        <sz val="11"/>
        <color rgb="FF000000"/>
        <rFont val="Calibri"/>
      </rPr>
      <t>To confirm that Oracle audit is capturing sufficient information to establish the identity of the user/subject or process, perform a successful auditable action and an auditable action that results in an SQL error, and then view the results in the SYS.AUD$ table or the audit file, whichever is in use.</t>
    </r>
    <r>
      <rPr>
        <sz val="11"/>
        <color rgb="FF000000"/>
        <rFont val="Calibri"/>
      </rPr>
      <t xml:space="preserve">
</t>
    </r>
    <r>
      <rPr>
        <sz val="11"/>
        <color rgb="FF000000"/>
        <rFont val="Calibri"/>
      </rPr>
      <t>If no user ID, or the wrong value, is returned for the auditable actions just performed,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If Oracle returns the value "TRUE", this is not a finding.</t>
    </r>
    <r>
      <rPr>
        <sz val="11"/>
        <color rgb="FF000000"/>
        <rFont val="Calibri"/>
      </rPr>
      <t xml:space="preserve">
</t>
    </r>
    <r>
      <rPr>
        <sz val="11"/>
        <color rgb="FF000000"/>
        <rFont val="Calibri"/>
      </rPr>
      <t>To confirm that Oracle audit is capturing sufficient information to establish the identity of the user/subject or process, perform a successful auditable action and an auditable action that results in an SQL error, and then view the results in the SYS.UNIFIED_AUDIT_TRAIL view, whichever is in use.</t>
    </r>
    <r>
      <rPr>
        <sz val="11"/>
        <color rgb="FF000000"/>
        <rFont val="Calibri"/>
      </rPr>
      <t xml:space="preserve">
</t>
    </r>
    <r>
      <rPr>
        <sz val="11"/>
        <color rgb="FF000000"/>
        <rFont val="Calibri"/>
      </rPr>
      <t>If no user ID, or the wrong value, is returned for the auditable actions just performed, this is a finding.</t>
    </r>
  </si>
  <si>
    <t>V-220276</t>
  </si>
  <si>
    <r>
      <rPr>
        <sz val="11"/>
        <rFont val="Calibri"/>
      </rPr>
      <t>The DBMS must include organization-defined additional, more detailed information in the audit records for audit events identified by type, location, or subject.</t>
    </r>
  </si>
  <si>
    <r>
      <rPr>
        <sz val="11"/>
        <color rgb="FF000000"/>
        <rFont val="Calibri"/>
      </rPr>
      <t>Either configure the DBMS's auditing to audit organization-defined auditable events, or, if preferred, use a third-party or custom tool. The tool must provide the minimum capability to audit the required events.</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the organization-defined additional audit requirements are not covered by the default audit options, deploy and configure Fine-Grained Auditing. For details, refer to Oracle documentation at the location below.</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 below.</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If Oracle returns the value "TRUE", this is not a finding.</t>
    </r>
    <r>
      <rPr>
        <sz val="11"/>
        <color rgb="FF000000"/>
        <rFont val="Calibri"/>
      </rPr>
      <t xml:space="preserve">
</t>
    </r>
    <r>
      <rPr>
        <sz val="11"/>
        <color rgb="FF000000"/>
        <rFont val="Calibri"/>
      </rPr>
      <t>Otherwise,</t>
    </r>
    <r>
      <rPr>
        <sz val="11"/>
        <color rgb="FF000000"/>
        <rFont val="Calibri"/>
      </rPr>
      <t xml:space="preserve">
</t>
    </r>
    <r>
      <rPr>
        <sz val="11"/>
        <color rgb="FF000000"/>
        <rFont val="Calibri"/>
      </rPr>
      <t>Link the oracle binary with uniaud_on, and then restart the database. Oracle Database Upgrade Guide describes how to enable unified auditing.</t>
    </r>
    <r>
      <rPr>
        <sz val="11"/>
        <color rgb="FF000000"/>
        <rFont val="Calibri"/>
      </rPr>
      <t xml:space="preserve">
</t>
    </r>
    <r>
      <rPr>
        <sz val="11"/>
        <color rgb="FF000000"/>
        <rFont val="Calibri"/>
      </rPr>
      <t>If the organization-defined additional audit requirements are not covered by the default audit options, deploy and configure Fine-Grained Auditing. For details, refer to Oracle documentation at the location below.</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 below.</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"Monitoring Database Activity with Auditing" in the Oracle Database Security Guide:</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http://docs.oracle.com/database/121/UPGRD/afterup.htm#UPGRD52810</t>
    </r>
  </si>
  <si>
    <r>
      <rPr>
        <sz val="11"/>
        <color rgb="FF000000"/>
        <rFont val="Calibri"/>
      </rPr>
      <t>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In addition, the application must have the capability to include organization-defined additional, more detailed information in the audit records for audit events. These events may be identified by type, location, or subject.</t>
    </r>
    <r>
      <rPr>
        <sz val="11"/>
        <color rgb="FF000000"/>
        <rFont val="Calibri"/>
      </rPr>
      <t xml:space="preserve">
</t>
    </r>
    <r>
      <rPr>
        <sz val="11"/>
        <color rgb="FF000000"/>
        <rFont val="Calibri"/>
      </rPr>
      <t>An example of detailed information the organization may require in audit records is full-text recording of privileged commands or the individual identities of shared account users.</t>
    </r>
    <r>
      <rPr>
        <sz val="11"/>
        <color rgb="FF000000"/>
        <rFont val="Calibri"/>
      </rPr>
      <t xml:space="preserve">
</t>
    </r>
    <r>
      <rPr>
        <sz val="11"/>
        <color rgb="FF000000"/>
        <rFont val="Calibri"/>
      </rPr>
      <t>Some organizations may determine that more detailed information is required for specific database event types.  If this information is not available, it could negatively impact forensic investigations into user actions or other malicious events.</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</si>
  <si>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a value something other than "TRUE", this is a finding</t>
    </r>
    <r>
      <rPr>
        <sz val="11"/>
        <color rgb="FF000000"/>
        <rFont val="Calibri"/>
      </rPr>
      <t xml:space="preserve">
</t>
    </r>
    <r>
      <rPr>
        <sz val="11"/>
        <color rgb="FF000000"/>
        <rFont val="Calibri"/>
      </rPr>
      <t>Compare the organization-defined auditable events with the Oracle documentation to determine whether standard auditing covers all the requirements.</t>
    </r>
    <r>
      <rPr>
        <sz val="11"/>
        <color rgb="FF000000"/>
        <rFont val="Calibri"/>
      </rPr>
      <t xml:space="preserve">
</t>
    </r>
    <r>
      <rPr>
        <sz val="11"/>
        <color rgb="FF000000"/>
        <rFont val="Calibri"/>
      </rPr>
      <t>If it does, this is not a finding.</t>
    </r>
    <r>
      <rPr>
        <sz val="11"/>
        <color rgb="FF000000"/>
        <rFont val="Calibri"/>
      </rPr>
      <t xml:space="preserve">
</t>
    </r>
    <r>
      <rPr>
        <sz val="11"/>
        <color rgb="FF000000"/>
        <rFont val="Calibri"/>
      </rPr>
      <t>Compare those organization-defined auditable events that are not covered by the standard auditing, with the existing Fine-Grained Auditing (FGA) specifications returned by the following query:</t>
    </r>
    <r>
      <rPr>
        <sz val="11"/>
        <color rgb="FF000000"/>
        <rFont val="Calibri"/>
      </rPr>
      <t xml:space="preserve">
</t>
    </r>
    <r>
      <rPr>
        <sz val="11"/>
        <color rgb="FF000000"/>
        <rFont val="Calibri"/>
      </rPr>
      <t>SELECT * FROM SYS.DBA_FGA_AUDIT_TRAIL;</t>
    </r>
    <r>
      <rPr>
        <sz val="11"/>
        <color rgb="FF000000"/>
        <rFont val="Calibri"/>
      </rPr>
      <t xml:space="preserve">
</t>
    </r>
    <r>
      <rPr>
        <sz val="11"/>
        <color rgb="FF000000"/>
        <rFont val="Calibri"/>
      </rPr>
      <t>If any such auditable event is not covered by the existing FGA specifications,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If Oracle returns the value "TRUE", this is not a finding.</t>
    </r>
    <r>
      <rPr>
        <sz val="11"/>
        <color rgb="FF000000"/>
        <rFont val="Calibri"/>
      </rPr>
      <t xml:space="preserve">
</t>
    </r>
    <r>
      <rPr>
        <sz val="11"/>
        <color rgb="FF000000"/>
        <rFont val="Calibri"/>
      </rPr>
      <t>Compare the organization-defined auditable events with the Oracle documentation to determine whether standard auditing covers all the requirements.</t>
    </r>
    <r>
      <rPr>
        <sz val="11"/>
        <color rgb="FF000000"/>
        <rFont val="Calibri"/>
      </rPr>
      <t xml:space="preserve">
</t>
    </r>
    <r>
      <rPr>
        <sz val="11"/>
        <color rgb="FF000000"/>
        <rFont val="Calibri"/>
      </rPr>
      <t>If it does, this is not a finding.</t>
    </r>
    <r>
      <rPr>
        <sz val="11"/>
        <color rgb="FF000000"/>
        <rFont val="Calibri"/>
      </rPr>
      <t xml:space="preserve">
</t>
    </r>
    <r>
      <rPr>
        <sz val="11"/>
        <color rgb="FF000000"/>
        <rFont val="Calibri"/>
      </rPr>
      <t>Compare those organization-defined auditable events that are not covered by unified auditing with the existing Fine-Grained Auditing (FGA) specifications returned by the following query:</t>
    </r>
    <r>
      <rPr>
        <sz val="11"/>
        <color rgb="FF000000"/>
        <rFont val="Calibri"/>
      </rPr>
      <t xml:space="preserve">
</t>
    </r>
    <r>
      <rPr>
        <sz val="11"/>
        <color rgb="FF000000"/>
        <rFont val="Calibri"/>
      </rPr>
      <t>SELECT * FROM SYS.UNIFIED_AUDIT_TRAIL WHERE AUDIT_TYPE = 'FineGrainedAudit';</t>
    </r>
    <r>
      <rPr>
        <sz val="11"/>
        <color rgb="FF000000"/>
        <rFont val="Calibri"/>
      </rPr>
      <t xml:space="preserve">
</t>
    </r>
    <r>
      <rPr>
        <sz val="11"/>
        <color rgb="FF000000"/>
        <rFont val="Calibri"/>
      </rPr>
      <t>If any such auditable event is not covered by the existing FGA specifications, this is a finding.</t>
    </r>
  </si>
  <si>
    <t>V-220277</t>
  </si>
  <si>
    <r>
      <rPr>
        <sz val="11"/>
        <rFont val="Calibri"/>
      </rPr>
      <t>The system must protect audit information from any type of unauthorized access.</t>
    </r>
  </si>
  <si>
    <r>
      <rPr>
        <sz val="11"/>
        <color rgb="FF000000"/>
        <rFont val="Calibri"/>
      </rPr>
      <t>Add controls and modify permissions to protect database audit log data from unauthorized access, whether stored in the database itself or at the OS level.</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</si>
  <si>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utilizing file system protections and limiting log data location.</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</si>
  <si>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Review locations of audit logs, both internal to the database and database audit logs located at the operating system-level. Verify there are appropriate controls and permissions to protect the audit information from unauthorized access.</t>
    </r>
    <r>
      <rPr>
        <sz val="11"/>
        <color rgb="FF000000"/>
        <rFont val="Calibri"/>
      </rPr>
      <t xml:space="preserve">
</t>
    </r>
    <r>
      <rPr>
        <sz val="11"/>
        <color rgb="FF000000"/>
        <rFont val="Calibri"/>
      </rPr>
      <t>If appropriate controls and permissions do not exist,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 xml:space="preserve">DBA_TAB_PRIVS describes all object grants in the database.  Check to see who has permissions on the AUD$ table.  </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 xml:space="preserve">Column      Datatype        NULL        Description  </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OWNER       VARCHAR2(30)  NOT NULL   Owner of the object</t>
    </r>
    <r>
      <rPr>
        <sz val="11"/>
        <color rgb="FF000000"/>
        <rFont val="Calibri"/>
      </rPr>
      <t xml:space="preserve">
</t>
    </r>
    <r>
      <rPr>
        <sz val="11"/>
        <color rgb="FF000000"/>
        <rFont val="Calibri"/>
      </rPr>
      <t>TABLE_NAME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COMMON      VARCHAR2(3)</t>
    </r>
    <r>
      <rPr>
        <sz val="11"/>
        <color rgb="FF000000"/>
        <rFont val="Calibri"/>
      </rPr>
      <t xml:space="preserve">
</t>
    </r>
    <r>
      <rPr>
        <sz val="11"/>
        <color rgb="FF000000"/>
        <rFont val="Calibri"/>
      </rPr>
      <t>TYPE        VARCHAR2(24)</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PRIVILEGE</t>
    </r>
    <r>
      <rPr>
        <sz val="11"/>
        <color rgb="FF000000"/>
        <rFont val="Calibri"/>
      </rPr>
      <t xml:space="preserve">
</t>
    </r>
    <r>
      <rPr>
        <sz val="11"/>
        <color rgb="FF000000"/>
        <rFont val="Calibri"/>
      </rPr>
      <t xml:space="preserve">      FROM DBA_TAB_PRIVS where table_name = 'AUD$';</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DBA_TAB_PRIVS describes all object grants in the database.  Check to see who has permissions on the AUDSYS tables.</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Column      Datatype        NULL       Description</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OWNER       VARCHAR2(30)    NOT NULL   Owner of the object</t>
    </r>
    <r>
      <rPr>
        <sz val="11"/>
        <color rgb="FF000000"/>
        <rFont val="Calibri"/>
      </rPr>
      <t xml:space="preserve">
</t>
    </r>
    <r>
      <rPr>
        <sz val="11"/>
        <color rgb="FF000000"/>
        <rFont val="Calibri"/>
      </rPr>
      <t>TABLE_NAME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COMMON      VARCHAR2(3)</t>
    </r>
    <r>
      <rPr>
        <sz val="11"/>
        <color rgb="FF000000"/>
        <rFont val="Calibri"/>
      </rPr>
      <t xml:space="preserve">
</t>
    </r>
    <r>
      <rPr>
        <sz val="11"/>
        <color rgb="FF000000"/>
        <rFont val="Calibri"/>
      </rPr>
      <t>TYPE        VARCHAR2(24)</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PRIVILEGE</t>
    </r>
    <r>
      <rPr>
        <sz val="11"/>
        <color rgb="FF000000"/>
        <rFont val="Calibri"/>
      </rPr>
      <t xml:space="preserve">
</t>
    </r>
    <r>
      <rPr>
        <sz val="11"/>
        <color rgb="FF000000"/>
        <rFont val="Calibri"/>
      </rPr>
      <t xml:space="preserve">      FROM DBA_TAB_PRIVS where owner='AUDSYS';</t>
    </r>
  </si>
  <si>
    <t>V-220278</t>
  </si>
  <si>
    <r>
      <rPr>
        <sz val="11"/>
        <rFont val="Calibri"/>
      </rPr>
      <t>The system must protect audit information from unauthorized modification.</t>
    </r>
  </si>
  <si>
    <r>
      <rPr>
        <sz val="11"/>
        <color rgb="FF000000"/>
        <rFont val="Calibri"/>
      </rPr>
      <t>Add controls and modify permissions to protect database audit log data from unauthorized modification, whether stored in the database itself or at the OS level.</t>
    </r>
    <r>
      <rPr>
        <sz val="11"/>
        <color rgb="FF000000"/>
        <rFont val="Calibri"/>
      </rPr>
      <t xml:space="preserve">
</t>
    </r>
    <r>
      <rPr>
        <sz val="11"/>
        <color rgb="FF000000"/>
        <rFont val="Calibri"/>
      </rPr>
      <t>- - - - -</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Revoke access to the AUD$ table to anyone who should not have access to it.</t>
    </r>
    <r>
      <rPr>
        <sz val="11"/>
        <color rgb="FF000000"/>
        <rFont val="Calibri"/>
      </rPr>
      <t xml:space="preserve">
</t>
    </r>
    <r>
      <rPr>
        <sz val="11"/>
        <color rgb="FF000000"/>
        <rFont val="Calibri"/>
      </rPr>
      <t>In the check we looked for all users who had access to the AUD$ table. To fix this, use the REVOKE command to revoke access to users who should not have access to the audit data.</t>
    </r>
    <r>
      <rPr>
        <sz val="11"/>
        <color rgb="FF000000"/>
        <rFont val="Calibri"/>
      </rPr>
      <t xml:space="preserve">
</t>
    </r>
    <r>
      <rPr>
        <sz val="11"/>
        <color rgb="FF000000"/>
        <rFont val="Calibri"/>
      </rPr>
      <t>REVOKE statement</t>
    </r>
    <r>
      <rPr>
        <sz val="11"/>
        <color rgb="FF000000"/>
        <rFont val="Calibri"/>
      </rPr>
      <t xml:space="preserve">
</t>
    </r>
    <r>
      <rPr>
        <sz val="11"/>
        <color rgb="FF000000"/>
        <rFont val="Calibri"/>
      </rPr>
      <t>Use the REVOKE statement to remove permissions from a specific user or from all users to perform actions on database objects.</t>
    </r>
    <r>
      <rPr>
        <sz val="11"/>
        <color rgb="FF000000"/>
        <rFont val="Calibri"/>
      </rPr>
      <t xml:space="preserve">
</t>
    </r>
    <r>
      <rPr>
        <sz val="11"/>
        <color rgb="FF000000"/>
        <rFont val="Calibri"/>
      </rPr>
      <t>The following types of permissions can be revoked:</t>
    </r>
    <r>
      <rPr>
        <sz val="11"/>
        <color rgb="FF000000"/>
        <rFont val="Calibri"/>
      </rPr>
      <t xml:space="preserve">
</t>
    </r>
    <r>
      <rPr>
        <sz val="11"/>
        <color rgb="FF000000"/>
        <rFont val="Calibri"/>
      </rPr>
      <t xml:space="preserve">    Delete data from a specific table.</t>
    </r>
    <r>
      <rPr>
        <sz val="11"/>
        <color rgb="FF000000"/>
        <rFont val="Calibri"/>
      </rPr>
      <t xml:space="preserve">
</t>
    </r>
    <r>
      <rPr>
        <sz val="11"/>
        <color rgb="FF000000"/>
        <rFont val="Calibri"/>
      </rPr>
      <t xml:space="preserve">    Insert data into a specific table.</t>
    </r>
    <r>
      <rPr>
        <sz val="11"/>
        <color rgb="FF000000"/>
        <rFont val="Calibri"/>
      </rPr>
      <t xml:space="preserve">
</t>
    </r>
    <r>
      <rPr>
        <sz val="11"/>
        <color rgb="FF000000"/>
        <rFont val="Calibri"/>
      </rPr>
      <t xml:space="preserve">    Create a foreign key reference to the named table or to a subset of columns from a table.</t>
    </r>
    <r>
      <rPr>
        <sz val="11"/>
        <color rgb="FF000000"/>
        <rFont val="Calibri"/>
      </rPr>
      <t xml:space="preserve">
</t>
    </r>
    <r>
      <rPr>
        <sz val="11"/>
        <color rgb="FF000000"/>
        <rFont val="Calibri"/>
      </rPr>
      <t xml:space="preserve">    Select data from a table, view, or a subset of columns in a table.</t>
    </r>
    <r>
      <rPr>
        <sz val="11"/>
        <color rgb="FF000000"/>
        <rFont val="Calibri"/>
      </rPr>
      <t xml:space="preserve">
</t>
    </r>
    <r>
      <rPr>
        <sz val="11"/>
        <color rgb="FF000000"/>
        <rFont val="Calibri"/>
      </rPr>
      <t xml:space="preserve">    Create a trigger on a table.</t>
    </r>
    <r>
      <rPr>
        <sz val="11"/>
        <color rgb="FF000000"/>
        <rFont val="Calibri"/>
      </rPr>
      <t xml:space="preserve">
</t>
    </r>
    <r>
      <rPr>
        <sz val="11"/>
        <color rgb="FF000000"/>
        <rFont val="Calibri"/>
      </rPr>
      <t xml:space="preserve">    Update data in a table or in a subset of columns in a table.</t>
    </r>
    <r>
      <rPr>
        <sz val="11"/>
        <color rgb="FF000000"/>
        <rFont val="Calibri"/>
      </rPr>
      <t xml:space="preserve">
</t>
    </r>
    <r>
      <rPr>
        <sz val="11"/>
        <color rgb="FF000000"/>
        <rFont val="Calibri"/>
      </rPr>
      <t xml:space="preserve">    Run a specified routine (function or procedure).</t>
    </r>
    <r>
      <rPr>
        <sz val="11"/>
        <color rgb="FF000000"/>
        <rFont val="Calibri"/>
      </rPr>
      <t xml:space="preserve">
</t>
    </r>
    <r>
      <rPr>
        <sz val="11"/>
        <color rgb="FF000000"/>
        <rFont val="Calibri"/>
      </rPr>
      <t>If a user named FRED had access to the AUD$ table and wanting to revoke that access, use the following command. The syntax that would be used for the REVOKE statement for tables is as follows:</t>
    </r>
    <r>
      <rPr>
        <sz val="11"/>
        <color rgb="FF000000"/>
        <rFont val="Calibri"/>
      </rPr>
      <t xml:space="preserve">
</t>
    </r>
    <r>
      <rPr>
        <sz val="11"/>
        <color rgb="FF000000"/>
        <rFont val="Calibri"/>
      </rPr>
      <t>REVOKE privilege-type ON [ TABLE ] { table-Name | view-Name } FROM grantees</t>
    </r>
    <r>
      <rPr>
        <sz val="11"/>
        <color rgb="FF000000"/>
        <rFont val="Calibri"/>
      </rPr>
      <t xml:space="preserve">
</t>
    </r>
    <r>
      <rPr>
        <sz val="11"/>
        <color rgb="FF000000"/>
        <rFont val="Calibri"/>
      </rPr>
      <t xml:space="preserve">SQL&gt;REVOKE SELECT ON TABLE AUD$ FROM FRED; </t>
    </r>
    <r>
      <rPr>
        <sz val="11"/>
        <color rgb="FF000000"/>
        <rFont val="Calibri"/>
      </rPr>
      <t xml:space="preserve">
</t>
    </r>
    <r>
      <rPr>
        <sz val="11"/>
        <color rgb="FF000000"/>
        <rFont val="Calibri"/>
      </rPr>
      <t>Revoking a privilege without specifying a column list revokes the privilege for all of the columns in the table.</t>
    </r>
    <r>
      <rPr>
        <sz val="11"/>
        <color rgb="FF000000"/>
        <rFont val="Calibri"/>
      </rPr>
      <t xml:space="preserve">
</t>
    </r>
    <r>
      <rPr>
        <sz val="11"/>
        <color rgb="FF000000"/>
        <rFont val="Calibri"/>
      </rPr>
      <t>Syntax for routines</t>
    </r>
    <r>
      <rPr>
        <sz val="11"/>
        <color rgb="FF000000"/>
        <rFont val="Calibri"/>
      </rPr>
      <t xml:space="preserve">
</t>
    </r>
    <r>
      <rPr>
        <sz val="11"/>
        <color rgb="FF000000"/>
        <rFont val="Calibri"/>
      </rPr>
      <t>table-privileges include</t>
    </r>
    <r>
      <rPr>
        <sz val="11"/>
        <color rgb="FF000000"/>
        <rFont val="Calibri"/>
      </rPr>
      <t xml:space="preserve">
</t>
    </r>
    <r>
      <rPr>
        <sz val="11"/>
        <color rgb="FF000000"/>
        <rFont val="Calibri"/>
      </rPr>
      <t xml:space="preserve">  DELETE |</t>
    </r>
    <r>
      <rPr>
        <sz val="11"/>
        <color rgb="FF000000"/>
        <rFont val="Calibri"/>
      </rPr>
      <t xml:space="preserve">
</t>
    </r>
    <r>
      <rPr>
        <sz val="11"/>
        <color rgb="FF000000"/>
        <rFont val="Calibri"/>
      </rPr>
      <t xml:space="preserve">  INSERT |</t>
    </r>
    <r>
      <rPr>
        <sz val="11"/>
        <color rgb="FF000000"/>
        <rFont val="Calibri"/>
      </rPr>
      <t xml:space="preserve">
</t>
    </r>
    <r>
      <rPr>
        <sz val="11"/>
        <color rgb="FF000000"/>
        <rFont val="Calibri"/>
      </rPr>
      <t xml:space="preserve">  REFERENCES [column list] |</t>
    </r>
    <r>
      <rPr>
        <sz val="11"/>
        <color rgb="FF000000"/>
        <rFont val="Calibri"/>
      </rPr>
      <t xml:space="preserve">
</t>
    </r>
    <r>
      <rPr>
        <sz val="11"/>
        <color rgb="FF000000"/>
        <rFont val="Calibri"/>
      </rPr>
      <t xml:space="preserve">  SELECT [column list] |</t>
    </r>
    <r>
      <rPr>
        <sz val="11"/>
        <color rgb="FF000000"/>
        <rFont val="Calibri"/>
      </rPr>
      <t xml:space="preserve">
</t>
    </r>
    <r>
      <rPr>
        <sz val="11"/>
        <color rgb="FF000000"/>
        <rFont val="Calibri"/>
      </rPr>
      <t xml:space="preserve">  TRIGGER |</t>
    </r>
    <r>
      <rPr>
        <sz val="11"/>
        <color rgb="FF000000"/>
        <rFont val="Calibri"/>
      </rPr>
      <t xml:space="preserve">
</t>
    </r>
    <r>
      <rPr>
        <sz val="11"/>
        <color rgb="FF000000"/>
        <rFont val="Calibri"/>
      </rPr>
      <t xml:space="preserve">  UPDATE [column list] </t>
    </r>
    <r>
      <rPr>
        <sz val="11"/>
        <color rgb="FF000000"/>
        <rFont val="Calibri"/>
      </rPr>
      <t xml:space="preserve">
</t>
    </r>
    <r>
      <rPr>
        <sz val="11"/>
        <color rgb="FF000000"/>
        <rFont val="Calibri"/>
      </rPr>
      <t>column list</t>
    </r>
    <r>
      <rPr>
        <sz val="11"/>
        <color rgb="FF000000"/>
        <rFont val="Calibri"/>
      </rPr>
      <t xml:space="preserve">
</t>
    </r>
    <r>
      <rPr>
        <sz val="11"/>
        <color rgb="FF000000"/>
        <rFont val="Calibri"/>
      </rPr>
      <t xml:space="preserve">  ( column-identifier {, column-identifier}* ) </t>
    </r>
    <r>
      <rPr>
        <sz val="11"/>
        <color rgb="FF000000"/>
        <rFont val="Calibri"/>
      </rPr>
      <t xml:space="preserve">
</t>
    </r>
    <r>
      <rPr>
        <sz val="11"/>
        <color rgb="FF000000"/>
        <rFont val="Calibri"/>
      </rPr>
      <t>Use the ALL PRIVILEGES privilege type to revoke all of the permissions from the user for the specified table. Can also revoke one or more table privileges by specifying a privilege-list.</t>
    </r>
    <r>
      <rPr>
        <sz val="11"/>
        <color rgb="FF000000"/>
        <rFont val="Calibri"/>
      </rPr>
      <t xml:space="preserve">
</t>
    </r>
    <r>
      <rPr>
        <sz val="11"/>
        <color rgb="FF000000"/>
        <rFont val="Calibri"/>
      </rPr>
      <t>Use the DELETE privilege type to revoke permission to delete rows from the specified table.</t>
    </r>
    <r>
      <rPr>
        <sz val="11"/>
        <color rgb="FF000000"/>
        <rFont val="Calibri"/>
      </rPr>
      <t xml:space="preserve">
</t>
    </r>
    <r>
      <rPr>
        <sz val="11"/>
        <color rgb="FF000000"/>
        <rFont val="Calibri"/>
      </rPr>
      <t>Use the INSERT privilege type to revoke permission to insert rows into the specified table.</t>
    </r>
    <r>
      <rPr>
        <sz val="11"/>
        <color rgb="FF000000"/>
        <rFont val="Calibri"/>
      </rPr>
      <t xml:space="preserve">
</t>
    </r>
    <r>
      <rPr>
        <sz val="11"/>
        <color rgb="FF000000"/>
        <rFont val="Calibri"/>
      </rPr>
      <t>Use the REFERENCES privilege type to revoke permission to create a foreign key reference to the specified table. If a column list is specified with the REFERENCES privilege, the permission is revoked on only the foreign key reference to the specified columns.</t>
    </r>
    <r>
      <rPr>
        <sz val="11"/>
        <color rgb="FF000000"/>
        <rFont val="Calibri"/>
      </rPr>
      <t xml:space="preserve">
</t>
    </r>
    <r>
      <rPr>
        <sz val="11"/>
        <color rgb="FF000000"/>
        <rFont val="Calibri"/>
      </rPr>
      <t>Use the SELECT privilege type to revoke permission to perform SELECT statements on a table or view. If a column list is specified with the SELECT privilege, the permission is revoked on only those columns. If no column list is specified, then the privilege is valid on all of the columns in the table.</t>
    </r>
    <r>
      <rPr>
        <sz val="11"/>
        <color rgb="FF000000"/>
        <rFont val="Calibri"/>
      </rPr>
      <t xml:space="preserve">
</t>
    </r>
    <r>
      <rPr>
        <sz val="11"/>
        <color rgb="FF000000"/>
        <rFont val="Calibri"/>
      </rPr>
      <t>Use the TRIGGER privilege type to revoke permission to create a trigger on the specified table.</t>
    </r>
    <r>
      <rPr>
        <sz val="11"/>
        <color rgb="FF000000"/>
        <rFont val="Calibri"/>
      </rPr>
      <t xml:space="preserve">
</t>
    </r>
    <r>
      <rPr>
        <sz val="11"/>
        <color rgb="FF000000"/>
        <rFont val="Calibri"/>
      </rPr>
      <t>Use the UPDATE privilege type to revoke permission to use the UPDATE statement on the specified table. If a column list is specified, the permission is revoked only on the specified columns.</t>
    </r>
    <r>
      <rPr>
        <sz val="11"/>
        <color rgb="FF000000"/>
        <rFont val="Calibri"/>
      </rPr>
      <t xml:space="preserve">
</t>
    </r>
    <r>
      <rPr>
        <sz val="11"/>
        <color rgb="FF000000"/>
        <rFont val="Calibri"/>
      </rPr>
      <t>grantees</t>
    </r>
    <r>
      <rPr>
        <sz val="11"/>
        <color rgb="FF000000"/>
        <rFont val="Calibri"/>
      </rPr>
      <t xml:space="preserve">
</t>
    </r>
    <r>
      <rPr>
        <sz val="11"/>
        <color rgb="FF000000"/>
        <rFont val="Calibri"/>
      </rPr>
      <t xml:space="preserve">  { authorization ID | PUBLIC } [,{ authorization ID | PUBLIC } ] *</t>
    </r>
    <r>
      <rPr>
        <sz val="11"/>
        <color rgb="FF000000"/>
        <rFont val="Calibri"/>
      </rPr>
      <t xml:space="preserve">
</t>
    </r>
    <r>
      <rPr>
        <sz val="11"/>
        <color rgb="FF000000"/>
        <rFont val="Calibri"/>
      </rPr>
      <t>Can revoke the privileges from specific users or from all users. Use the keyword PUBLIC to specify all users. The privileges revoked from PUBLIC and from individual users are independent privileges. For example, a SELECT privilege on table t is granted to both PUBLIC and to the authorization ID harry. The SELECT privilege is later revoked from the authorization ID 'Harry', but the authorization ID 'Harry' can access the table through the PUBLIC privilege.</t>
    </r>
    <r>
      <rPr>
        <sz val="11"/>
        <color rgb="FF000000"/>
        <rFont val="Calibri"/>
      </rPr>
      <t xml:space="preserve">
</t>
    </r>
    <r>
      <rPr>
        <sz val="11"/>
        <color rgb="FF000000"/>
        <rFont val="Calibri"/>
      </rPr>
      <t>Restriction: Cannot revoke the privileges of the owner of an object.</t>
    </r>
    <r>
      <rPr>
        <sz val="11"/>
        <color rgb="FF000000"/>
        <rFont val="Calibri"/>
      </rPr>
      <t xml:space="preserve">
</t>
    </r>
    <r>
      <rPr>
        <sz val="11"/>
        <color rgb="FF000000"/>
        <rFont val="Calibri"/>
      </rPr>
      <t>routine-designator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qualified-name [ signature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Cascading object dependencies</t>
    </r>
    <r>
      <rPr>
        <sz val="11"/>
        <color rgb="FF000000"/>
        <rFont val="Calibri"/>
      </rPr>
      <t xml:space="preserve">
</t>
    </r>
    <r>
      <rPr>
        <sz val="11"/>
        <color rgb="FF000000"/>
        <rFont val="Calibri"/>
      </rPr>
      <t>For views, triggers, and constraints, if the privilege on which the object depends is revoked, the object is automatically dropped. Derby does not try to determine if there are other privileges that can replace the privileges that are being revoked. For more information, see "SQL standard authorization" in the Java DB Developer's Guide.</t>
    </r>
    <r>
      <rPr>
        <sz val="11"/>
        <color rgb="FF000000"/>
        <rFont val="Calibri"/>
      </rPr>
      <t xml:space="preserve">
</t>
    </r>
    <r>
      <rPr>
        <sz val="11"/>
        <color rgb="FF000000"/>
        <rFont val="Calibri"/>
      </rPr>
      <t>Limitations</t>
    </r>
    <r>
      <rPr>
        <sz val="11"/>
        <color rgb="FF000000"/>
        <rFont val="Calibri"/>
      </rPr>
      <t xml:space="preserve">
</t>
    </r>
    <r>
      <rPr>
        <sz val="11"/>
        <color rgb="FF000000"/>
        <rFont val="Calibri"/>
      </rPr>
      <t>The following limitations apply to the REVOKE statement:</t>
    </r>
    <r>
      <rPr>
        <sz val="11"/>
        <color rgb="FF000000"/>
        <rFont val="Calibri"/>
      </rPr>
      <t xml:space="preserve">
</t>
    </r>
    <r>
      <rPr>
        <sz val="11"/>
        <color rgb="FF000000"/>
        <rFont val="Calibri"/>
      </rPr>
      <t>Table-level privileges:</t>
    </r>
    <r>
      <rPr>
        <sz val="11"/>
        <color rgb="FF000000"/>
        <rFont val="Calibri"/>
      </rPr>
      <t xml:space="preserve">
</t>
    </r>
    <r>
      <rPr>
        <sz val="11"/>
        <color rgb="FF000000"/>
        <rFont val="Calibri"/>
      </rPr>
      <t>All of the table-level privilege types for a specified grantee and table ID are stored in one row in the SYSTABLEPERMS system table. For example, when user2 is granted the SELECT and DELETE privileges on table user1.t1, a row is added to the SYSTABLEPERMS table. The GRANTEE field contains user2 and the TABLEID contains user1.t1. The SELECTPRIV and DELETEPRIV fields are set to Y. The remaining privilege type fields are set to N.</t>
    </r>
    <r>
      <rPr>
        <sz val="11"/>
        <color rgb="FF000000"/>
        <rFont val="Calibri"/>
      </rPr>
      <t xml:space="preserve">
</t>
    </r>
    <r>
      <rPr>
        <sz val="11"/>
        <color rgb="FF000000"/>
        <rFont val="Calibri"/>
      </rPr>
      <t>When a grantee creates an object that relies on one of the privilege types, the Derby engine tracks the dependency of the object on the specific row in the SYSTABLEPERMS table. For example, user2 creates the view v1 by using the statement SELECT * FROM user1.t1; the dependency manager tracks the dependency of view v1 on the row in SYSTABLEPERMS for GRANTEE(user2), TABLEID(user1.t1). The dependency manager knows only that the view is dependent on a privilege type in that specific row but does not track exactly which privilege type the view is dependent on.</t>
    </r>
    <r>
      <rPr>
        <sz val="11"/>
        <color rgb="FF000000"/>
        <rFont val="Calibri"/>
      </rPr>
      <t xml:space="preserve">
</t>
    </r>
    <r>
      <rPr>
        <sz val="11"/>
        <color rgb="FF000000"/>
        <rFont val="Calibri"/>
      </rPr>
      <t>When a REVOKE statement for a table-level privilege is issued for a grantee and table ID, all of the objects that are dependent on the grantee and table ID are dropped. For example, if user1 revokes the DELETE privilege on table t1 from user2, the row in SYSTABLEPERMS for GRANTEE(user2), TABLEID(user1.t1) is modified by the REVOKE statement. The dependency manager sends a revoke invalidation message to the view user2.v1, and the view is dropped, even though the view is not dependent on the DELETE privilege for GRANTEE(user2), TABLEID(user1.t1).</t>
    </r>
    <r>
      <rPr>
        <sz val="11"/>
        <color rgb="FF000000"/>
        <rFont val="Calibri"/>
      </rPr>
      <t xml:space="preserve">
</t>
    </r>
    <r>
      <rPr>
        <sz val="11"/>
        <color rgb="FF000000"/>
        <rFont val="Calibri"/>
      </rPr>
      <t>Column-level privileges:</t>
    </r>
    <r>
      <rPr>
        <sz val="11"/>
        <color rgb="FF000000"/>
        <rFont val="Calibri"/>
      </rPr>
      <t xml:space="preserve">
</t>
    </r>
    <r>
      <rPr>
        <sz val="11"/>
        <color rgb="FF000000"/>
        <rFont val="Calibri"/>
      </rPr>
      <t>Only one type of privilege for a specified grantee and table ID are stored in one row in the SYSCOLPERMS system table. For example, when user2 is granted the SELECT privilege on table user1.t1 for columns c12 and c13, a row is added to the SYSCOLPERMS. The GRANTEE field contains user2, the TABLEID contains user1.t1, the TYPE field contains S, and the COLUMNS field contains c12, c13.</t>
    </r>
    <r>
      <rPr>
        <sz val="11"/>
        <color rgb="FF000000"/>
        <rFont val="Calibri"/>
      </rPr>
      <t xml:space="preserve">
</t>
    </r>
    <r>
      <rPr>
        <sz val="11"/>
        <color rgb="FF000000"/>
        <rFont val="Calibri"/>
      </rPr>
      <t>When a grantee creates an object that relies on the privilege type and the subset of columns in a table ID, the Derby engine tracks the dependency of the object on the specific row in the SYSCOLPERMS table. For example, user2 creates the view v1 by using the statement SELECT c11 FROM user1.t1; the dependency manager tracks the dependency of view v1 on the row in SYSCOLPERMS for GRANTEE(user2), TABLEID(user1.t1), TYPE(S). The dependency manager knows that the view is dependent on the SELECT privilege type but does not track exactly which columns the view is dependent on.</t>
    </r>
    <r>
      <rPr>
        <sz val="11"/>
        <color rgb="FF000000"/>
        <rFont val="Calibri"/>
      </rPr>
      <t xml:space="preserve">
</t>
    </r>
    <r>
      <rPr>
        <sz val="11"/>
        <color rgb="FF000000"/>
        <rFont val="Calibri"/>
      </rPr>
      <t>When a REVOKE statement for a column-level privilege is issued for a grantee, table ID, and type, all of the objects that are dependent on the grantee, table ID, and type are dropped. For example, if user1 revokes the SELECT privilege on column c12 on table user1.t1 from user2, the row in SYSCOLPERMS for GRANTEE(user2), TABLEID(user1.t1), TYPE(S) is modified by the REVOKE statement. The dependency manager sends a revoke invalidation message to the view user2.v1, and the view is dropped, even though the view is not dependent on the column c12 for GRANTEE(user2), TABLEID(user1.t1), TYPE(S).</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Apply the same process used in standard auditing to the tables with AUDSYS as the owner.</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</si>
  <si>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Modification of database audit data could mask the theft of, or the unauthorized modification of, sensitive data stored in the database.</t>
    </r>
  </si>
  <si>
    <r>
      <rPr>
        <sz val="11"/>
        <color rgb="FF000000"/>
        <rFont val="Calibri"/>
      </rPr>
      <t>Review locations of audit logs, both internal to the database and database audit logs located at the operating system-level. Verify there are appropriate controls and permissions to protect the audit information from unauthorized modification.</t>
    </r>
    <r>
      <rPr>
        <sz val="11"/>
        <color rgb="FF000000"/>
        <rFont val="Calibri"/>
      </rPr>
      <t xml:space="preserve">
</t>
    </r>
    <r>
      <rPr>
        <sz val="11"/>
        <color rgb="FF000000"/>
        <rFont val="Calibri"/>
      </rPr>
      <t>If appropriate controls and permissions do not exist,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 xml:space="preserve">DBA_TAB_PRIVS describes all object grants in the database.  Check to see who has permissions on the AUD$ table.  </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Column      Datatype     NULL      Description</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 xml:space="preserve">            VARCHAR2(30) NOT NULL  Owner of the object</t>
    </r>
    <r>
      <rPr>
        <sz val="11"/>
        <color rgb="FF000000"/>
        <rFont val="Calibri"/>
      </rPr>
      <t xml:space="preserve">
</t>
    </r>
    <r>
      <rPr>
        <sz val="11"/>
        <color rgb="FF000000"/>
        <rFont val="Calibri"/>
      </rPr>
      <t>TABLE_NA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COMMON      VARCHAR2(3)</t>
    </r>
    <r>
      <rPr>
        <sz val="11"/>
        <color rgb="FF000000"/>
        <rFont val="Calibri"/>
      </rPr>
      <t xml:space="preserve">
</t>
    </r>
    <r>
      <rPr>
        <sz val="11"/>
        <color rgb="FF000000"/>
        <rFont val="Calibri"/>
      </rPr>
      <t>TYPE        VARCHAR2(24)</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PRIVILEGE</t>
    </r>
    <r>
      <rPr>
        <sz val="11"/>
        <color rgb="FF000000"/>
        <rFont val="Calibri"/>
      </rPr>
      <t xml:space="preserve">
</t>
    </r>
    <r>
      <rPr>
        <sz val="11"/>
        <color rgb="FF000000"/>
        <rFont val="Calibri"/>
      </rPr>
      <t xml:space="preserve">      FROM DBA_TAB_PRIVS where table_name = 'AUD$';</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 xml:space="preserve">DBA_TAB_PRIVS describes all object grants in the database.  Check to see who has permissions on the AUDSYS tables.  </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Column      Datatype     NULL      Description</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OWNER       VARCHAR2(30) NOT NULL  Owner of the object</t>
    </r>
    <r>
      <rPr>
        <sz val="11"/>
        <color rgb="FF000000"/>
        <rFont val="Calibri"/>
      </rPr>
      <t xml:space="preserve">
</t>
    </r>
    <r>
      <rPr>
        <sz val="11"/>
        <color rgb="FF000000"/>
        <rFont val="Calibri"/>
      </rPr>
      <t>TABLE_NAME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COMMON      VARCHAR2(3)</t>
    </r>
    <r>
      <rPr>
        <sz val="11"/>
        <color rgb="FF000000"/>
        <rFont val="Calibri"/>
      </rPr>
      <t xml:space="preserve">
</t>
    </r>
    <r>
      <rPr>
        <sz val="11"/>
        <color rgb="FF000000"/>
        <rFont val="Calibri"/>
      </rPr>
      <t>TYPE        VARCHAR2(24)</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PRIVILEGE</t>
    </r>
    <r>
      <rPr>
        <sz val="11"/>
        <color rgb="FF000000"/>
        <rFont val="Calibri"/>
      </rPr>
      <t xml:space="preserve">
</t>
    </r>
    <r>
      <rPr>
        <sz val="11"/>
        <color rgb="FF000000"/>
        <rFont val="Calibri"/>
      </rPr>
      <t xml:space="preserve">      FROM DBA_TAB_PRIVS where owner='AUDSYS';</t>
    </r>
  </si>
  <si>
    <t>V-220279</t>
  </si>
  <si>
    <r>
      <rPr>
        <sz val="11"/>
        <rFont val="Calibri"/>
      </rPr>
      <t>The system must protect audit information from unauthorized deletion.</t>
    </r>
  </si>
  <si>
    <r>
      <rPr>
        <sz val="11"/>
        <color rgb="FF000000"/>
        <rFont val="Calibri"/>
      </rPr>
      <t>Add controls and modify permissions to protect database audit log data from unauthorized deletion, whether stored in the database itself or at the OS-level.</t>
    </r>
    <r>
      <rPr>
        <sz val="11"/>
        <color rgb="FF000000"/>
        <rFont val="Calibri"/>
      </rPr>
      <t xml:space="preserve">
</t>
    </r>
    <r>
      <rPr>
        <sz val="11"/>
        <color rgb="FF000000"/>
        <rFont val="Calibri"/>
      </rPr>
      <t>- - - - -</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Revoke access to the AUD$ table to anyone who should not have access to it.</t>
    </r>
    <r>
      <rPr>
        <sz val="11"/>
        <color rgb="FF000000"/>
        <rFont val="Calibri"/>
      </rPr>
      <t xml:space="preserve">
</t>
    </r>
    <r>
      <rPr>
        <sz val="11"/>
        <color rgb="FF000000"/>
        <rFont val="Calibri"/>
      </rPr>
      <t>In the check we looked for all users who had access to the AUD$ table. To fix this, use the REVOKE command to revoke access to users who should not have access to the audit data.</t>
    </r>
    <r>
      <rPr>
        <sz val="11"/>
        <color rgb="FF000000"/>
        <rFont val="Calibri"/>
      </rPr>
      <t xml:space="preserve">
</t>
    </r>
    <r>
      <rPr>
        <sz val="11"/>
        <color rgb="FF000000"/>
        <rFont val="Calibri"/>
      </rPr>
      <t>REVOKE statement</t>
    </r>
    <r>
      <rPr>
        <sz val="11"/>
        <color rgb="FF000000"/>
        <rFont val="Calibri"/>
      </rPr>
      <t xml:space="preserve">
</t>
    </r>
    <r>
      <rPr>
        <sz val="11"/>
        <color rgb="FF000000"/>
        <rFont val="Calibri"/>
      </rPr>
      <t>Use the REVOKE statement to remove permissions from a specific user or from all users to perform actions on database objects.</t>
    </r>
    <r>
      <rPr>
        <sz val="11"/>
        <color rgb="FF000000"/>
        <rFont val="Calibri"/>
      </rPr>
      <t xml:space="preserve">
</t>
    </r>
    <r>
      <rPr>
        <sz val="11"/>
        <color rgb="FF000000"/>
        <rFont val="Calibri"/>
      </rPr>
      <t>The following types of permissions can be revoked:</t>
    </r>
    <r>
      <rPr>
        <sz val="11"/>
        <color rgb="FF000000"/>
        <rFont val="Calibri"/>
      </rPr>
      <t xml:space="preserve">
</t>
    </r>
    <r>
      <rPr>
        <sz val="11"/>
        <color rgb="FF000000"/>
        <rFont val="Calibri"/>
      </rPr>
      <t xml:space="preserve">    Delete data from a specific table.</t>
    </r>
    <r>
      <rPr>
        <sz val="11"/>
        <color rgb="FF000000"/>
        <rFont val="Calibri"/>
      </rPr>
      <t xml:space="preserve">
</t>
    </r>
    <r>
      <rPr>
        <sz val="11"/>
        <color rgb="FF000000"/>
        <rFont val="Calibri"/>
      </rPr>
      <t xml:space="preserve">    Insert data into a specific table.</t>
    </r>
    <r>
      <rPr>
        <sz val="11"/>
        <color rgb="FF000000"/>
        <rFont val="Calibri"/>
      </rPr>
      <t xml:space="preserve">
</t>
    </r>
    <r>
      <rPr>
        <sz val="11"/>
        <color rgb="FF000000"/>
        <rFont val="Calibri"/>
      </rPr>
      <t xml:space="preserve">    Create a foreign key reference to the named table or to a subset of columns from a table.</t>
    </r>
    <r>
      <rPr>
        <sz val="11"/>
        <color rgb="FF000000"/>
        <rFont val="Calibri"/>
      </rPr>
      <t xml:space="preserve">
</t>
    </r>
    <r>
      <rPr>
        <sz val="11"/>
        <color rgb="FF000000"/>
        <rFont val="Calibri"/>
      </rPr>
      <t xml:space="preserve">    Select data from a table, view, or a subset of columns in a table.</t>
    </r>
    <r>
      <rPr>
        <sz val="11"/>
        <color rgb="FF000000"/>
        <rFont val="Calibri"/>
      </rPr>
      <t xml:space="preserve">
</t>
    </r>
    <r>
      <rPr>
        <sz val="11"/>
        <color rgb="FF000000"/>
        <rFont val="Calibri"/>
      </rPr>
      <t xml:space="preserve">    Create a trigger on a table.</t>
    </r>
    <r>
      <rPr>
        <sz val="11"/>
        <color rgb="FF000000"/>
        <rFont val="Calibri"/>
      </rPr>
      <t xml:space="preserve">
</t>
    </r>
    <r>
      <rPr>
        <sz val="11"/>
        <color rgb="FF000000"/>
        <rFont val="Calibri"/>
      </rPr>
      <t xml:space="preserve">    Update data in a table or in a subset of columns in a table.</t>
    </r>
    <r>
      <rPr>
        <sz val="11"/>
        <color rgb="FF000000"/>
        <rFont val="Calibri"/>
      </rPr>
      <t xml:space="preserve">
</t>
    </r>
    <r>
      <rPr>
        <sz val="11"/>
        <color rgb="FF000000"/>
        <rFont val="Calibri"/>
      </rPr>
      <t xml:space="preserve">    Run a specified routine (function or procedure).</t>
    </r>
    <r>
      <rPr>
        <sz val="11"/>
        <color rgb="FF000000"/>
        <rFont val="Calibri"/>
      </rPr>
      <t xml:space="preserve">
</t>
    </r>
    <r>
      <rPr>
        <sz val="11"/>
        <color rgb="FF000000"/>
        <rFont val="Calibri"/>
      </rPr>
      <t>If a user named FRED had access to the AUD$ table and wanting to revoke that access, use the following command. The syntax that would be used for the REVOKE statement for tables is as follows:</t>
    </r>
    <r>
      <rPr>
        <sz val="11"/>
        <color rgb="FF000000"/>
        <rFont val="Calibri"/>
      </rPr>
      <t xml:space="preserve">
</t>
    </r>
    <r>
      <rPr>
        <sz val="11"/>
        <color rgb="FF000000"/>
        <rFont val="Calibri"/>
      </rPr>
      <t>REVOKE privilege-type ON [ TABLE ] { table-Name | view-Name } FROM grantees</t>
    </r>
    <r>
      <rPr>
        <sz val="11"/>
        <color rgb="FF000000"/>
        <rFont val="Calibri"/>
      </rPr>
      <t xml:space="preserve">
</t>
    </r>
    <r>
      <rPr>
        <sz val="11"/>
        <color rgb="FF000000"/>
        <rFont val="Calibri"/>
      </rPr>
      <t xml:space="preserve">SQL&gt;REVOKE SELECT ON TABLE AUD$ FROM FRED; </t>
    </r>
    <r>
      <rPr>
        <sz val="11"/>
        <color rgb="FF000000"/>
        <rFont val="Calibri"/>
      </rPr>
      <t xml:space="preserve">
</t>
    </r>
    <r>
      <rPr>
        <sz val="11"/>
        <color rgb="FF000000"/>
        <rFont val="Calibri"/>
      </rPr>
      <t>Revoking a privilege without specifying a column list revokes the privilege for all of the columns in the table.</t>
    </r>
    <r>
      <rPr>
        <sz val="11"/>
        <color rgb="FF000000"/>
        <rFont val="Calibri"/>
      </rPr>
      <t xml:space="preserve">
</t>
    </r>
    <r>
      <rPr>
        <sz val="11"/>
        <color rgb="FF000000"/>
        <rFont val="Calibri"/>
      </rPr>
      <t>Syntax for routines</t>
    </r>
    <r>
      <rPr>
        <sz val="11"/>
        <color rgb="FF000000"/>
        <rFont val="Calibri"/>
      </rPr>
      <t xml:space="preserve">
</t>
    </r>
    <r>
      <rPr>
        <sz val="11"/>
        <color rgb="FF000000"/>
        <rFont val="Calibri"/>
      </rPr>
      <t>table-privileges include</t>
    </r>
    <r>
      <rPr>
        <sz val="11"/>
        <color rgb="FF000000"/>
        <rFont val="Calibri"/>
      </rPr>
      <t xml:space="preserve">
</t>
    </r>
    <r>
      <rPr>
        <sz val="11"/>
        <color rgb="FF000000"/>
        <rFont val="Calibri"/>
      </rPr>
      <t xml:space="preserve">  DELETE |</t>
    </r>
    <r>
      <rPr>
        <sz val="11"/>
        <color rgb="FF000000"/>
        <rFont val="Calibri"/>
      </rPr>
      <t xml:space="preserve">
</t>
    </r>
    <r>
      <rPr>
        <sz val="11"/>
        <color rgb="FF000000"/>
        <rFont val="Calibri"/>
      </rPr>
      <t xml:space="preserve">  INSERT |</t>
    </r>
    <r>
      <rPr>
        <sz val="11"/>
        <color rgb="FF000000"/>
        <rFont val="Calibri"/>
      </rPr>
      <t xml:space="preserve">
</t>
    </r>
    <r>
      <rPr>
        <sz val="11"/>
        <color rgb="FF000000"/>
        <rFont val="Calibri"/>
      </rPr>
      <t xml:space="preserve">  REFERENCES [column list] |</t>
    </r>
    <r>
      <rPr>
        <sz val="11"/>
        <color rgb="FF000000"/>
        <rFont val="Calibri"/>
      </rPr>
      <t xml:space="preserve">
</t>
    </r>
    <r>
      <rPr>
        <sz val="11"/>
        <color rgb="FF000000"/>
        <rFont val="Calibri"/>
      </rPr>
      <t xml:space="preserve">  SELECT [column list] |</t>
    </r>
    <r>
      <rPr>
        <sz val="11"/>
        <color rgb="FF000000"/>
        <rFont val="Calibri"/>
      </rPr>
      <t xml:space="preserve">
</t>
    </r>
    <r>
      <rPr>
        <sz val="11"/>
        <color rgb="FF000000"/>
        <rFont val="Calibri"/>
      </rPr>
      <t xml:space="preserve">  TRIGGER |</t>
    </r>
    <r>
      <rPr>
        <sz val="11"/>
        <color rgb="FF000000"/>
        <rFont val="Calibri"/>
      </rPr>
      <t xml:space="preserve">
</t>
    </r>
    <r>
      <rPr>
        <sz val="11"/>
        <color rgb="FF000000"/>
        <rFont val="Calibri"/>
      </rPr>
      <t xml:space="preserve">  UPDATE [column list] </t>
    </r>
    <r>
      <rPr>
        <sz val="11"/>
        <color rgb="FF000000"/>
        <rFont val="Calibri"/>
      </rPr>
      <t xml:space="preserve">
</t>
    </r>
    <r>
      <rPr>
        <sz val="11"/>
        <color rgb="FF000000"/>
        <rFont val="Calibri"/>
      </rPr>
      <t>column list</t>
    </r>
    <r>
      <rPr>
        <sz val="11"/>
        <color rgb="FF000000"/>
        <rFont val="Calibri"/>
      </rPr>
      <t xml:space="preserve">
</t>
    </r>
    <r>
      <rPr>
        <sz val="11"/>
        <color rgb="FF000000"/>
        <rFont val="Calibri"/>
      </rPr>
      <t xml:space="preserve">  ( column-identifier {, column-identifier}* ) </t>
    </r>
    <r>
      <rPr>
        <sz val="11"/>
        <color rgb="FF000000"/>
        <rFont val="Calibri"/>
      </rPr>
      <t xml:space="preserve">
</t>
    </r>
    <r>
      <rPr>
        <sz val="11"/>
        <color rgb="FF000000"/>
        <rFont val="Calibri"/>
      </rPr>
      <t>Use the ALL PRIVILEGES privilege type to revoke all of the permissions from the user for the specified table. Can also revoke one or more table privileges by specifying a privilege-list.</t>
    </r>
    <r>
      <rPr>
        <sz val="11"/>
        <color rgb="FF000000"/>
        <rFont val="Calibri"/>
      </rPr>
      <t xml:space="preserve">
</t>
    </r>
    <r>
      <rPr>
        <sz val="11"/>
        <color rgb="FF000000"/>
        <rFont val="Calibri"/>
      </rPr>
      <t>Use the DELETE privilege type to revoke permission to delete rows from the specified table.</t>
    </r>
    <r>
      <rPr>
        <sz val="11"/>
        <color rgb="FF000000"/>
        <rFont val="Calibri"/>
      </rPr>
      <t xml:space="preserve">
</t>
    </r>
    <r>
      <rPr>
        <sz val="11"/>
        <color rgb="FF000000"/>
        <rFont val="Calibri"/>
      </rPr>
      <t>Use the INSERT privilege type to revoke permission to insert rows into the specified table.</t>
    </r>
    <r>
      <rPr>
        <sz val="11"/>
        <color rgb="FF000000"/>
        <rFont val="Calibri"/>
      </rPr>
      <t xml:space="preserve">
</t>
    </r>
    <r>
      <rPr>
        <sz val="11"/>
        <color rgb="FF000000"/>
        <rFont val="Calibri"/>
      </rPr>
      <t>Use the REFERENCES privilege type to revoke permission to create a foreign key reference to the specified table. If a column list is specified with the REFERENCES privilege, the permission is revoked on only the foreign key reference to the specified columns.</t>
    </r>
    <r>
      <rPr>
        <sz val="11"/>
        <color rgb="FF000000"/>
        <rFont val="Calibri"/>
      </rPr>
      <t xml:space="preserve">
</t>
    </r>
    <r>
      <rPr>
        <sz val="11"/>
        <color rgb="FF000000"/>
        <rFont val="Calibri"/>
      </rPr>
      <t>Use the SELECT privilege type to revoke permission to perform SELECT statements on a table or view. If a column list is specified with the SELECT privilege, the permission is revoked on only those columns. If no column list is specified, then the privilege is valid on all of the columns in the table.</t>
    </r>
    <r>
      <rPr>
        <sz val="11"/>
        <color rgb="FF000000"/>
        <rFont val="Calibri"/>
      </rPr>
      <t xml:space="preserve">
</t>
    </r>
    <r>
      <rPr>
        <sz val="11"/>
        <color rgb="FF000000"/>
        <rFont val="Calibri"/>
      </rPr>
      <t>Use the TRIGGER privilege type to revoke permission to create a trigger on the specified table.</t>
    </r>
    <r>
      <rPr>
        <sz val="11"/>
        <color rgb="FF000000"/>
        <rFont val="Calibri"/>
      </rPr>
      <t xml:space="preserve">
</t>
    </r>
    <r>
      <rPr>
        <sz val="11"/>
        <color rgb="FF000000"/>
        <rFont val="Calibri"/>
      </rPr>
      <t>Use the UPDATE privilege type to revoke permission to use the UPDATE statement on the specified table. If a column list is specified, the permission is revoked only on the specified columns.</t>
    </r>
    <r>
      <rPr>
        <sz val="11"/>
        <color rgb="FF000000"/>
        <rFont val="Calibri"/>
      </rPr>
      <t xml:space="preserve">
</t>
    </r>
    <r>
      <rPr>
        <sz val="11"/>
        <color rgb="FF000000"/>
        <rFont val="Calibri"/>
      </rPr>
      <t>grantees</t>
    </r>
    <r>
      <rPr>
        <sz val="11"/>
        <color rgb="FF000000"/>
        <rFont val="Calibri"/>
      </rPr>
      <t xml:space="preserve">
</t>
    </r>
    <r>
      <rPr>
        <sz val="11"/>
        <color rgb="FF000000"/>
        <rFont val="Calibri"/>
      </rPr>
      <t xml:space="preserve">  { authorization ID | PUBLIC } [,{ authorization ID | PUBLIC } ] *</t>
    </r>
    <r>
      <rPr>
        <sz val="11"/>
        <color rgb="FF000000"/>
        <rFont val="Calibri"/>
      </rPr>
      <t xml:space="preserve">
</t>
    </r>
    <r>
      <rPr>
        <sz val="11"/>
        <color rgb="FF000000"/>
        <rFont val="Calibri"/>
      </rPr>
      <t>Can revoke the privileges from specific users or from all users. Use the keyword PUBLIC to specify all users. The privileges revoked from PUBLIC and from individual users are independent privileges. For example, a SELECT privilege on table t is granted to both PUBLIC and to the authorization ID harry. The SELECT privilege is later revoked from the authorization ID 'Harry', but the authorization ID 'Harry' can access the table through the PUBLIC privilege.</t>
    </r>
    <r>
      <rPr>
        <sz val="11"/>
        <color rgb="FF000000"/>
        <rFont val="Calibri"/>
      </rPr>
      <t xml:space="preserve">
</t>
    </r>
    <r>
      <rPr>
        <sz val="11"/>
        <color rgb="FF000000"/>
        <rFont val="Calibri"/>
      </rPr>
      <t>Restriction: Cannot revoke the privileges of the owner of an object.</t>
    </r>
    <r>
      <rPr>
        <sz val="11"/>
        <color rgb="FF000000"/>
        <rFont val="Calibri"/>
      </rPr>
      <t xml:space="preserve">
</t>
    </r>
    <r>
      <rPr>
        <sz val="11"/>
        <color rgb="FF000000"/>
        <rFont val="Calibri"/>
      </rPr>
      <t>routine-designator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qualified-name [ signature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Cascading object dependencies</t>
    </r>
    <r>
      <rPr>
        <sz val="11"/>
        <color rgb="FF000000"/>
        <rFont val="Calibri"/>
      </rPr>
      <t xml:space="preserve">
</t>
    </r>
    <r>
      <rPr>
        <sz val="11"/>
        <color rgb="FF000000"/>
        <rFont val="Calibri"/>
      </rPr>
      <t>For views, triggers, and constraints, if the privilege on which the object depends is revoked, the object is automatically dropped. Derby does not try to determine if there are  other privileges that can replace the privileges that are being revoked. For more information, see "SQL standard authorization" in the Java DB Developer's Guide.</t>
    </r>
    <r>
      <rPr>
        <sz val="11"/>
        <color rgb="FF000000"/>
        <rFont val="Calibri"/>
      </rPr>
      <t xml:space="preserve">
</t>
    </r>
    <r>
      <rPr>
        <sz val="11"/>
        <color rgb="FF000000"/>
        <rFont val="Calibri"/>
      </rPr>
      <t>Limitations</t>
    </r>
    <r>
      <rPr>
        <sz val="11"/>
        <color rgb="FF000000"/>
        <rFont val="Calibri"/>
      </rPr>
      <t xml:space="preserve">
</t>
    </r>
    <r>
      <rPr>
        <sz val="11"/>
        <color rgb="FF000000"/>
        <rFont val="Calibri"/>
      </rPr>
      <t>The following limitations apply to the REVOKE statement:</t>
    </r>
    <r>
      <rPr>
        <sz val="11"/>
        <color rgb="FF000000"/>
        <rFont val="Calibri"/>
      </rPr>
      <t xml:space="preserve">
</t>
    </r>
    <r>
      <rPr>
        <sz val="11"/>
        <color rgb="FF000000"/>
        <rFont val="Calibri"/>
      </rPr>
      <t>Table-level privileges:</t>
    </r>
    <r>
      <rPr>
        <sz val="11"/>
        <color rgb="FF000000"/>
        <rFont val="Calibri"/>
      </rPr>
      <t xml:space="preserve">
</t>
    </r>
    <r>
      <rPr>
        <sz val="11"/>
        <color rgb="FF000000"/>
        <rFont val="Calibri"/>
      </rPr>
      <t>All of the table-level privilege types for a specified grantee and table ID are stored in one row in the SYSTABLEPERMS system table. For example, when user2 is granted the SELECT and DELETE privileges on table user1.t1, a row is added to the SYSTABLEPERMS table. The GRANTEE field contains user2 and the TABLEID contains user1.t1. The SELECTPRIV and DELETEPRIV fields are set to Y. The remaining privilege type fields are set to N.</t>
    </r>
    <r>
      <rPr>
        <sz val="11"/>
        <color rgb="FF000000"/>
        <rFont val="Calibri"/>
      </rPr>
      <t xml:space="preserve">
</t>
    </r>
    <r>
      <rPr>
        <sz val="11"/>
        <color rgb="FF000000"/>
        <rFont val="Calibri"/>
      </rPr>
      <t>When a grantee creates an object that relies on one of the privilege types, the Derby engine tracks the dependency of the object on the specific row in the SYSTABLEPERMS table. For example, user2 creates the view v1 by using the statement SELECT * FROM user1.t1; the dependency manager tracks the dependency of view v1 on the row in SYSTABLEPERMS for GRANTEE(user2), TABLEID(user1.t1). The dependency manager knows only that the view is dependent on a privilege type in that specific row but does not track exactly which privilege type the view is dependent on.</t>
    </r>
    <r>
      <rPr>
        <sz val="11"/>
        <color rgb="FF000000"/>
        <rFont val="Calibri"/>
      </rPr>
      <t xml:space="preserve">
</t>
    </r>
    <r>
      <rPr>
        <sz val="11"/>
        <color rgb="FF000000"/>
        <rFont val="Calibri"/>
      </rPr>
      <t>When a REVOKE statement for a table-level privilege is issued for a grantee and table ID, all of the objects that are dependent on the grantee and table ID are dropped. For example, if user1 revokes the DELETE privilege on table t1 from user2, the row in SYSTABLEPERMS for GRANTEE(user2), TABLEID(user1.t1) is modified by the REVOKE statement. The dependency manager sends a revoke invalidation message to the view user2.v1, and the view is dropped, even though the view is not dependent on the DELETE privilege for GRANTEE(user2), TABLEID(user1.t1).</t>
    </r>
    <r>
      <rPr>
        <sz val="11"/>
        <color rgb="FF000000"/>
        <rFont val="Calibri"/>
      </rPr>
      <t xml:space="preserve">
</t>
    </r>
    <r>
      <rPr>
        <sz val="11"/>
        <color rgb="FF000000"/>
        <rFont val="Calibri"/>
      </rPr>
      <t>Column-level privileges:</t>
    </r>
    <r>
      <rPr>
        <sz val="11"/>
        <color rgb="FF000000"/>
        <rFont val="Calibri"/>
      </rPr>
      <t xml:space="preserve">
</t>
    </r>
    <r>
      <rPr>
        <sz val="11"/>
        <color rgb="FF000000"/>
        <rFont val="Calibri"/>
      </rPr>
      <t>Only one type of privilege for a specified grantee and table ID are stored in one row in the SYSCOLPERMS system table. For example, when user2 is granted the SELECT privilege on table user1.t1 for columns c12 and c13, a row is added to the SYSCOLPERMS. The GRANTEE field contains user2, the TABLEID contains user1.t1, the TYPE field contains S, and the COLUMNS field contains c12, c13.</t>
    </r>
    <r>
      <rPr>
        <sz val="11"/>
        <color rgb="FF000000"/>
        <rFont val="Calibri"/>
      </rPr>
      <t xml:space="preserve">
</t>
    </r>
    <r>
      <rPr>
        <sz val="11"/>
        <color rgb="FF000000"/>
        <rFont val="Calibri"/>
      </rPr>
      <t>When a grantee creates an object that relies on the privilege type and the subset of columns in a table ID, the Derby engine tracks the dependency of the object on the specific row in the SYSCOLPERMS table. For example, user2 creates the view v1 by using the statement SELECT c11 FROM user1.t1; the dependency manager tracks the dependency of view v1 on the row in SYSCOLPERMS for GRANTEE(user2), TABLEID(user1.t1), TYPE(S). The dependency manager knows that the view is dependent on the SELECT privilege type but does not track exactly which columns the view is dependent on.</t>
    </r>
    <r>
      <rPr>
        <sz val="11"/>
        <color rgb="FF000000"/>
        <rFont val="Calibri"/>
      </rPr>
      <t xml:space="preserve">
</t>
    </r>
    <r>
      <rPr>
        <sz val="11"/>
        <color rgb="FF000000"/>
        <rFont val="Calibri"/>
      </rPr>
      <t>When a REVOKE statement for a column-level privilege is issued for a grantee, table ID, and type, all of the objects that are dependent on the grantee, table ID, and type are dropped. For example, if user1 revokes the SELECT privilege on column c12 on table user1.t1 from user2, the row in SYSCOLPERMS for GRANTEE(user2), TABLEID(user1.t1), TYPE(S) is modified by the REVOKE statement. The dependency manager sends a revoke invalidation message to the view user2.v1, and the view is dropped, even though the view is not dependent on the column c12 for GRANTEE(user2), TABLEID(user1.t1), TYPE(S).</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Apply the same process used in standard auditing to the tables with AUDSYS as the owner.</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</si>
  <si>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 xml:space="preserve">Some commonly employed methods include:  ensuring log files enjoy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</si>
  <si>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Review locations of audit logs, both internal to the database and database audit logs located at the operating system-level. Verify there are appropriate controls and permissions to protect the audit information from unauthorized deletion.</t>
    </r>
    <r>
      <rPr>
        <sz val="11"/>
        <color rgb="FF000000"/>
        <rFont val="Calibri"/>
      </rPr>
      <t xml:space="preserve">
</t>
    </r>
    <r>
      <rPr>
        <sz val="11"/>
        <color rgb="FF000000"/>
        <rFont val="Calibri"/>
      </rPr>
      <t>If appropriate controls and permissions do not exist,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 xml:space="preserve">DBA_TAB_PRIVS describes all object grants in the database.  Check to see who has permissions on the AUD$ table.  </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Column      Datatype     NULL      Description</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OWNER       VARCHAR2(30) NOT NULL  Owner of the object</t>
    </r>
    <r>
      <rPr>
        <sz val="11"/>
        <color rgb="FF000000"/>
        <rFont val="Calibri"/>
      </rPr>
      <t xml:space="preserve">
</t>
    </r>
    <r>
      <rPr>
        <sz val="11"/>
        <color rgb="FF000000"/>
        <rFont val="Calibri"/>
      </rPr>
      <t>TABLE_NAME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COMMON      VARCHAR2(3)</t>
    </r>
    <r>
      <rPr>
        <sz val="11"/>
        <color rgb="FF000000"/>
        <rFont val="Calibri"/>
      </rPr>
      <t xml:space="preserve">
</t>
    </r>
    <r>
      <rPr>
        <sz val="11"/>
        <color rgb="FF000000"/>
        <rFont val="Calibri"/>
      </rPr>
      <t>TYPE        VARCHAR2(24)</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PRIVILEGE</t>
    </r>
    <r>
      <rPr>
        <sz val="11"/>
        <color rgb="FF000000"/>
        <rFont val="Calibri"/>
      </rPr>
      <t xml:space="preserve">
</t>
    </r>
    <r>
      <rPr>
        <sz val="11"/>
        <color rgb="FF000000"/>
        <rFont val="Calibri"/>
      </rPr>
      <t xml:space="preserve">      FROM DBA_TAB_PRIVS where table_name = 'AUD$';</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DBA_TAB_PRIVS describes all object grants in the database.  Check to see who has permissions on the AUDSYS tables.</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Column      Datatype     NULL      Description</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OWNER       VARCHAR2(30) NOT NULL  Owner of the object</t>
    </r>
    <r>
      <rPr>
        <sz val="11"/>
        <color rgb="FF000000"/>
        <rFont val="Calibri"/>
      </rPr>
      <t xml:space="preserve">
</t>
    </r>
    <r>
      <rPr>
        <sz val="11"/>
        <color rgb="FF000000"/>
        <rFont val="Calibri"/>
      </rPr>
      <t>TABLE_NAME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COMMON      VARCHAR2(3)</t>
    </r>
    <r>
      <rPr>
        <sz val="11"/>
        <color rgb="FF000000"/>
        <rFont val="Calibri"/>
      </rPr>
      <t xml:space="preserve">
</t>
    </r>
    <r>
      <rPr>
        <sz val="11"/>
        <color rgb="FF000000"/>
        <rFont val="Calibri"/>
      </rPr>
      <t>TYPE        VARCHAR2(24)</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PRIVILEGE</t>
    </r>
    <r>
      <rPr>
        <sz val="11"/>
        <color rgb="FF000000"/>
        <rFont val="Calibri"/>
      </rPr>
      <t xml:space="preserve">
</t>
    </r>
    <r>
      <rPr>
        <sz val="11"/>
        <color rgb="FF000000"/>
        <rFont val="Calibri"/>
      </rPr>
      <t xml:space="preserve">      FROM DBA_TAB_PRIVS where owner='AUDSYS';</t>
    </r>
  </si>
  <si>
    <t>V-220280</t>
  </si>
  <si>
    <r>
      <rPr>
        <sz val="11"/>
        <rFont val="Calibri"/>
      </rPr>
      <t>The system must protect audit tools from unauthorized access.</t>
    </r>
  </si>
  <si>
    <r>
      <rPr>
        <sz val="11"/>
        <color rgb="FF000000"/>
        <rFont val="Calibri"/>
      </rPr>
      <t>Add or modify access controls and permissions to tools used to view or modify audit log data. Tools must be accessible by authorized personnel only.</t>
    </r>
  </si>
  <si>
    <r>
      <rPr>
        <sz val="11"/>
        <color rgb="FF000000"/>
        <rFont val="Calibri"/>
      </rPr>
      <t>Protecting audit data also includes identifying and protecting the tools used to view and manipulate log data.</t>
    </r>
    <r>
      <rPr>
        <sz val="11"/>
        <color rgb="FF000000"/>
        <rFont val="Calibri"/>
      </rPr>
      <t xml:space="preserve">
</t>
    </r>
    <r>
      <rPr>
        <sz val="11"/>
        <color rgb="FF000000"/>
        <rFont val="Calibri"/>
      </rPr>
      <t>Depending upon the log format and application, system and application log tools may provide the only means to manipulate and manage application and system log data. It is, therefore, imperative that access to audit tools be controlled and protected from unauthorized access.</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OS-provided audit tools, vendor-provided audit tools, and open source audit tools needed to successfully view and manipulate audit information system activity and records.</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</si>
  <si>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Review access permissions to tools used to view or modify audit log data. These tools may include the DBMS itself or tools external to the database.</t>
    </r>
    <r>
      <rPr>
        <sz val="11"/>
        <color rgb="FF000000"/>
        <rFont val="Calibri"/>
      </rPr>
      <t xml:space="preserve">
</t>
    </r>
    <r>
      <rPr>
        <sz val="11"/>
        <color rgb="FF000000"/>
        <rFont val="Calibri"/>
      </rPr>
      <t>If appropriate permissions and access controls to prevent unauthorized access are not applied to these tools, this is a finding.</t>
    </r>
  </si>
  <si>
    <t>V-220281</t>
  </si>
  <si>
    <r>
      <rPr>
        <sz val="11"/>
        <rFont val="Calibri"/>
      </rPr>
      <t>The system must protect audit tools from unauthorized modification.</t>
    </r>
  </si>
  <si>
    <r>
      <rPr>
        <sz val="11"/>
        <color rgb="FF000000"/>
        <rFont val="Calibri"/>
      </rPr>
      <t>Add or modify access controls and permissions to tools used to view or modify audit log data. Tools must be modifiable by authorized personnel only.</t>
    </r>
  </si>
  <si>
    <r>
      <rPr>
        <sz val="11"/>
        <color rgb="FF000000"/>
        <rFont val="Calibri"/>
      </rPr>
      <t>Protecting audit data also includes identifying and protecting the tools used to view and manipulate log data.</t>
    </r>
    <r>
      <rPr>
        <sz val="11"/>
        <color rgb="FF000000"/>
        <rFont val="Calibri"/>
      </rPr>
      <t xml:space="preserve">
</t>
    </r>
    <r>
      <rPr>
        <sz val="11"/>
        <color rgb="FF000000"/>
        <rFont val="Calibri"/>
      </rPr>
      <t>Depending upon the log format and application, system and application log tools may provide the only means to manipulate and manage application and system log data.</t>
    </r>
    <r>
      <rPr>
        <sz val="11"/>
        <color rgb="FF000000"/>
        <rFont val="Calibri"/>
      </rPr>
      <t xml:space="preserve">
</t>
    </r>
    <r>
      <rPr>
        <sz val="11"/>
        <color rgb="FF000000"/>
        <rFont val="Calibri"/>
      </rPr>
      <t>If the tools are compromised it could provide attackers with the capability to manipulate log data. It is, therefore, imperative that audit tools be controlled and protected from unauthorized modification.</t>
    </r>
    <r>
      <rPr>
        <sz val="11"/>
        <color rgb="FF000000"/>
        <rFont val="Calibri"/>
      </rPr>
      <t xml:space="preserve">
</t>
    </r>
    <r>
      <rPr>
        <sz val="11"/>
        <color rgb="FF000000"/>
        <rFont val="Calibri"/>
      </rPr>
      <t>Audit tools include, but are not limited to, OS provided audit tools, vendor provided audit tools, and open source audit tools needed to successfully view and manipulate audit information system activity and records.</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</si>
  <si>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Review access permissions to tools used to view or modify audit log data. These tools may include the DBMS itself or tools external to the database.</t>
    </r>
    <r>
      <rPr>
        <sz val="11"/>
        <color rgb="FF000000"/>
        <rFont val="Calibri"/>
      </rPr>
      <t xml:space="preserve">
</t>
    </r>
    <r>
      <rPr>
        <sz val="11"/>
        <color rgb="FF000000"/>
        <rFont val="Calibri"/>
      </rPr>
      <t>If appropriate permissions and access controls are not applied to prevent unauthorized modification of these tools, this is a finding.</t>
    </r>
  </si>
  <si>
    <t>V-220282</t>
  </si>
  <si>
    <r>
      <rPr>
        <sz val="11"/>
        <rFont val="Calibri"/>
      </rPr>
      <t>The system must protect audit tools from unauthorized deletion.</t>
    </r>
  </si>
  <si>
    <r>
      <rPr>
        <sz val="11"/>
        <color rgb="FF000000"/>
        <rFont val="Calibri"/>
      </rPr>
      <t>Add or modify access controls and permissions to tools used to view or modify audit log data. Only authorized personnel must be able to delete these tools.</t>
    </r>
  </si>
  <si>
    <r>
      <rPr>
        <sz val="11"/>
        <color rgb="FF000000"/>
        <rFont val="Calibri"/>
      </rPr>
      <t>Protecting audit data also includes identifying and protecting the tools used to view and manipulate log data.</t>
    </r>
    <r>
      <rPr>
        <sz val="11"/>
        <color rgb="FF000000"/>
        <rFont val="Calibri"/>
      </rPr>
      <t xml:space="preserve">
</t>
    </r>
    <r>
      <rPr>
        <sz val="11"/>
        <color rgb="FF000000"/>
        <rFont val="Calibri"/>
      </rPr>
      <t>Depending upon the log format and application, system and application log tools may provide the only means to manipulate and manage application and system log data.</t>
    </r>
    <r>
      <rPr>
        <sz val="11"/>
        <color rgb="FF000000"/>
        <rFont val="Calibri"/>
      </rPr>
      <t xml:space="preserve">
</t>
    </r>
    <r>
      <rPr>
        <sz val="11"/>
        <color rgb="FF000000"/>
        <rFont val="Calibri"/>
      </rPr>
      <t>It is, therefore, imperative that access to audit tools be controlled and protected from unauthorized access.</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OS-provided audit tools, vendor-provided audit tools, and open source audit tools needed to successfully view and manipulate audit information system activity and records.</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</si>
  <si>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Review access permissions to tools used to view or modify audit log data. These tools may include the DBMS itself or tools external to the database.</t>
    </r>
    <r>
      <rPr>
        <sz val="11"/>
        <color rgb="FF000000"/>
        <rFont val="Calibri"/>
      </rPr>
      <t xml:space="preserve">
</t>
    </r>
    <r>
      <rPr>
        <sz val="11"/>
        <color rgb="FF000000"/>
        <rFont val="Calibri"/>
      </rPr>
      <t>If appropriate permissions and access controls are not applied to prevent unauthorized deletion of these tools, this is a finding.</t>
    </r>
  </si>
  <si>
    <t>V-220283</t>
  </si>
  <si>
    <r>
      <rPr>
        <sz val="11"/>
        <rFont val="Calibri"/>
      </rPr>
      <t>Database objects must be owned by accounts authorized for ownership.</t>
    </r>
  </si>
  <si>
    <r>
      <rPr>
        <sz val="11"/>
        <color rgb="FF000000"/>
        <rFont val="Calibri"/>
      </rPr>
      <t>Update system documentation to include list of accounts authorized for object ownership.</t>
    </r>
    <r>
      <rPr>
        <sz val="11"/>
        <color rgb="FF000000"/>
        <rFont val="Calibri"/>
      </rPr>
      <t xml:space="preserve">
</t>
    </r>
    <r>
      <rPr>
        <sz val="11"/>
        <color rgb="FF000000"/>
        <rFont val="Calibri"/>
      </rPr>
      <t>Re-assign ownership of authorized objects to authorized object owner accounts.</t>
    </r>
  </si>
  <si>
    <r>
      <rPr>
        <sz val="11"/>
        <color rgb="FF000000"/>
        <rFont val="Calibri"/>
      </rPr>
      <t xml:space="preserve">Within the database, object ownership implies full privileges to the owned object including the privilege to assign access to the owned objects to other subjects. Unmanaged or uncontrolled ownership of objects can lead to unauthorized object grants and alterations, and unauthorized modifications to data. </t>
    </r>
    <r>
      <rPr>
        <sz val="11"/>
        <color rgb="FF000000"/>
        <rFont val="Calibri"/>
      </rPr>
      <t xml:space="preserve">
</t>
    </r>
    <r>
      <rPr>
        <sz val="11"/>
        <color rgb="FF000000"/>
        <rFont val="Calibri"/>
      </rPr>
      <t>If critical tables or other objects rely on unauthorized owner accounts, these objects can be lost when an account is removed.</t>
    </r>
    <r>
      <rPr>
        <sz val="11"/>
        <color rgb="FF000000"/>
        <rFont val="Calibri"/>
      </rPr>
      <t xml:space="preserve">
</t>
    </r>
    <r>
      <rPr>
        <sz val="11"/>
        <color rgb="FF000000"/>
        <rFont val="Calibri"/>
      </rPr>
      <t>It may be the case that there are accounts that are authorized to own synonyms, but no other objects. If this is so, it should be documented.</t>
    </r>
  </si>
  <si>
    <r>
      <rPr>
        <sz val="11"/>
        <color rgb="FF000000"/>
        <rFont val="Calibri"/>
      </rPr>
      <t>Review system documentation to identify accounts authorized to own database objects. Review accounts in DBMS that own objects.</t>
    </r>
    <r>
      <rPr>
        <sz val="11"/>
        <color rgb="FF000000"/>
        <rFont val="Calibri"/>
      </rPr>
      <t xml:space="preserve">
</t>
    </r>
    <r>
      <rPr>
        <sz val="11"/>
        <color rgb="FF000000"/>
        <rFont val="Calibri"/>
      </rPr>
      <t>If any database objects are found to be owned by users not authorized to own database objects,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Query the object DBA_OBJECTS to show the users who own objects in the database.  The query below will return all of the users who own objects.</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SQL&gt;select owner, object_type, count(*) from dba_objects</t>
    </r>
    <r>
      <rPr>
        <sz val="11"/>
        <color rgb="FF000000"/>
        <rFont val="Calibri"/>
      </rPr>
      <t xml:space="preserve">
</t>
    </r>
    <r>
      <rPr>
        <sz val="11"/>
        <color rgb="FF000000"/>
        <rFont val="Calibri"/>
      </rPr>
      <t>group by owner, object_type</t>
    </r>
    <r>
      <rPr>
        <sz val="11"/>
        <color rgb="FF000000"/>
        <rFont val="Calibri"/>
      </rPr>
      <t xml:space="preserve">
</t>
    </r>
    <r>
      <rPr>
        <sz val="11"/>
        <color rgb="FF000000"/>
        <rFont val="Calibri"/>
      </rPr>
      <t>order by owner, object_type;</t>
    </r>
    <r>
      <rPr>
        <sz val="11"/>
        <color rgb="FF000000"/>
        <rFont val="Calibri"/>
      </rPr>
      <t xml:space="preserve">
</t>
    </r>
    <r>
      <rPr>
        <sz val="11"/>
        <color rgb="FF000000"/>
        <rFont val="Calibri"/>
      </rPr>
      <t>If these owners are not authorized owners, select all of the objects these owners have generated and decide who they should belong to.  To make a list of all of the objects, the unauthorized owner has to perform the following query.</t>
    </r>
    <r>
      <rPr>
        <sz val="11"/>
        <color rgb="FF000000"/>
        <rFont val="Calibri"/>
      </rPr>
      <t xml:space="preserve">
</t>
    </r>
    <r>
      <rPr>
        <sz val="11"/>
        <color rgb="FF000000"/>
        <rFont val="Calibri"/>
      </rPr>
      <t>SQL&gt;select * from dba_objects where owner =&amp;unauthorized_owner;</t>
    </r>
  </si>
  <si>
    <t>V-220284</t>
  </si>
  <si>
    <r>
      <rPr>
        <sz val="11"/>
        <rFont val="Calibri"/>
      </rPr>
      <t>Default demonstration and sample databases, database objects, and applications must be removed.</t>
    </r>
  </si>
  <si>
    <r>
      <rPr>
        <sz val="11"/>
        <color rgb="FF000000"/>
        <rFont val="Calibri"/>
      </rPr>
      <t>Remove any demonstration and sample databases, database applications, objects, and files from the DBMS.</t>
    </r>
    <r>
      <rPr>
        <sz val="11"/>
        <color rgb="FF000000"/>
        <rFont val="Calibri"/>
      </rPr>
      <t xml:space="preserve">
</t>
    </r>
    <r>
      <rPr>
        <sz val="11"/>
        <color rgb="FF000000"/>
        <rFont val="Calibri"/>
      </rPr>
      <t>To remove an account and all objects owned by that account (using BI as an example):</t>
    </r>
    <r>
      <rPr>
        <sz val="11"/>
        <color rgb="FF000000"/>
        <rFont val="Calibri"/>
      </rPr>
      <t xml:space="preserve">
</t>
    </r>
    <r>
      <rPr>
        <sz val="11"/>
        <color rgb="FF000000"/>
        <rFont val="Calibri"/>
      </rPr>
      <t>DROP USER BI CASCADE;</t>
    </r>
    <r>
      <rPr>
        <sz val="11"/>
        <color rgb="FF000000"/>
        <rFont val="Calibri"/>
      </rPr>
      <t xml:space="preserve">
</t>
    </r>
    <r>
      <rPr>
        <sz val="11"/>
        <color rgb="FF000000"/>
        <rFont val="Calibri"/>
      </rPr>
      <t>To remove objects without removing their owner, use the appropriate DROP statement (DROP TABLE, DROP VIEW, etc.).</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</si>
  <si>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</si>
  <si>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If Oracle is hosted on a server that does not support production systems, and is designated for the deployment of samples and demonstrations, this is not applicable (NA).</t>
    </r>
    <r>
      <rPr>
        <sz val="11"/>
        <color rgb="FF000000"/>
        <rFont val="Calibri"/>
      </rPr>
      <t xml:space="preserve">
</t>
    </r>
    <r>
      <rPr>
        <sz val="11"/>
        <color rgb="FF000000"/>
        <rFont val="Calibri"/>
      </rPr>
      <t>Review documentation and websites from Oracle and any other relevant vendors for vendor-provided demonstration or sample databases, database applications, schemas, objects, and files.</t>
    </r>
    <r>
      <rPr>
        <sz val="11"/>
        <color rgb="FF000000"/>
        <rFont val="Calibri"/>
      </rPr>
      <t xml:space="preserve">
</t>
    </r>
    <r>
      <rPr>
        <sz val="11"/>
        <color rgb="FF000000"/>
        <rFont val="Calibri"/>
      </rPr>
      <t>Review the Oracle DBMS to determine if any of the demonstration and sample databases, schemas, database applications, or files are installed in the database or are included with the DBMS application. If any are present in the database or are included with the DBMS application, this is a finding.</t>
    </r>
    <r>
      <rPr>
        <sz val="11"/>
        <color rgb="FF000000"/>
        <rFont val="Calibri"/>
      </rPr>
      <t xml:space="preserve">
</t>
    </r>
    <r>
      <rPr>
        <sz val="11"/>
        <color rgb="FF000000"/>
        <rFont val="Calibri"/>
      </rPr>
      <t>The Oracle Default Sample Schema User Accounts are:</t>
    </r>
    <r>
      <rPr>
        <sz val="11"/>
        <color rgb="FF000000"/>
        <rFont val="Calibri"/>
      </rPr>
      <t xml:space="preserve">
</t>
    </r>
    <r>
      <rPr>
        <sz val="11"/>
        <color rgb="FF000000"/>
        <rFont val="Calibri"/>
      </rPr>
      <t>BI</t>
    </r>
    <r>
      <rPr>
        <sz val="11"/>
        <color rgb="FF000000"/>
        <rFont val="Calibri"/>
      </rPr>
      <t xml:space="preserve">
</t>
    </r>
    <r>
      <rPr>
        <sz val="11"/>
        <color rgb="FF000000"/>
        <rFont val="Calibri"/>
      </rPr>
      <t>Owns the Business Intelligence schema included in the Oracle Sample Schemas.</t>
    </r>
    <r>
      <rPr>
        <sz val="11"/>
        <color rgb="FF000000"/>
        <rFont val="Calibri"/>
      </rPr>
      <t xml:space="preserve">
</t>
    </r>
    <r>
      <rPr>
        <sz val="11"/>
        <color rgb="FF000000"/>
        <rFont val="Calibri"/>
      </rPr>
      <t>HR</t>
    </r>
    <r>
      <rPr>
        <sz val="11"/>
        <color rgb="FF000000"/>
        <rFont val="Calibri"/>
      </rPr>
      <t xml:space="preserve">
</t>
    </r>
    <r>
      <rPr>
        <sz val="11"/>
        <color rgb="FF000000"/>
        <rFont val="Calibri"/>
      </rPr>
      <t>Manages the Human Resources schema. Schema stores information about the employees and the facilities of the company.</t>
    </r>
    <r>
      <rPr>
        <sz val="11"/>
        <color rgb="FF000000"/>
        <rFont val="Calibri"/>
      </rPr>
      <t xml:space="preserve">
</t>
    </r>
    <r>
      <rPr>
        <sz val="11"/>
        <color rgb="FF000000"/>
        <rFont val="Calibri"/>
      </rPr>
      <t>OE</t>
    </r>
    <r>
      <rPr>
        <sz val="11"/>
        <color rgb="FF000000"/>
        <rFont val="Calibri"/>
      </rPr>
      <t xml:space="preserve">
</t>
    </r>
    <r>
      <rPr>
        <sz val="11"/>
        <color rgb="FF000000"/>
        <rFont val="Calibri"/>
      </rPr>
      <t>Manages the Order Entry schema. Schema stores product inventories and sales of the company's products through various channels.</t>
    </r>
    <r>
      <rPr>
        <sz val="11"/>
        <color rgb="FF000000"/>
        <rFont val="Calibri"/>
      </rPr>
      <t xml:space="preserve">
</t>
    </r>
    <r>
      <rPr>
        <sz val="11"/>
        <color rgb="FF000000"/>
        <rFont val="Calibri"/>
      </rPr>
      <t>PM</t>
    </r>
    <r>
      <rPr>
        <sz val="11"/>
        <color rgb="FF000000"/>
        <rFont val="Calibri"/>
      </rPr>
      <t xml:space="preserve">
</t>
    </r>
    <r>
      <rPr>
        <sz val="11"/>
        <color rgb="FF000000"/>
        <rFont val="Calibri"/>
      </rPr>
      <t>Manages the Product Media schema. Schema contains descriptions and detailed information about each product sold by the company.</t>
    </r>
    <r>
      <rPr>
        <sz val="11"/>
        <color rgb="FF000000"/>
        <rFont val="Calibri"/>
      </rPr>
      <t xml:space="preserve">
</t>
    </r>
    <r>
      <rPr>
        <sz val="11"/>
        <color rgb="FF000000"/>
        <rFont val="Calibri"/>
      </rPr>
      <t>IX</t>
    </r>
    <r>
      <rPr>
        <sz val="11"/>
        <color rgb="FF000000"/>
        <rFont val="Calibri"/>
      </rPr>
      <t xml:space="preserve">
</t>
    </r>
    <r>
      <rPr>
        <sz val="11"/>
        <color rgb="FF000000"/>
        <rFont val="Calibri"/>
      </rPr>
      <t>Manages the Information Exchange schema. Schema manages shipping through business-to-business (B2B) applications database.</t>
    </r>
    <r>
      <rPr>
        <sz val="11"/>
        <color rgb="FF000000"/>
        <rFont val="Calibri"/>
      </rPr>
      <t xml:space="preserve">
</t>
    </r>
    <r>
      <rPr>
        <sz val="11"/>
        <color rgb="FF000000"/>
        <rFont val="Calibri"/>
      </rPr>
      <t>SH</t>
    </r>
    <r>
      <rPr>
        <sz val="11"/>
        <color rgb="FF000000"/>
        <rFont val="Calibri"/>
      </rPr>
      <t xml:space="preserve">
</t>
    </r>
    <r>
      <rPr>
        <sz val="11"/>
        <color rgb="FF000000"/>
        <rFont val="Calibri"/>
      </rPr>
      <t>Manages the Sales schema. Schema stores statistics to facilitate business decisions.</t>
    </r>
    <r>
      <rPr>
        <sz val="11"/>
        <color rgb="FF000000"/>
        <rFont val="Calibri"/>
      </rPr>
      <t xml:space="preserve">
</t>
    </r>
    <r>
      <rPr>
        <sz val="11"/>
        <color rgb="FF000000"/>
        <rFont val="Calibri"/>
      </rPr>
      <t>SCOTT</t>
    </r>
    <r>
      <rPr>
        <sz val="11"/>
        <color rgb="FF000000"/>
        <rFont val="Calibri"/>
      </rPr>
      <t xml:space="preserve">
</t>
    </r>
    <r>
      <rPr>
        <sz val="11"/>
        <color rgb="FF000000"/>
        <rFont val="Calibri"/>
      </rPr>
      <t>A demonstration account with a simple schema.</t>
    </r>
    <r>
      <rPr>
        <sz val="11"/>
        <color rgb="FF000000"/>
        <rFont val="Calibri"/>
      </rPr>
      <t xml:space="preserve">
</t>
    </r>
    <r>
      <rPr>
        <sz val="11"/>
        <color rgb="FF000000"/>
        <rFont val="Calibri"/>
      </rPr>
      <t>Connect to Oracle as SYSDBA; run the following SQL to check for presence of Oracle Default Sample Schema User Accounts:</t>
    </r>
    <r>
      <rPr>
        <sz val="11"/>
        <color rgb="FF000000"/>
        <rFont val="Calibri"/>
      </rPr>
      <t xml:space="preserve">
</t>
    </r>
    <r>
      <rPr>
        <sz val="11"/>
        <color rgb="FF000000"/>
        <rFont val="Calibri"/>
      </rPr>
      <t>select distinct(username) from dba_users where username in</t>
    </r>
    <r>
      <rPr>
        <sz val="11"/>
        <color rgb="FF000000"/>
        <rFont val="Calibri"/>
      </rPr>
      <t xml:space="preserve">
</t>
    </r>
    <r>
      <rPr>
        <sz val="11"/>
        <color rgb="FF000000"/>
        <rFont val="Calibri"/>
      </rPr>
      <t>('BI','HR','OE','PM','IX','SH','SCOTT');</t>
    </r>
    <r>
      <rPr>
        <sz val="11"/>
        <color rgb="FF000000"/>
        <rFont val="Calibri"/>
      </rPr>
      <t xml:space="preserve">
</t>
    </r>
    <r>
      <rPr>
        <sz val="11"/>
        <color rgb="FF000000"/>
        <rFont val="Calibri"/>
      </rPr>
      <t>If any of the users listed above is returned it means that there are demo programs installed, so this is a finding.</t>
    </r>
  </si>
  <si>
    <t>V-220285</t>
  </si>
  <si>
    <r>
      <rPr>
        <sz val="11"/>
        <rFont val="Calibri"/>
      </rPr>
      <t>Unused database components, DBMS software, and database objects must be removed.</t>
    </r>
  </si>
  <si>
    <r>
      <rPr>
        <sz val="11"/>
        <color rgb="FF000000"/>
        <rFont val="Calibri"/>
      </rPr>
      <t>If any components are required for operation of applications that will be accessing the DBMS, include them in the system documentation.</t>
    </r>
    <r>
      <rPr>
        <sz val="11"/>
        <color rgb="FF000000"/>
        <rFont val="Calibri"/>
      </rPr>
      <t xml:space="preserve">
</t>
    </r>
    <r>
      <rPr>
        <sz val="11"/>
        <color rgb="FF000000"/>
        <rFont val="Calibri"/>
      </rPr>
      <t>One cannot remove components, either via Database Configuration Assistant (DBCA) or manually once the database has been created, either from a container or a non-container database.</t>
    </r>
    <r>
      <rPr>
        <sz val="11"/>
        <color rgb="FF000000"/>
        <rFont val="Calibri"/>
      </rPr>
      <t xml:space="preserve">
</t>
    </r>
    <r>
      <rPr>
        <sz val="11"/>
        <color rgb="FF000000"/>
        <rFont val="Calibri"/>
      </rPr>
      <t>One can, however, use DBCA to create a non-container database and remove components during the creation process, before the database is created.</t>
    </r>
    <r>
      <rPr>
        <sz val="11"/>
        <color rgb="FF000000"/>
        <rFont val="Calibri"/>
      </rPr>
      <t xml:space="preserve">
</t>
    </r>
    <r>
      <rPr>
        <sz val="11"/>
        <color rgb="FF000000"/>
        <rFont val="Calibri"/>
      </rPr>
      <t>When using DBCA to create a custom non-container database, select</t>
    </r>
    <r>
      <rPr>
        <sz val="11"/>
        <color rgb="FF000000"/>
        <rFont val="Calibri"/>
      </rPr>
      <t xml:space="preserve">
</t>
    </r>
    <r>
      <rPr>
        <sz val="11"/>
        <color rgb="FF000000"/>
        <rFont val="Calibri"/>
      </rPr>
      <t>creation mode = advanced</t>
    </r>
    <r>
      <rPr>
        <sz val="11"/>
        <color rgb="FF000000"/>
        <rFont val="Calibri"/>
      </rPr>
      <t xml:space="preserve">
</t>
    </r>
    <r>
      <rPr>
        <sz val="11"/>
        <color rgb="FF000000"/>
        <rFont val="Calibri"/>
      </rPr>
      <t>Database Template = Custom</t>
    </r>
    <r>
      <rPr>
        <sz val="11"/>
        <color rgb="FF000000"/>
        <rFont val="Calibri"/>
      </rPr>
      <t xml:space="preserve">
</t>
    </r>
    <r>
      <rPr>
        <sz val="11"/>
        <color rgb="FF000000"/>
        <rFont val="Calibri"/>
      </rPr>
      <t>Database Options..Database Component.</t>
    </r>
    <r>
      <rPr>
        <sz val="11"/>
        <color rgb="FF000000"/>
        <rFont val="Calibri"/>
      </rPr>
      <t xml:space="preserve">
</t>
    </r>
    <r>
      <rPr>
        <sz val="11"/>
        <color rgb="FF000000"/>
        <rFont val="Calibri"/>
      </rPr>
      <t>Components that can be selected or de-selected are:</t>
    </r>
    <r>
      <rPr>
        <sz val="11"/>
        <color rgb="FF000000"/>
        <rFont val="Calibri"/>
      </rPr>
      <t xml:space="preserve">
</t>
    </r>
    <r>
      <rPr>
        <sz val="11"/>
        <color rgb="FF000000"/>
        <rFont val="Calibri"/>
      </rPr>
      <t>Oracle JVM, Oracle Text, Oracle Multimedia, Oracle OLAP, Oracle Spatial, Oracle Label Security, Oracle Application Express, Oracle Database Vault</t>
    </r>
    <r>
      <rPr>
        <sz val="11"/>
        <color rgb="FF000000"/>
        <rFont val="Calibri"/>
      </rPr>
      <t xml:space="preserve">
</t>
    </r>
    <r>
      <rPr>
        <sz val="11"/>
        <color rgb="FF000000"/>
        <rFont val="Calibri"/>
      </rPr>
      <t>For a container database (CDB), the CDB$ROOT must have all possible database components available.  This is because, when a pluggable database (PDB) is plugged into the CDB, the CDB must have the same components installed as the PDB.  Since we do not know what components the PDBS may have, the CDB must be able to support all possible PDB configurations.</t>
    </r>
    <r>
      <rPr>
        <sz val="11"/>
        <color rgb="FF000000"/>
        <rFont val="Calibri"/>
      </rPr>
      <t xml:space="preserve">
</t>
    </r>
    <r>
      <rPr>
        <sz val="11"/>
        <color rgb="FF000000"/>
        <rFont val="Calibri"/>
      </rPr>
      <t>Components installed in the CDB$ROOT do not need to be licensed.  Components are only considered to be used if they are installed in the PDB.</t>
    </r>
    <r>
      <rPr>
        <sz val="11"/>
        <color rgb="FF000000"/>
        <rFont val="Calibri"/>
      </rPr>
      <t xml:space="preserve">
</t>
    </r>
    <r>
      <rPr>
        <sz val="11"/>
        <color rgb="FF000000"/>
        <rFont val="Calibri"/>
      </rPr>
      <t>To configure a PDB to only use specific components, do the following:</t>
    </r>
    <r>
      <rPr>
        <sz val="11"/>
        <color rgb="FF000000"/>
        <rFont val="Calibri"/>
      </rPr>
      <t xml:space="preserve">
</t>
    </r>
    <r>
      <rPr>
        <sz val="11"/>
        <color rgb="FF000000"/>
        <rFont val="Calibri"/>
      </rPr>
      <t>1) Create a non-CDB 12.1 database and configure that database with the components desired.</t>
    </r>
    <r>
      <rPr>
        <sz val="11"/>
        <color rgb="FF000000"/>
        <rFont val="Calibri"/>
      </rPr>
      <t xml:space="preserve">
</t>
    </r>
    <r>
      <rPr>
        <sz val="11"/>
        <color rgb="FF000000"/>
        <rFont val="Calibri"/>
      </rPr>
      <t>2) Plug the non-CDB database into a CDB database, creating a new PDB.  If wanted, can then create additional clones from the new PDB.</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</si>
  <si>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r>
      <rPr>
        <sz val="11"/>
        <color rgb="FF000000"/>
        <rFont val="Calibri"/>
      </rPr>
      <t xml:space="preserve">
</t>
    </r>
    <r>
      <rPr>
        <sz val="11"/>
        <color rgb="FF000000"/>
        <rFont val="Calibri"/>
      </rPr>
      <t>Unused and unnecessary DBMS components increase the attack vector for the DBMS by introducing additional targets for attack. By minimizing the services and applications installed on the system, the number of potential vulnerabilities is reduced.</t>
    </r>
  </si>
  <si>
    <r>
      <rPr>
        <sz val="11"/>
        <color rgb="FF000000"/>
        <rFont val="Calibri"/>
      </rPr>
      <t>Run this query to produce a list of components and features installed with the database:</t>
    </r>
    <r>
      <rPr>
        <sz val="11"/>
        <color rgb="FF000000"/>
        <rFont val="Calibri"/>
      </rPr>
      <t xml:space="preserve">
</t>
    </r>
    <r>
      <rPr>
        <sz val="11"/>
        <color rgb="FF000000"/>
        <rFont val="Calibri"/>
      </rPr>
      <t>SELECT comp_id, comp_name, version, status from dba_registry</t>
    </r>
    <r>
      <rPr>
        <sz val="11"/>
        <color rgb="FF000000"/>
        <rFont val="Calibri"/>
      </rPr>
      <t xml:space="preserve">
</t>
    </r>
    <r>
      <rPr>
        <sz val="11"/>
        <color rgb="FF000000"/>
        <rFont val="Calibri"/>
      </rPr>
      <t>WHERE comp_id not in ('CATALOG','CATPROC','XDB')</t>
    </r>
    <r>
      <rPr>
        <sz val="11"/>
        <color rgb="FF000000"/>
        <rFont val="Calibri"/>
      </rPr>
      <t xml:space="preserve">
</t>
    </r>
    <r>
      <rPr>
        <sz val="11"/>
        <color rgb="FF000000"/>
        <rFont val="Calibri"/>
      </rPr>
      <t>AND status &lt;&gt; 'OPTION OFF';</t>
    </r>
    <r>
      <rPr>
        <sz val="11"/>
        <color rgb="FF000000"/>
        <rFont val="Calibri"/>
      </rPr>
      <t xml:space="preserve">
</t>
    </r>
    <r>
      <rPr>
        <sz val="11"/>
        <color rgb="FF000000"/>
        <rFont val="Calibri"/>
      </rPr>
      <t>Review the list.  If unused components are installed and are not documented and authorized, this is a finding.</t>
    </r>
    <r>
      <rPr>
        <sz val="11"/>
        <color rgb="FF000000"/>
        <rFont val="Calibri"/>
      </rPr>
      <t xml:space="preserve">
</t>
    </r>
    <r>
      <rPr>
        <sz val="11"/>
        <color rgb="FF000000"/>
        <rFont val="Calibri"/>
      </rPr>
      <t>Starting with releases 11.1.0.7.x and above, all products are installed by default and the option to customize the product/component selection is no longer possible with the exception of those listed here:</t>
    </r>
    <r>
      <rPr>
        <sz val="11"/>
        <color rgb="FF000000"/>
        <rFont val="Calibri"/>
      </rPr>
      <t xml:space="preserve">
</t>
    </r>
    <r>
      <rPr>
        <sz val="11"/>
        <color rgb="FF000000"/>
        <rFont val="Calibri"/>
      </rPr>
      <t>Oracle JVM,</t>
    </r>
    <r>
      <rPr>
        <sz val="11"/>
        <color rgb="FF000000"/>
        <rFont val="Calibri"/>
      </rPr>
      <t xml:space="preserve">
</t>
    </r>
    <r>
      <rPr>
        <sz val="11"/>
        <color rgb="FF000000"/>
        <rFont val="Calibri"/>
      </rPr>
      <t>Oracle Text,</t>
    </r>
    <r>
      <rPr>
        <sz val="11"/>
        <color rgb="FF000000"/>
        <rFont val="Calibri"/>
      </rPr>
      <t xml:space="preserve">
</t>
    </r>
    <r>
      <rPr>
        <sz val="11"/>
        <color rgb="FF000000"/>
        <rFont val="Calibri"/>
      </rPr>
      <t>Oracle Multimedia,</t>
    </r>
    <r>
      <rPr>
        <sz val="11"/>
        <color rgb="FF000000"/>
        <rFont val="Calibri"/>
      </rPr>
      <t xml:space="preserve">
</t>
    </r>
    <r>
      <rPr>
        <sz val="11"/>
        <color rgb="FF000000"/>
        <rFont val="Calibri"/>
      </rPr>
      <t>Oracle OLAP,</t>
    </r>
    <r>
      <rPr>
        <sz val="11"/>
        <color rgb="FF000000"/>
        <rFont val="Calibri"/>
      </rPr>
      <t xml:space="preserve">
</t>
    </r>
    <r>
      <rPr>
        <sz val="11"/>
        <color rgb="FF000000"/>
        <rFont val="Calibri"/>
      </rPr>
      <t>Oracle Spatial,</t>
    </r>
    <r>
      <rPr>
        <sz val="11"/>
        <color rgb="FF000000"/>
        <rFont val="Calibri"/>
      </rPr>
      <t xml:space="preserve">
</t>
    </r>
    <r>
      <rPr>
        <sz val="11"/>
        <color rgb="FF000000"/>
        <rFont val="Calibri"/>
      </rPr>
      <t xml:space="preserve">Oracle Label Security, </t>
    </r>
    <r>
      <rPr>
        <sz val="11"/>
        <color rgb="FF000000"/>
        <rFont val="Calibri"/>
      </rPr>
      <t xml:space="preserve">
</t>
    </r>
    <r>
      <rPr>
        <sz val="11"/>
        <color rgb="FF000000"/>
        <rFont val="Calibri"/>
      </rPr>
      <t>Oracle Application Express,</t>
    </r>
    <r>
      <rPr>
        <sz val="11"/>
        <color rgb="FF000000"/>
        <rFont val="Calibri"/>
      </rPr>
      <t xml:space="preserve">
</t>
    </r>
    <r>
      <rPr>
        <sz val="11"/>
        <color rgb="FF000000"/>
        <rFont val="Calibri"/>
      </rPr>
      <t>Oracle Database Vault</t>
    </r>
  </si>
  <si>
    <t>V-220286</t>
  </si>
  <si>
    <r>
      <rPr>
        <sz val="11"/>
        <rFont val="Calibri"/>
      </rPr>
      <t>Unused database components that are integrated in the DBMS and cannot be uninstalled must be disabled.</t>
    </r>
  </si>
  <si>
    <r>
      <rPr>
        <sz val="11"/>
        <color rgb="FF000000"/>
        <rFont val="Calibri"/>
      </rPr>
      <t>In the system documentation list the integrated components required for operation of applications that will be accessing the DBMS.</t>
    </r>
    <r>
      <rPr>
        <sz val="11"/>
        <color rgb="FF000000"/>
        <rFont val="Calibri"/>
      </rPr>
      <t xml:space="preserve">
</t>
    </r>
    <r>
      <rPr>
        <sz val="11"/>
        <color rgb="FF000000"/>
        <rFont val="Calibri"/>
      </rPr>
      <t>For Oracle Database 12.1, only the following components can be enabled/disabled:</t>
    </r>
    <r>
      <rPr>
        <sz val="11"/>
        <color rgb="FF000000"/>
        <rFont val="Calibri"/>
      </rPr>
      <t xml:space="preserve">
</t>
    </r>
    <r>
      <rPr>
        <sz val="11"/>
        <color rgb="FF000000"/>
        <rFont val="Calibri"/>
      </rPr>
      <t>Oracle Data Mining (dm)</t>
    </r>
    <r>
      <rPr>
        <sz val="11"/>
        <color rgb="FF000000"/>
        <rFont val="Calibri"/>
      </rPr>
      <t xml:space="preserve">
</t>
    </r>
    <r>
      <rPr>
        <sz val="11"/>
        <color rgb="FF000000"/>
        <rFont val="Calibri"/>
      </rPr>
      <t>Oracle Database Extensions for .NET (ode_net)</t>
    </r>
    <r>
      <rPr>
        <sz val="11"/>
        <color rgb="FF000000"/>
        <rFont val="Calibri"/>
      </rPr>
      <t xml:space="preserve">
</t>
    </r>
    <r>
      <rPr>
        <sz val="11"/>
        <color rgb="FF000000"/>
        <rFont val="Calibri"/>
      </rPr>
      <t>Oracle OLAP (olap)</t>
    </r>
    <r>
      <rPr>
        <sz val="11"/>
        <color rgb="FF000000"/>
        <rFont val="Calibri"/>
      </rPr>
      <t xml:space="preserve">
</t>
    </r>
    <r>
      <rPr>
        <sz val="11"/>
        <color rgb="FF000000"/>
        <rFont val="Calibri"/>
      </rPr>
      <t>Oracle Partitioning (partitioning)</t>
    </r>
    <r>
      <rPr>
        <sz val="11"/>
        <color rgb="FF000000"/>
        <rFont val="Calibri"/>
      </rPr>
      <t xml:space="preserve">
</t>
    </r>
    <r>
      <rPr>
        <sz val="11"/>
        <color rgb="FF000000"/>
        <rFont val="Calibri"/>
      </rPr>
      <t>Real Application Testing (rat)</t>
    </r>
    <r>
      <rPr>
        <sz val="11"/>
        <color rgb="FF000000"/>
        <rFont val="Calibri"/>
      </rPr>
      <t xml:space="preserve">
</t>
    </r>
    <r>
      <rPr>
        <sz val="11"/>
        <color rgb="FF000000"/>
        <rFont val="Calibri"/>
      </rPr>
      <t xml:space="preserve">Use the chopt utility (an Oracle-supplied operating system command that resides in the &lt;Oracle Home path&gt;/bin directory) to disable each option that should not be available.  The command format is </t>
    </r>
    <r>
      <rPr>
        <sz val="11"/>
        <color rgb="FF000000"/>
        <rFont val="Calibri"/>
      </rPr>
      <t xml:space="preserve">
</t>
    </r>
    <r>
      <rPr>
        <sz val="11"/>
        <color rgb="FF000000"/>
        <rFont val="Calibri"/>
      </rPr>
      <t xml:space="preserve">            chopt &lt;enable|disable&gt; &lt;option&gt;</t>
    </r>
    <r>
      <rPr>
        <sz val="11"/>
        <color rgb="FF000000"/>
        <rFont val="Calibri"/>
      </rPr>
      <t xml:space="preserve">
</t>
    </r>
    <r>
      <rPr>
        <sz val="11"/>
        <color rgb="FF000000"/>
        <rFont val="Calibri"/>
      </rPr>
      <t>where &lt;option&gt; is any of the abbreviations in parentheses in the list above.  For example, to disable Real Application Testing, issue the following command at an OS prompt:</t>
    </r>
    <r>
      <rPr>
        <sz val="11"/>
        <color rgb="FF000000"/>
        <rFont val="Calibri"/>
      </rPr>
      <t xml:space="preserve">
</t>
    </r>
    <r>
      <rPr>
        <sz val="11"/>
        <color rgb="FF000000"/>
        <rFont val="Calibri"/>
      </rPr>
      <t xml:space="preserve">            chopt disable rat</t>
    </r>
    <r>
      <rPr>
        <sz val="11"/>
        <color rgb="FF000000"/>
        <rFont val="Calibri"/>
      </rPr>
      <t xml:space="preserve">
</t>
    </r>
    <r>
      <rPr>
        <sz val="11"/>
        <color rgb="FF000000"/>
        <rFont val="Calibri"/>
      </rPr>
      <t>Restart the Oracle service.</t>
    </r>
    <r>
      <rPr>
        <sz val="11"/>
        <color rgb="FF000000"/>
        <rFont val="Calibri"/>
      </rPr>
      <t xml:space="preserve">
</t>
    </r>
    <r>
      <rPr>
        <sz val="11"/>
        <color rgb="FF000000"/>
        <rFont val="Calibri"/>
      </rPr>
      <t>(See My Oracle Support Document 948061.1 for more on the chopt command.)</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</si>
  <si>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vector for the DBMS by introducing additional targets for attack. By minimizing the services and applications installed on the system, the number of potential vulnerabilities is reduced. Components of the system that are unused and cannot be uninstalled must be disabled.</t>
    </r>
  </si>
  <si>
    <r>
      <rPr>
        <sz val="11"/>
        <color rgb="FF000000"/>
        <rFont val="Calibri"/>
      </rPr>
      <t>Run this query to check to see what integrated components are installed in the database:</t>
    </r>
    <r>
      <rPr>
        <sz val="11"/>
        <color rgb="FF000000"/>
        <rFont val="Calibri"/>
      </rPr>
      <t xml:space="preserve">
</t>
    </r>
    <r>
      <rPr>
        <sz val="11"/>
        <color rgb="FF000000"/>
        <rFont val="Calibri"/>
      </rPr>
      <t>SELECT parameter, value</t>
    </r>
    <r>
      <rPr>
        <sz val="11"/>
        <color rgb="FF000000"/>
        <rFont val="Calibri"/>
      </rPr>
      <t xml:space="preserve">
</t>
    </r>
    <r>
      <rPr>
        <sz val="11"/>
        <color rgb="FF000000"/>
        <rFont val="Calibri"/>
      </rPr>
      <t>from v$option</t>
    </r>
    <r>
      <rPr>
        <sz val="11"/>
        <color rgb="FF000000"/>
        <rFont val="Calibri"/>
      </rPr>
      <t xml:space="preserve">
</t>
    </r>
    <r>
      <rPr>
        <sz val="11"/>
        <color rgb="FF000000"/>
        <rFont val="Calibri"/>
      </rPr>
      <t xml:space="preserve">where parameter in </t>
    </r>
    <r>
      <rPr>
        <sz val="11"/>
        <color rgb="FF000000"/>
        <rFont val="Calibri"/>
      </rPr>
      <t xml:space="preserve">
</t>
    </r>
    <r>
      <rPr>
        <sz val="11"/>
        <color rgb="FF000000"/>
        <rFont val="Calibri"/>
      </rPr>
      <t>(</t>
    </r>
    <r>
      <rPr>
        <sz val="11"/>
        <color rgb="FF000000"/>
        <rFont val="Calibri"/>
      </rPr>
      <t xml:space="preserve">
</t>
    </r>
    <r>
      <rPr>
        <sz val="11"/>
        <color rgb="FF000000"/>
        <rFont val="Calibri"/>
      </rPr>
      <t>'Data Mining',</t>
    </r>
    <r>
      <rPr>
        <sz val="11"/>
        <color rgb="FF000000"/>
        <rFont val="Calibri"/>
      </rPr>
      <t xml:space="preserve">
</t>
    </r>
    <r>
      <rPr>
        <sz val="11"/>
        <color rgb="FF000000"/>
        <rFont val="Calibri"/>
      </rPr>
      <t>'Oracle Database Extensions for .NET',</t>
    </r>
    <r>
      <rPr>
        <sz val="11"/>
        <color rgb="FF000000"/>
        <rFont val="Calibri"/>
      </rPr>
      <t xml:space="preserve">
</t>
    </r>
    <r>
      <rPr>
        <sz val="11"/>
        <color rgb="FF000000"/>
        <rFont val="Calibri"/>
      </rPr>
      <t>'OLAP',</t>
    </r>
    <r>
      <rPr>
        <sz val="11"/>
        <color rgb="FF000000"/>
        <rFont val="Calibri"/>
      </rPr>
      <t xml:space="preserve">
</t>
    </r>
    <r>
      <rPr>
        <sz val="11"/>
        <color rgb="FF000000"/>
        <rFont val="Calibri"/>
      </rPr>
      <t>'Partitioning',</t>
    </r>
    <r>
      <rPr>
        <sz val="11"/>
        <color rgb="FF000000"/>
        <rFont val="Calibri"/>
      </rPr>
      <t xml:space="preserve">
</t>
    </r>
    <r>
      <rPr>
        <sz val="11"/>
        <color rgb="FF000000"/>
        <rFont val="Calibri"/>
      </rPr>
      <t>'Real Application Testing'</t>
    </r>
    <r>
      <rPr>
        <sz val="11"/>
        <color rgb="FF000000"/>
        <rFont val="Calibri"/>
      </rPr>
      <t xml:space="preserve">
</t>
    </r>
    <r>
      <rPr>
        <sz val="11"/>
        <color rgb="FF000000"/>
        <rFont val="Calibri"/>
      </rPr>
      <t>);</t>
    </r>
    <r>
      <rPr>
        <sz val="11"/>
        <color rgb="FF000000"/>
        <rFont val="Calibri"/>
      </rPr>
      <t xml:space="preserve">
</t>
    </r>
    <r>
      <rPr>
        <sz val="11"/>
        <color rgb="FF000000"/>
        <rFont val="Calibri"/>
      </rPr>
      <t>This will return all of the relevant database options and their status. TRUE means that the option is installed. If the option is not installed, the option will be set to FALSE.</t>
    </r>
    <r>
      <rPr>
        <sz val="11"/>
        <color rgb="FF000000"/>
        <rFont val="Calibri"/>
      </rPr>
      <t xml:space="preserve">
</t>
    </r>
    <r>
      <rPr>
        <sz val="11"/>
        <color rgb="FF000000"/>
        <rFont val="Calibri"/>
      </rPr>
      <t>Review the options and check the system documentation to see what is required.  If all listed components are authorized to be in use, this is not a finding.</t>
    </r>
    <r>
      <rPr>
        <sz val="11"/>
        <color rgb="FF000000"/>
        <rFont val="Calibri"/>
      </rPr>
      <t xml:space="preserve">
</t>
    </r>
    <r>
      <rPr>
        <sz val="11"/>
        <color rgb="FF000000"/>
        <rFont val="Calibri"/>
      </rPr>
      <t>If any unused components or features are listed by the query as TRUE, this is a finding.</t>
    </r>
  </si>
  <si>
    <t>V-220287</t>
  </si>
  <si>
    <r>
      <rPr>
        <sz val="11"/>
        <rFont val="Calibri"/>
      </rPr>
      <t>Use of external executables must be authorized.</t>
    </r>
  </si>
  <si>
    <r>
      <rPr>
        <sz val="11"/>
        <color rgb="FF000000"/>
        <rFont val="Calibri"/>
      </rPr>
      <t>Disable use of or remove any external application executable object definitions that are not authorized.</t>
    </r>
    <r>
      <rPr>
        <sz val="11"/>
        <color rgb="FF000000"/>
        <rFont val="Calibri"/>
      </rPr>
      <t xml:space="preserve">
</t>
    </r>
    <r>
      <rPr>
        <sz val="11"/>
        <color rgb="FF000000"/>
        <rFont val="Calibri"/>
      </rPr>
      <t>Revoke privileges granted to users that are not authorized access to external applications.</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</si>
  <si>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</si>
  <si>
    <r>
      <rPr>
        <sz val="11"/>
        <color rgb="FF000000"/>
        <rFont val="Calibri"/>
      </rPr>
      <t>Review the database for definitions of application executable objects stored external to the database.</t>
    </r>
    <r>
      <rPr>
        <sz val="11"/>
        <color rgb="FF000000"/>
        <rFont val="Calibri"/>
      </rPr>
      <t xml:space="preserve">
</t>
    </r>
    <r>
      <rPr>
        <sz val="11"/>
        <color rgb="FF000000"/>
        <rFont val="Calibri"/>
      </rPr>
      <t>Determine if there are methods to disable use or access, or to remove definitions for external executable objects.</t>
    </r>
    <r>
      <rPr>
        <sz val="11"/>
        <color rgb="FF000000"/>
        <rFont val="Calibri"/>
      </rPr>
      <t xml:space="preserve">
</t>
    </r>
    <r>
      <rPr>
        <sz val="11"/>
        <color rgb="FF000000"/>
        <rFont val="Calibri"/>
      </rPr>
      <t>Verify any application executable objects listed are authorized by the ISSO.</t>
    </r>
    <r>
      <rPr>
        <sz val="11"/>
        <color rgb="FF000000"/>
        <rFont val="Calibri"/>
      </rPr>
      <t xml:space="preserve">
</t>
    </r>
    <r>
      <rPr>
        <sz val="11"/>
        <color rgb="FF000000"/>
        <rFont val="Calibri"/>
      </rPr>
      <t xml:space="preserve">To check for external procedures, execute the following query, which will provide the libraries containing external procedures, the owners of those libraries, users that have been granted access to those libraries, and the privileges they have been granted. If there are owners other than the owners Oracle provides, then there might be executable objects stored either in the database or external to the database that are called by objects in the database. </t>
    </r>
    <r>
      <rPr>
        <sz val="11"/>
        <color rgb="FF000000"/>
        <rFont val="Calibri"/>
      </rPr>
      <t xml:space="preserve">
</t>
    </r>
    <r>
      <rPr>
        <sz val="11"/>
        <color rgb="FF000000"/>
        <rFont val="Calibri"/>
      </rPr>
      <t>(connect as sysdba)</t>
    </r>
    <r>
      <rPr>
        <sz val="11"/>
        <color rgb="FF000000"/>
        <rFont val="Calibri"/>
      </rPr>
      <t xml:space="preserve">
</t>
    </r>
    <r>
      <rPr>
        <sz val="11"/>
        <color rgb="FF000000"/>
        <rFont val="Calibri"/>
      </rPr>
      <t>set linesize 130</t>
    </r>
    <r>
      <rPr>
        <sz val="11"/>
        <color rgb="FF000000"/>
        <rFont val="Calibri"/>
      </rPr>
      <t xml:space="preserve">
</t>
    </r>
    <r>
      <rPr>
        <sz val="11"/>
        <color rgb="FF000000"/>
        <rFont val="Calibri"/>
      </rPr>
      <t>column library_name format a25</t>
    </r>
    <r>
      <rPr>
        <sz val="11"/>
        <color rgb="FF000000"/>
        <rFont val="Calibri"/>
      </rPr>
      <t xml:space="preserve">
</t>
    </r>
    <r>
      <rPr>
        <sz val="11"/>
        <color rgb="FF000000"/>
        <rFont val="Calibri"/>
      </rPr>
      <t>column name format a15</t>
    </r>
    <r>
      <rPr>
        <sz val="11"/>
        <color rgb="FF000000"/>
        <rFont val="Calibri"/>
      </rPr>
      <t xml:space="preserve">
</t>
    </r>
    <r>
      <rPr>
        <sz val="11"/>
        <color rgb="FF000000"/>
        <rFont val="Calibri"/>
      </rPr>
      <t>column owner format a15</t>
    </r>
    <r>
      <rPr>
        <sz val="11"/>
        <color rgb="FF000000"/>
        <rFont val="Calibri"/>
      </rPr>
      <t xml:space="preserve">
</t>
    </r>
    <r>
      <rPr>
        <sz val="11"/>
        <color rgb="FF000000"/>
        <rFont val="Calibri"/>
      </rPr>
      <t>column grantee format a15</t>
    </r>
    <r>
      <rPr>
        <sz val="11"/>
        <color rgb="FF000000"/>
        <rFont val="Calibri"/>
      </rPr>
      <t xml:space="preserve">
</t>
    </r>
    <r>
      <rPr>
        <sz val="11"/>
        <color rgb="FF000000"/>
        <rFont val="Calibri"/>
      </rPr>
      <t>column privilege format a15</t>
    </r>
    <r>
      <rPr>
        <sz val="11"/>
        <color rgb="FF000000"/>
        <rFont val="Calibri"/>
      </rPr>
      <t xml:space="preserve">
</t>
    </r>
    <r>
      <rPr>
        <sz val="11"/>
        <color rgb="FF000000"/>
        <rFont val="Calibri"/>
      </rPr>
      <t>select library_name,owner, '' grantee, '' privilege</t>
    </r>
    <r>
      <rPr>
        <sz val="11"/>
        <color rgb="FF000000"/>
        <rFont val="Calibri"/>
      </rPr>
      <t xml:space="preserve">
</t>
    </r>
    <r>
      <rPr>
        <sz val="11"/>
        <color rgb="FF000000"/>
        <rFont val="Calibri"/>
      </rPr>
      <t xml:space="preserve">from dba_libraries </t>
    </r>
    <r>
      <rPr>
        <sz val="11"/>
        <color rgb="FF000000"/>
        <rFont val="Calibri"/>
      </rPr>
      <t xml:space="preserve">
</t>
    </r>
    <r>
      <rPr>
        <sz val="11"/>
        <color rgb="FF000000"/>
        <rFont val="Calibri"/>
      </rPr>
      <t>where file_spec is not null</t>
    </r>
    <r>
      <rPr>
        <sz val="11"/>
        <color rgb="FF000000"/>
        <rFont val="Calibri"/>
      </rPr>
      <t xml:space="preserve">
</t>
    </r>
    <r>
      <rPr>
        <sz val="11"/>
        <color rgb="FF000000"/>
        <rFont val="Calibri"/>
      </rPr>
      <t>and owner not in ('SYS', 'ORDSYS')</t>
    </r>
    <r>
      <rPr>
        <sz val="11"/>
        <color rgb="FF000000"/>
        <rFont val="Calibri"/>
      </rPr>
      <t xml:space="preserve">
</t>
    </r>
    <r>
      <rPr>
        <sz val="11"/>
        <color rgb="FF000000"/>
        <rFont val="Calibri"/>
      </rPr>
      <t>minus</t>
    </r>
    <r>
      <rPr>
        <sz val="11"/>
        <color rgb="FF000000"/>
        <rFont val="Calibri"/>
      </rPr>
      <t xml:space="preserve">
</t>
    </r>
    <r>
      <rPr>
        <sz val="11"/>
        <color rgb="FF000000"/>
        <rFont val="Calibri"/>
      </rPr>
      <t>(</t>
    </r>
    <r>
      <rPr>
        <sz val="11"/>
        <color rgb="FF000000"/>
        <rFont val="Calibri"/>
      </rPr>
      <t xml:space="preserve">
</t>
    </r>
    <r>
      <rPr>
        <sz val="11"/>
        <color rgb="FF000000"/>
        <rFont val="Calibri"/>
      </rPr>
      <t>select library_name,o.name owner, '' grantee, '' privilege</t>
    </r>
    <r>
      <rPr>
        <sz val="11"/>
        <color rgb="FF000000"/>
        <rFont val="Calibri"/>
      </rPr>
      <t xml:space="preserve">
</t>
    </r>
    <r>
      <rPr>
        <sz val="11"/>
        <color rgb="FF000000"/>
        <rFont val="Calibri"/>
      </rPr>
      <t>from dba_libraries l,</t>
    </r>
    <r>
      <rPr>
        <sz val="11"/>
        <color rgb="FF000000"/>
        <rFont val="Calibri"/>
      </rPr>
      <t xml:space="preserve">
</t>
    </r>
    <r>
      <rPr>
        <sz val="11"/>
        <color rgb="FF000000"/>
        <rFont val="Calibri"/>
      </rPr>
      <t>sys.user$ o,</t>
    </r>
    <r>
      <rPr>
        <sz val="11"/>
        <color rgb="FF000000"/>
        <rFont val="Calibri"/>
      </rPr>
      <t xml:space="preserve">
</t>
    </r>
    <r>
      <rPr>
        <sz val="11"/>
        <color rgb="FF000000"/>
        <rFont val="Calibri"/>
      </rPr>
      <t>sys.user$ ge,</t>
    </r>
    <r>
      <rPr>
        <sz val="11"/>
        <color rgb="FF000000"/>
        <rFont val="Calibri"/>
      </rPr>
      <t xml:space="preserve">
</t>
    </r>
    <r>
      <rPr>
        <sz val="11"/>
        <color rgb="FF000000"/>
        <rFont val="Calibri"/>
      </rPr>
      <t>sys.obj$ obj,</t>
    </r>
    <r>
      <rPr>
        <sz val="11"/>
        <color rgb="FF000000"/>
        <rFont val="Calibri"/>
      </rPr>
      <t xml:space="preserve">
</t>
    </r>
    <r>
      <rPr>
        <sz val="11"/>
        <color rgb="FF000000"/>
        <rFont val="Calibri"/>
      </rPr>
      <t>sys.objauth$ oa</t>
    </r>
    <r>
      <rPr>
        <sz val="11"/>
        <color rgb="FF000000"/>
        <rFont val="Calibri"/>
      </rPr>
      <t xml:space="preserve">
</t>
    </r>
    <r>
      <rPr>
        <sz val="11"/>
        <color rgb="FF000000"/>
        <rFont val="Calibri"/>
      </rPr>
      <t>where l.owner=o.name</t>
    </r>
    <r>
      <rPr>
        <sz val="11"/>
        <color rgb="FF000000"/>
        <rFont val="Calibri"/>
      </rPr>
      <t xml:space="preserve">
</t>
    </r>
    <r>
      <rPr>
        <sz val="11"/>
        <color rgb="FF000000"/>
        <rFont val="Calibri"/>
      </rPr>
      <t>and obj.owner#=o.user#</t>
    </r>
    <r>
      <rPr>
        <sz val="11"/>
        <color rgb="FF000000"/>
        <rFont val="Calibri"/>
      </rPr>
      <t xml:space="preserve">
</t>
    </r>
    <r>
      <rPr>
        <sz val="11"/>
        <color rgb="FF000000"/>
        <rFont val="Calibri"/>
      </rPr>
      <t>and obj.name=l.library_name</t>
    </r>
    <r>
      <rPr>
        <sz val="11"/>
        <color rgb="FF000000"/>
        <rFont val="Calibri"/>
      </rPr>
      <t xml:space="preserve">
</t>
    </r>
    <r>
      <rPr>
        <sz val="11"/>
        <color rgb="FF000000"/>
        <rFont val="Calibri"/>
      </rPr>
      <t>and oa.obj#=obj.obj#</t>
    </r>
    <r>
      <rPr>
        <sz val="11"/>
        <color rgb="FF000000"/>
        <rFont val="Calibri"/>
      </rPr>
      <t xml:space="preserve">
</t>
    </r>
    <r>
      <rPr>
        <sz val="11"/>
        <color rgb="FF000000"/>
        <rFont val="Calibri"/>
      </rPr>
      <t>and ge.user#=oa.grantee#</t>
    </r>
    <r>
      <rPr>
        <sz val="11"/>
        <color rgb="FF000000"/>
        <rFont val="Calibri"/>
      </rPr>
      <t xml:space="preserve">
</t>
    </r>
    <r>
      <rPr>
        <sz val="11"/>
        <color rgb="FF000000"/>
        <rFont val="Calibri"/>
      </rPr>
      <t>and l.file_spec is not null</t>
    </r>
    <r>
      <rPr>
        <sz val="11"/>
        <color rgb="FF000000"/>
        <rFont val="Calibri"/>
      </rPr>
      <t xml:space="preserve">
</t>
    </r>
    <r>
      <rPr>
        <sz val="11"/>
        <color rgb="FF000000"/>
        <rFont val="Calibri"/>
      </rPr>
      <t>)</t>
    </r>
    <r>
      <rPr>
        <sz val="11"/>
        <color rgb="FF000000"/>
        <rFont val="Calibri"/>
      </rPr>
      <t xml:space="preserve">
</t>
    </r>
    <r>
      <rPr>
        <sz val="11"/>
        <color rgb="FF000000"/>
        <rFont val="Calibri"/>
      </rPr>
      <t>union all</t>
    </r>
    <r>
      <rPr>
        <sz val="11"/>
        <color rgb="FF000000"/>
        <rFont val="Calibri"/>
      </rPr>
      <t xml:space="preserve">
</t>
    </r>
    <r>
      <rPr>
        <sz val="11"/>
        <color rgb="FF000000"/>
        <rFont val="Calibri"/>
      </rPr>
      <t>select library_name,o.name owner, --obj.obj#,oa.privilege#,</t>
    </r>
    <r>
      <rPr>
        <sz val="11"/>
        <color rgb="FF000000"/>
        <rFont val="Calibri"/>
      </rPr>
      <t xml:space="preserve">
</t>
    </r>
    <r>
      <rPr>
        <sz val="11"/>
        <color rgb="FF000000"/>
        <rFont val="Calibri"/>
      </rPr>
      <t>ge.name grantee,</t>
    </r>
    <r>
      <rPr>
        <sz val="11"/>
        <color rgb="FF000000"/>
        <rFont val="Calibri"/>
      </rPr>
      <t xml:space="preserve">
</t>
    </r>
    <r>
      <rPr>
        <sz val="11"/>
        <color rgb="FF000000"/>
        <rFont val="Calibri"/>
      </rPr>
      <t>tpm.name privilege</t>
    </r>
    <r>
      <rPr>
        <sz val="11"/>
        <color rgb="FF000000"/>
        <rFont val="Calibri"/>
      </rPr>
      <t xml:space="preserve">
</t>
    </r>
    <r>
      <rPr>
        <sz val="11"/>
        <color rgb="FF000000"/>
        <rFont val="Calibri"/>
      </rPr>
      <t>from dba_libraries l,</t>
    </r>
    <r>
      <rPr>
        <sz val="11"/>
        <color rgb="FF000000"/>
        <rFont val="Calibri"/>
      </rPr>
      <t xml:space="preserve">
</t>
    </r>
    <r>
      <rPr>
        <sz val="11"/>
        <color rgb="FF000000"/>
        <rFont val="Calibri"/>
      </rPr>
      <t>sys.user$ o,</t>
    </r>
    <r>
      <rPr>
        <sz val="11"/>
        <color rgb="FF000000"/>
        <rFont val="Calibri"/>
      </rPr>
      <t xml:space="preserve">
</t>
    </r>
    <r>
      <rPr>
        <sz val="11"/>
        <color rgb="FF000000"/>
        <rFont val="Calibri"/>
      </rPr>
      <t>sys.user$ ge,</t>
    </r>
    <r>
      <rPr>
        <sz val="11"/>
        <color rgb="FF000000"/>
        <rFont val="Calibri"/>
      </rPr>
      <t xml:space="preserve">
</t>
    </r>
    <r>
      <rPr>
        <sz val="11"/>
        <color rgb="FF000000"/>
        <rFont val="Calibri"/>
      </rPr>
      <t>sys.obj$ obj,</t>
    </r>
    <r>
      <rPr>
        <sz val="11"/>
        <color rgb="FF000000"/>
        <rFont val="Calibri"/>
      </rPr>
      <t xml:space="preserve">
</t>
    </r>
    <r>
      <rPr>
        <sz val="11"/>
        <color rgb="FF000000"/>
        <rFont val="Calibri"/>
      </rPr>
      <t>sys.objauth$ oa,</t>
    </r>
    <r>
      <rPr>
        <sz val="11"/>
        <color rgb="FF000000"/>
        <rFont val="Calibri"/>
      </rPr>
      <t xml:space="preserve">
</t>
    </r>
    <r>
      <rPr>
        <sz val="11"/>
        <color rgb="FF000000"/>
        <rFont val="Calibri"/>
      </rPr>
      <t>sys.table_privilege_map tpm</t>
    </r>
    <r>
      <rPr>
        <sz val="11"/>
        <color rgb="FF000000"/>
        <rFont val="Calibri"/>
      </rPr>
      <t xml:space="preserve">
</t>
    </r>
    <r>
      <rPr>
        <sz val="11"/>
        <color rgb="FF000000"/>
        <rFont val="Calibri"/>
      </rPr>
      <t>where l.owner=o.name</t>
    </r>
    <r>
      <rPr>
        <sz val="11"/>
        <color rgb="FF000000"/>
        <rFont val="Calibri"/>
      </rPr>
      <t xml:space="preserve">
</t>
    </r>
    <r>
      <rPr>
        <sz val="11"/>
        <color rgb="FF000000"/>
        <rFont val="Calibri"/>
      </rPr>
      <t>and obj.owner#=o.user#</t>
    </r>
    <r>
      <rPr>
        <sz val="11"/>
        <color rgb="FF000000"/>
        <rFont val="Calibri"/>
      </rPr>
      <t xml:space="preserve">
</t>
    </r>
    <r>
      <rPr>
        <sz val="11"/>
        <color rgb="FF000000"/>
        <rFont val="Calibri"/>
      </rPr>
      <t>and obj.name=l.library_name</t>
    </r>
    <r>
      <rPr>
        <sz val="11"/>
        <color rgb="FF000000"/>
        <rFont val="Calibri"/>
      </rPr>
      <t xml:space="preserve">
</t>
    </r>
    <r>
      <rPr>
        <sz val="11"/>
        <color rgb="FF000000"/>
        <rFont val="Calibri"/>
      </rPr>
      <t>and oa.obj#=obj.obj#</t>
    </r>
    <r>
      <rPr>
        <sz val="11"/>
        <color rgb="FF000000"/>
        <rFont val="Calibri"/>
      </rPr>
      <t xml:space="preserve">
</t>
    </r>
    <r>
      <rPr>
        <sz val="11"/>
        <color rgb="FF000000"/>
        <rFont val="Calibri"/>
      </rPr>
      <t>and ge.user#=oa.grantee#</t>
    </r>
    <r>
      <rPr>
        <sz val="11"/>
        <color rgb="FF000000"/>
        <rFont val="Calibri"/>
      </rPr>
      <t xml:space="preserve">
</t>
    </r>
    <r>
      <rPr>
        <sz val="11"/>
        <color rgb="FF000000"/>
        <rFont val="Calibri"/>
      </rPr>
      <t>and tpm.privilege=oa.privilege#</t>
    </r>
    <r>
      <rPr>
        <sz val="11"/>
        <color rgb="FF000000"/>
        <rFont val="Calibri"/>
      </rPr>
      <t xml:space="preserve">
</t>
    </r>
    <r>
      <rPr>
        <sz val="11"/>
        <color rgb="FF000000"/>
        <rFont val="Calibri"/>
      </rPr>
      <t>and l.file_spec is not null</t>
    </r>
    <r>
      <rPr>
        <sz val="11"/>
        <color rgb="FF000000"/>
        <rFont val="Calibri"/>
      </rPr>
      <t xml:space="preserve">
</t>
    </r>
    <r>
      <rPr>
        <sz val="11"/>
        <color rgb="FF000000"/>
        <rFont val="Calibri"/>
      </rPr>
      <t>/</t>
    </r>
    <r>
      <rPr>
        <sz val="11"/>
        <color rgb="FF000000"/>
        <rFont val="Calibri"/>
      </rPr>
      <t xml:space="preserve">
</t>
    </r>
    <r>
      <rPr>
        <sz val="11"/>
        <color rgb="FF000000"/>
        <rFont val="Calibri"/>
      </rPr>
      <t>If any owners are returned other than those Oracle provides, ensure those owners are authorized to access those libraries. If there are users that have been granted access to libraries that are not authorized, this is a finding.</t>
    </r>
  </si>
  <si>
    <t>V-220288</t>
  </si>
  <si>
    <r>
      <rPr>
        <sz val="11"/>
        <rFont val="Calibri"/>
      </rPr>
      <t>Access to external executables must be disabled or restricted.</t>
    </r>
  </si>
  <si>
    <r>
      <rPr>
        <sz val="11"/>
        <color rgb="FF000000"/>
        <rFont val="Calibri"/>
      </rPr>
      <t>If use of the external procedure agent is required, then authorize and document the requirement in the System Security Plan.</t>
    </r>
    <r>
      <rPr>
        <sz val="11"/>
        <color rgb="FF000000"/>
        <rFont val="Calibri"/>
      </rPr>
      <t xml:space="preserve">
</t>
    </r>
    <r>
      <rPr>
        <sz val="11"/>
        <color rgb="FF000000"/>
        <rFont val="Calibri"/>
      </rPr>
      <t>If the external procedure agent must be accessible to the Oracle listener, then specify this and authorize it in the System Security Plan.</t>
    </r>
    <r>
      <rPr>
        <sz val="11"/>
        <color rgb="FF000000"/>
        <rFont val="Calibri"/>
      </rPr>
      <t xml:space="preserve">
</t>
    </r>
    <r>
      <rPr>
        <sz val="11"/>
        <color rgb="FF000000"/>
        <rFont val="Calibri"/>
      </rPr>
      <t>If use of the Oracle External Procedure agent is not required:</t>
    </r>
    <r>
      <rPr>
        <sz val="11"/>
        <color rgb="FF000000"/>
        <rFont val="Calibri"/>
      </rPr>
      <t xml:space="preserve">
</t>
    </r>
    <r>
      <rPr>
        <sz val="11"/>
        <color rgb="FF000000"/>
        <rFont val="Calibri"/>
      </rPr>
      <t>- Stop the Oracle Listener process</t>
    </r>
    <r>
      <rPr>
        <sz val="11"/>
        <color rgb="FF000000"/>
        <rFont val="Calibri"/>
      </rPr>
      <t xml:space="preserve">
</t>
    </r>
    <r>
      <rPr>
        <sz val="11"/>
        <color rgb="FF000000"/>
        <rFont val="Calibri"/>
      </rPr>
      <t>- Remove all references to extproc in the listener.ora and tnsnames.ora files</t>
    </r>
    <r>
      <rPr>
        <sz val="11"/>
        <color rgb="FF000000"/>
        <rFont val="Calibri"/>
      </rPr>
      <t xml:space="preserve">
</t>
    </r>
    <r>
      <rPr>
        <sz val="11"/>
        <color rgb="FF000000"/>
        <rFont val="Calibri"/>
      </rPr>
      <t>- Alter the permissions on the executable files:</t>
    </r>
    <r>
      <rPr>
        <sz val="11"/>
        <color rgb="FF000000"/>
        <rFont val="Calibri"/>
      </rPr>
      <t xml:space="preserve">
</t>
    </r>
    <r>
      <rPr>
        <sz val="11"/>
        <color rgb="FF000000"/>
        <rFont val="Calibri"/>
      </rPr>
      <t xml:space="preserve">          UNIX - Remove read/write/execute permissions from owner, group and world</t>
    </r>
    <r>
      <rPr>
        <sz val="11"/>
        <color rgb="FF000000"/>
        <rFont val="Calibri"/>
      </rPr>
      <t xml:space="preserve">
</t>
    </r>
    <r>
      <rPr>
        <sz val="11"/>
        <color rgb="FF000000"/>
        <rFont val="Calibri"/>
      </rPr>
      <t xml:space="preserve">          Windows - Remove Groups/Users from the executable (except groups SYSTEM and ADMINISTRATORS) and allow READ [only] for SYSTEM and ADMINISTRATORS groups</t>
    </r>
    <r>
      <rPr>
        <sz val="11"/>
        <color rgb="FF000000"/>
        <rFont val="Calibri"/>
      </rPr>
      <t xml:space="preserve">
</t>
    </r>
    <r>
      <rPr>
        <sz val="11"/>
        <color rgb="FF000000"/>
        <rFont val="Calibri"/>
      </rPr>
      <t>If required:</t>
    </r>
    <r>
      <rPr>
        <sz val="11"/>
        <color rgb="FF000000"/>
        <rFont val="Calibri"/>
      </rPr>
      <t xml:space="preserve">
</t>
    </r>
    <r>
      <rPr>
        <sz val="11"/>
        <color rgb="FF000000"/>
        <rFont val="Calibri"/>
      </rPr>
      <t>- Restrict extproc execution to only authorized applications.</t>
    </r>
    <r>
      <rPr>
        <sz val="11"/>
        <color rgb="FF000000"/>
        <rFont val="Calibri"/>
      </rPr>
      <t xml:space="preserve">
</t>
    </r>
    <r>
      <rPr>
        <sz val="11"/>
        <color rgb="FF000000"/>
        <rFont val="Calibri"/>
      </rPr>
      <t>- Specify EXTPROC_DLLS=ONLY: [list of authorized DLLS] in the extproc.ora and the listener.ora files</t>
    </r>
    <r>
      <rPr>
        <sz val="11"/>
        <color rgb="FF000000"/>
        <rFont val="Calibri"/>
      </rPr>
      <t xml:space="preserve">
</t>
    </r>
    <r>
      <rPr>
        <sz val="11"/>
        <color rgb="FF000000"/>
        <rFont val="Calibri"/>
      </rPr>
      <t>- Create a separate, dedicated listener for use by the external procedure agent</t>
    </r>
    <r>
      <rPr>
        <sz val="11"/>
        <color rgb="FF000000"/>
        <rFont val="Calibri"/>
      </rPr>
      <t xml:space="preserve">
</t>
    </r>
    <r>
      <rPr>
        <sz val="11"/>
        <color rgb="FF000000"/>
        <rFont val="Calibri"/>
      </rPr>
      <t>See the Oracle Net Services Administrators Guides, External Procedures section for detailed configuration information.</t>
    </r>
  </si>
  <si>
    <r>
      <rPr>
        <sz val="11"/>
        <color rgb="FF000000"/>
        <rFont val="Calibri"/>
      </rPr>
      <t>The Oracle external procedure capability provides use of the Oracle process account outside the operation of the DBMS process. You can use it to submit and execute applications stored externally from the database under operating system controls. The external procedure process is the subject of frequent and successful attacks as it allows unauthenticated use of the Oracle process account on the operating system. As of Oracle version 11.1, the external procedure agent may be run directly from the database and not require use of the Oracle listener. This reduces the risk of unauthorized access to the procedure from outside of the database process.</t>
    </r>
  </si>
  <si>
    <r>
      <rPr>
        <sz val="11"/>
        <color rgb="FF000000"/>
        <rFont val="Calibri"/>
      </rPr>
      <t>Review the System Security Plan to determine if the use of the external procedure agent is authorized.</t>
    </r>
    <r>
      <rPr>
        <sz val="11"/>
        <color rgb="FF000000"/>
        <rFont val="Calibri"/>
      </rPr>
      <t xml:space="preserve">
</t>
    </r>
    <r>
      <rPr>
        <sz val="11"/>
        <color rgb="FF000000"/>
        <rFont val="Calibri"/>
      </rPr>
      <t>Review the ORACLE_HOME/bin directory or search the ORACLE_BASE path for the executable extproc (UNIX) or extproc.exe (Windows).</t>
    </r>
    <r>
      <rPr>
        <sz val="11"/>
        <color rgb="FF000000"/>
        <rFont val="Calibri"/>
      </rPr>
      <t xml:space="preserve">
</t>
    </r>
    <r>
      <rPr>
        <sz val="11"/>
        <color rgb="FF000000"/>
        <rFont val="Calibri"/>
      </rPr>
      <t>If external procedure agent is not authorized for use in the System Security Plan and the executable file does not exist or is restricted, this is not a finding.</t>
    </r>
    <r>
      <rPr>
        <sz val="11"/>
        <color rgb="FF000000"/>
        <rFont val="Calibri"/>
      </rPr>
      <t xml:space="preserve">
</t>
    </r>
    <r>
      <rPr>
        <sz val="11"/>
        <color rgb="FF000000"/>
        <rFont val="Calibri"/>
      </rPr>
      <t>If external procedure agent is not authorized for use in the System Security Plan and the executable file exists and is not restricted, this is a finding.</t>
    </r>
    <r>
      <rPr>
        <sz val="11"/>
        <color rgb="FF000000"/>
        <rFont val="Calibri"/>
      </rPr>
      <t xml:space="preserve">
</t>
    </r>
    <r>
      <rPr>
        <sz val="11"/>
        <color rgb="FF000000"/>
        <rFont val="Calibri"/>
      </rPr>
      <t>If use of the external procedure agent is authorized, ensure extproc is restricted to execution of authorized applications.</t>
    </r>
    <r>
      <rPr>
        <sz val="11"/>
        <color rgb="FF000000"/>
        <rFont val="Calibri"/>
      </rPr>
      <t xml:space="preserve">
</t>
    </r>
    <r>
      <rPr>
        <sz val="11"/>
        <color rgb="FF000000"/>
        <rFont val="Calibri"/>
      </rPr>
      <t>External jobs are run using the account nobody by default.</t>
    </r>
    <r>
      <rPr>
        <sz val="11"/>
        <color rgb="FF000000"/>
        <rFont val="Calibri"/>
      </rPr>
      <t xml:space="preserve">
</t>
    </r>
    <r>
      <rPr>
        <sz val="11"/>
        <color rgb="FF000000"/>
        <rFont val="Calibri"/>
      </rPr>
      <t>Review the contents of the file ORACLE_HOME/rdbms/admin/externaljob.ora for the lines run_user= and run_group=.</t>
    </r>
    <r>
      <rPr>
        <sz val="11"/>
        <color rgb="FF000000"/>
        <rFont val="Calibri"/>
      </rPr>
      <t xml:space="preserve">
</t>
    </r>
    <r>
      <rPr>
        <sz val="11"/>
        <color rgb="FF000000"/>
        <rFont val="Calibri"/>
      </rPr>
      <t>If the user assigned to these parameters is not "nobody", this is a finding.</t>
    </r>
    <r>
      <rPr>
        <sz val="11"/>
        <color rgb="FF000000"/>
        <rFont val="Calibri"/>
      </rPr>
      <t xml:space="preserve">
</t>
    </r>
    <r>
      <rPr>
        <sz val="11"/>
        <color rgb="FF000000"/>
        <rFont val="Calibri"/>
      </rPr>
      <t>For versions 11.1 and later, the external procedure agent (extproc executable) is available directly from the database and does not require definition in the listener.ora file for use.</t>
    </r>
    <r>
      <rPr>
        <sz val="11"/>
        <color rgb="FF000000"/>
        <rFont val="Calibri"/>
      </rPr>
      <t xml:space="preserve">
</t>
    </r>
    <r>
      <rPr>
        <sz val="11"/>
        <color rgb="FF000000"/>
        <rFont val="Calibri"/>
      </rPr>
      <t>Review the contents of the file ORACLE_HOME/hs/admin/extproc.ora.</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following entry does not appear in the file, this is a finding:</t>
    </r>
    <r>
      <rPr>
        <sz val="11"/>
        <color rgb="FF000000"/>
        <rFont val="Calibri"/>
      </rPr>
      <t xml:space="preserve">
</t>
    </r>
    <r>
      <rPr>
        <sz val="11"/>
        <color rgb="FF000000"/>
        <rFont val="Calibri"/>
      </rPr>
      <t>EXTPROC_DLLS=ONLY:[dll full file name1]:[dll full file name2]:..</t>
    </r>
    <r>
      <rPr>
        <sz val="11"/>
        <color rgb="FF000000"/>
        <rFont val="Calibri"/>
      </rPr>
      <t xml:space="preserve">
</t>
    </r>
    <r>
      <rPr>
        <sz val="11"/>
        <color rgb="FF000000"/>
        <rFont val="Calibri"/>
      </rPr>
      <t>[dll full file name] represents a full path and file name.</t>
    </r>
    <r>
      <rPr>
        <sz val="11"/>
        <color rgb="FF000000"/>
        <rFont val="Calibri"/>
      </rPr>
      <t xml:space="preserve">
</t>
    </r>
    <r>
      <rPr>
        <sz val="11"/>
        <color rgb="FF000000"/>
        <rFont val="Calibri"/>
      </rPr>
      <t>This list of file names is separated by ":".</t>
    </r>
    <r>
      <rPr>
        <sz val="11"/>
        <color rgb="FF000000"/>
        <rFont val="Calibri"/>
      </rPr>
      <t xml:space="preserve">
</t>
    </r>
    <r>
      <rPr>
        <sz val="11"/>
        <color rgb="FF000000"/>
        <rFont val="Calibri"/>
      </rPr>
      <t>Note: If "ONLY" is specified, then the list is restricted to allow execution of only the DLLs specified in the list and is not a finding. If "ANY" is specified, then there are no restrictions for execution except what is controlled by operating system permissions and is a finding. If no specification is made, any files located in the %ORACLE_HOME%\bin directory on Windows systems or $ORACLE_HOME/lib directory on UNIX systems can be executed (the default) and is a finding.</t>
    </r>
    <r>
      <rPr>
        <sz val="11"/>
        <color rgb="FF000000"/>
        <rFont val="Calibri"/>
      </rPr>
      <t xml:space="preserve">
</t>
    </r>
    <r>
      <rPr>
        <sz val="11"/>
        <color rgb="FF000000"/>
        <rFont val="Calibri"/>
      </rPr>
      <t>Ensure that EXTPROC is not accessible from the listener.</t>
    </r>
    <r>
      <rPr>
        <sz val="11"/>
        <color rgb="FF000000"/>
        <rFont val="Calibri"/>
      </rPr>
      <t xml:space="preserve">
</t>
    </r>
    <r>
      <rPr>
        <sz val="11"/>
        <color rgb="FF000000"/>
        <rFont val="Calibri"/>
      </rPr>
      <t>Review the listener.ora file. If any entries reference "extproc", this is a finding.</t>
    </r>
    <r>
      <rPr>
        <sz val="11"/>
        <color rgb="FF000000"/>
        <rFont val="Calibri"/>
      </rPr>
      <t xml:space="preserve">
</t>
    </r>
    <r>
      <rPr>
        <sz val="11"/>
        <color rgb="FF000000"/>
        <rFont val="Calibri"/>
      </rPr>
      <t>Determine if the external procedure agent is in use per Oracle 10.x conventions.</t>
    </r>
    <r>
      <rPr>
        <sz val="11"/>
        <color rgb="FF000000"/>
        <rFont val="Calibri"/>
      </rPr>
      <t xml:space="preserve">
</t>
    </r>
    <r>
      <rPr>
        <sz val="11"/>
        <color rgb="FF000000"/>
        <rFont val="Calibri"/>
      </rPr>
      <t>Review the listener.ora file.</t>
    </r>
    <r>
      <rPr>
        <sz val="11"/>
        <color rgb="FF000000"/>
        <rFont val="Calibri"/>
      </rPr>
      <t xml:space="preserve">
</t>
    </r>
    <r>
      <rPr>
        <sz val="11"/>
        <color rgb="FF000000"/>
        <rFont val="Calibri"/>
      </rPr>
      <t>If any entries reference "extproc", then the agent is in use.</t>
    </r>
    <r>
      <rPr>
        <sz val="11"/>
        <color rgb="FF000000"/>
        <rFont val="Calibri"/>
      </rPr>
      <t xml:space="preserve">
</t>
    </r>
    <r>
      <rPr>
        <sz val="11"/>
        <color rgb="FF000000"/>
        <rFont val="Calibri"/>
      </rPr>
      <t>If external procedure agent is not authorized for use in the System Security Plan and references to "extproc" exist, this is a finding.</t>
    </r>
    <r>
      <rPr>
        <sz val="11"/>
        <color rgb="FF000000"/>
        <rFont val="Calibri"/>
      </rPr>
      <t xml:space="preserve">
</t>
    </r>
    <r>
      <rPr>
        <sz val="11"/>
        <color rgb="FF000000"/>
        <rFont val="Calibri"/>
      </rPr>
      <t>Sample listener.ora entries with extproc included:</t>
    </r>
    <r>
      <rPr>
        <sz val="11"/>
        <color rgb="FF000000"/>
        <rFont val="Calibri"/>
      </rPr>
      <t xml:space="preserve">
</t>
    </r>
    <r>
      <rPr>
        <sz val="11"/>
        <color rgb="FF000000"/>
        <rFont val="Calibri"/>
      </rPr>
      <t>LISTENER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 = (PROTOCOL = TCP)(HOST = 127.0.0.1)(PORT = 1521))</t>
    </r>
    <r>
      <rPr>
        <sz val="11"/>
        <color rgb="FF000000"/>
        <rFont val="Calibri"/>
      </rPr>
      <t xml:space="preserve">
</t>
    </r>
    <r>
      <rPr>
        <sz val="11"/>
        <color rgb="FF000000"/>
        <rFont val="Calibri"/>
      </rPr>
      <t>)</t>
    </r>
    <r>
      <rPr>
        <sz val="11"/>
        <color rgb="FF000000"/>
        <rFont val="Calibri"/>
      </rPr>
      <t xml:space="preserve">
</t>
    </r>
    <r>
      <rPr>
        <sz val="11"/>
        <color rgb="FF000000"/>
        <rFont val="Calibri"/>
      </rPr>
      <t>EXTLSNR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 = (PROTOCOL = IPC)(KEY = EXTPROC))</t>
    </r>
    <r>
      <rPr>
        <sz val="11"/>
        <color rgb="FF000000"/>
        <rFont val="Calibri"/>
      </rPr>
      <t xml:space="preserve">
</t>
    </r>
    <r>
      <rPr>
        <sz val="11"/>
        <color rgb="FF000000"/>
        <rFont val="Calibri"/>
      </rPr>
      <t>)</t>
    </r>
    <r>
      <rPr>
        <sz val="11"/>
        <color rgb="FF000000"/>
        <rFont val="Calibri"/>
      </rPr>
      <t xml:space="preserve">
</t>
    </r>
    <r>
      <rPr>
        <sz val="11"/>
        <color rgb="FF000000"/>
        <rFont val="Calibri"/>
      </rPr>
      <t>SID_LIST_LISTENER =</t>
    </r>
    <r>
      <rPr>
        <sz val="11"/>
        <color rgb="FF000000"/>
        <rFont val="Calibri"/>
      </rPr>
      <t xml:space="preserve">
</t>
    </r>
    <r>
      <rPr>
        <sz val="11"/>
        <color rgb="FF000000"/>
        <rFont val="Calibri"/>
      </rPr>
      <t>(SID_LIST =</t>
    </r>
    <r>
      <rPr>
        <sz val="11"/>
        <color rgb="FF000000"/>
        <rFont val="Calibri"/>
      </rPr>
      <t xml:space="preserve">
</t>
    </r>
    <r>
      <rPr>
        <sz val="11"/>
        <color rgb="FF000000"/>
        <rFont val="Calibri"/>
      </rPr>
      <t>(SID_DESC =</t>
    </r>
    <r>
      <rPr>
        <sz val="11"/>
        <color rgb="FF000000"/>
        <rFont val="Calibri"/>
      </rPr>
      <t xml:space="preserve">
</t>
    </r>
    <r>
      <rPr>
        <sz val="11"/>
        <color rgb="FF000000"/>
        <rFont val="Calibri"/>
      </rPr>
      <t>(GLOBAL_DBNAME = ORCL)</t>
    </r>
    <r>
      <rPr>
        <sz val="11"/>
        <color rgb="FF000000"/>
        <rFont val="Calibri"/>
      </rPr>
      <t xml:space="preserve">
</t>
    </r>
    <r>
      <rPr>
        <sz val="11"/>
        <color rgb="FF000000"/>
        <rFont val="Calibri"/>
      </rPr>
      <t>(ORACLE_HOME = /home/oracle/app/oracle/product/11.1.0/db_1)</t>
    </r>
    <r>
      <rPr>
        <sz val="11"/>
        <color rgb="FF000000"/>
        <rFont val="Calibri"/>
      </rPr>
      <t xml:space="preserve">
</t>
    </r>
    <r>
      <rPr>
        <sz val="11"/>
        <color rgb="FF000000"/>
        <rFont val="Calibri"/>
      </rPr>
      <t>(SID_NAME = ORCL)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SID_LIST_EXTLSNR =</t>
    </r>
    <r>
      <rPr>
        <sz val="11"/>
        <color rgb="FF000000"/>
        <rFont val="Calibri"/>
      </rPr>
      <t xml:space="preserve">
</t>
    </r>
    <r>
      <rPr>
        <sz val="11"/>
        <color rgb="FF000000"/>
        <rFont val="Calibri"/>
      </rPr>
      <t>(SID_LIST =</t>
    </r>
    <r>
      <rPr>
        <sz val="11"/>
        <color rgb="FF000000"/>
        <rFont val="Calibri"/>
      </rPr>
      <t xml:space="preserve">
</t>
    </r>
    <r>
      <rPr>
        <sz val="11"/>
        <color rgb="FF000000"/>
        <rFont val="Calibri"/>
      </rPr>
      <t>(SID_DESC =</t>
    </r>
    <r>
      <rPr>
        <sz val="11"/>
        <color rgb="FF000000"/>
        <rFont val="Calibri"/>
      </rPr>
      <t xml:space="preserve">
</t>
    </r>
    <r>
      <rPr>
        <sz val="11"/>
        <color rgb="FF000000"/>
        <rFont val="Calibri"/>
      </rPr>
      <t>(PROGRAM = extproc)</t>
    </r>
    <r>
      <rPr>
        <sz val="11"/>
        <color rgb="FF000000"/>
        <rFont val="Calibri"/>
      </rPr>
      <t xml:space="preserve">
</t>
    </r>
    <r>
      <rPr>
        <sz val="11"/>
        <color rgb="FF000000"/>
        <rFont val="Calibri"/>
      </rPr>
      <t>(SID_NAME = PLSExtProc)</t>
    </r>
    <r>
      <rPr>
        <sz val="11"/>
        <color rgb="FF000000"/>
        <rFont val="Calibri"/>
      </rPr>
      <t xml:space="preserve">
</t>
    </r>
    <r>
      <rPr>
        <sz val="11"/>
        <color rgb="FF000000"/>
        <rFont val="Calibri"/>
      </rPr>
      <t>(ORACLE_HOME = /home/oracle/app/oracle/product/11.1.0/db_1)</t>
    </r>
    <r>
      <rPr>
        <sz val="11"/>
        <color rgb="FF000000"/>
        <rFont val="Calibri"/>
      </rPr>
      <t xml:space="preserve">
</t>
    </r>
    <r>
      <rPr>
        <sz val="11"/>
        <color rgb="FF000000"/>
        <rFont val="Calibri"/>
      </rPr>
      <t>(ENVS="EXTPROC_DLLS=ONLY:/home/app1/app1lib.so:/home/app2/app2lib.so,</t>
    </r>
    <r>
      <rPr>
        <sz val="11"/>
        <color rgb="FF000000"/>
        <rFont val="Calibri"/>
      </rPr>
      <t xml:space="preserve">
</t>
    </r>
    <r>
      <rPr>
        <sz val="11"/>
        <color rgb="FF000000"/>
        <rFont val="Calibri"/>
      </rPr>
      <t>LD_LIBRARY_PATH=/private/app2/lib:/private/app1,</t>
    </r>
    <r>
      <rPr>
        <sz val="11"/>
        <color rgb="FF000000"/>
        <rFont val="Calibri"/>
      </rPr>
      <t xml:space="preserve">
</t>
    </r>
    <r>
      <rPr>
        <sz val="11"/>
        <color rgb="FF000000"/>
        <rFont val="Calibri"/>
      </rPr>
      <t>MYPATH=/usr/fso:/usr/local/packages")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Sample tnsnames.ora entries with extproc included:</t>
    </r>
    <r>
      <rPr>
        <sz val="11"/>
        <color rgb="FF000000"/>
        <rFont val="Calibri"/>
      </rPr>
      <t xml:space="preserve">
</t>
    </r>
    <r>
      <rPr>
        <sz val="11"/>
        <color rgb="FF000000"/>
        <rFont val="Calibri"/>
      </rPr>
      <t>ORCL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(ADDRESS_LIST =</t>
    </r>
    <r>
      <rPr>
        <sz val="11"/>
        <color rgb="FF000000"/>
        <rFont val="Calibri"/>
      </rPr>
      <t xml:space="preserve">
</t>
    </r>
    <r>
      <rPr>
        <sz val="11"/>
        <color rgb="FF000000"/>
        <rFont val="Calibri"/>
      </rPr>
      <t>(ADDRESS = (PROTOCOL = TCP)(HOST = 127.0.0.1)(PORT = 1521))</t>
    </r>
    <r>
      <rPr>
        <sz val="11"/>
        <color rgb="FF000000"/>
        <rFont val="Calibri"/>
      </rPr>
      <t xml:space="preserve">
</t>
    </r>
    <r>
      <rPr>
        <sz val="11"/>
        <color rgb="FF000000"/>
        <rFont val="Calibri"/>
      </rPr>
      <t>)</t>
    </r>
    <r>
      <rPr>
        <sz val="11"/>
        <color rgb="FF000000"/>
        <rFont val="Calibri"/>
      </rPr>
      <t xml:space="preserve">
</t>
    </r>
    <r>
      <rPr>
        <sz val="11"/>
        <color rgb="FF000000"/>
        <rFont val="Calibri"/>
      </rPr>
      <t>(CONNECT_DATA =</t>
    </r>
    <r>
      <rPr>
        <sz val="11"/>
        <color rgb="FF000000"/>
        <rFont val="Calibri"/>
      </rPr>
      <t xml:space="preserve">
</t>
    </r>
    <r>
      <rPr>
        <sz val="11"/>
        <color rgb="FF000000"/>
        <rFont val="Calibri"/>
      </rPr>
      <t>(SERVICE_NAME = ORCL)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EXTPROC_CONNECTION_DATA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(ADDRESS_LIST =</t>
    </r>
    <r>
      <rPr>
        <sz val="11"/>
        <color rgb="FF000000"/>
        <rFont val="Calibri"/>
      </rPr>
      <t xml:space="preserve">
</t>
    </r>
    <r>
      <rPr>
        <sz val="11"/>
        <color rgb="FF000000"/>
        <rFont val="Calibri"/>
      </rPr>
      <t>(ADDRESS = (PROTOCOL = IPC)(KEY = extproc))</t>
    </r>
    <r>
      <rPr>
        <sz val="11"/>
        <color rgb="FF000000"/>
        <rFont val="Calibri"/>
      </rPr>
      <t xml:space="preserve">
</t>
    </r>
    <r>
      <rPr>
        <sz val="11"/>
        <color rgb="FF000000"/>
        <rFont val="Calibri"/>
      </rPr>
      <t>)</t>
    </r>
    <r>
      <rPr>
        <sz val="11"/>
        <color rgb="FF000000"/>
        <rFont val="Calibri"/>
      </rPr>
      <t xml:space="preserve">
</t>
    </r>
    <r>
      <rPr>
        <sz val="11"/>
        <color rgb="FF000000"/>
        <rFont val="Calibri"/>
      </rPr>
      <t>(CONNECT_DATA =</t>
    </r>
    <r>
      <rPr>
        <sz val="11"/>
        <color rgb="FF000000"/>
        <rFont val="Calibri"/>
      </rPr>
      <t xml:space="preserve">
</t>
    </r>
    <r>
      <rPr>
        <sz val="11"/>
        <color rgb="FF000000"/>
        <rFont val="Calibri"/>
      </rPr>
      <t>(SERVER = DEDICATED)</t>
    </r>
    <r>
      <rPr>
        <sz val="11"/>
        <color rgb="FF000000"/>
        <rFont val="Calibri"/>
      </rPr>
      <t xml:space="preserve">
</t>
    </r>
    <r>
      <rPr>
        <sz val="11"/>
        <color rgb="FF000000"/>
        <rFont val="Calibri"/>
      </rPr>
      <t>(SERVICE_NAME = PLSExtProc)</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EXTPROC is in use, confirm that a listener is dedicated to serving the external procedure agent (as shown above).</t>
    </r>
    <r>
      <rPr>
        <sz val="11"/>
        <color rgb="FF000000"/>
        <rFont val="Calibri"/>
      </rPr>
      <t xml:space="preserve">
</t>
    </r>
    <r>
      <rPr>
        <sz val="11"/>
        <color rgb="FF000000"/>
        <rFont val="Calibri"/>
      </rPr>
      <t>View the protocols configured for the listener.</t>
    </r>
    <r>
      <rPr>
        <sz val="11"/>
        <color rgb="FF000000"/>
        <rFont val="Calibri"/>
      </rPr>
      <t xml:space="preserve">
</t>
    </r>
    <r>
      <rPr>
        <sz val="11"/>
        <color rgb="FF000000"/>
        <rFont val="Calibri"/>
      </rPr>
      <t>For the listener to be dedicated, the only entries will be to specify extproc.</t>
    </r>
    <r>
      <rPr>
        <sz val="11"/>
        <color rgb="FF000000"/>
        <rFont val="Calibri"/>
      </rPr>
      <t xml:space="preserve">
</t>
    </r>
    <r>
      <rPr>
        <sz val="11"/>
        <color rgb="FF000000"/>
        <rFont val="Calibri"/>
      </rPr>
      <t>If there is not a dedicated listener in use for the external procedure agent, this is a finding.</t>
    </r>
    <r>
      <rPr>
        <sz val="11"/>
        <color rgb="FF000000"/>
        <rFont val="Calibri"/>
      </rPr>
      <t xml:space="preserve">
</t>
    </r>
    <r>
      <rPr>
        <sz val="11"/>
        <color rgb="FF000000"/>
        <rFont val="Calibri"/>
      </rPr>
      <t>If the PROTOCOL= specified is other than IPC, this is a finding.</t>
    </r>
    <r>
      <rPr>
        <sz val="11"/>
        <color rgb="FF000000"/>
        <rFont val="Calibri"/>
      </rPr>
      <t xml:space="preserve">
</t>
    </r>
    <r>
      <rPr>
        <sz val="11"/>
        <color rgb="FF000000"/>
        <rFont val="Calibri"/>
      </rPr>
      <t>Verify and ensure extproc is restricted executing authorized external applications only and extproc is restricted to execution of authorized applications.</t>
    </r>
    <r>
      <rPr>
        <sz val="11"/>
        <color rgb="FF000000"/>
        <rFont val="Calibri"/>
      </rPr>
      <t xml:space="preserve">
</t>
    </r>
    <r>
      <rPr>
        <sz val="11"/>
        <color rgb="FF000000"/>
        <rFont val="Calibri"/>
      </rPr>
      <t>Review the listener.ora file.</t>
    </r>
    <r>
      <rPr>
        <sz val="11"/>
        <color rgb="FF000000"/>
        <rFont val="Calibri"/>
      </rPr>
      <t xml:space="preserve">
</t>
    </r>
    <r>
      <rPr>
        <sz val="11"/>
        <color rgb="FF000000"/>
        <rFont val="Calibri"/>
      </rPr>
      <t>If the following entry does not exist, this is a finding:</t>
    </r>
    <r>
      <rPr>
        <sz val="11"/>
        <color rgb="FF000000"/>
        <rFont val="Calibri"/>
      </rPr>
      <t xml:space="preserve">
</t>
    </r>
    <r>
      <rPr>
        <sz val="11"/>
        <color rgb="FF000000"/>
        <rFont val="Calibri"/>
      </rPr>
      <t>EXTPROC_DLLS=ONLY:[dll full file name1]:[dll full file name2]:...</t>
    </r>
    <r>
      <rPr>
        <sz val="11"/>
        <color rgb="FF000000"/>
        <rFont val="Calibri"/>
      </rPr>
      <t xml:space="preserve">
</t>
    </r>
    <r>
      <rPr>
        <sz val="11"/>
        <color rgb="FF000000"/>
        <rFont val="Calibri"/>
      </rPr>
      <t>Note: [dll full file name] represents a full path and file name. This list of file names is separated by ":".</t>
    </r>
    <r>
      <rPr>
        <sz val="11"/>
        <color rgb="FF000000"/>
        <rFont val="Calibri"/>
      </rPr>
      <t xml:space="preserve">
</t>
    </r>
    <r>
      <rPr>
        <sz val="11"/>
        <color rgb="FF000000"/>
        <rFont val="Calibri"/>
      </rPr>
      <t>Note: If "ONLY" is specified, then the list is restricted to allow execution of only the DLLs specified in the list and is not a finding. If "ANY" is specified, then there are no restrictions for execution except what is controlled by operating system permissions and is a finding. If no specification is made, any files located in the %ORACLE_HOME%\bin directory on Windows systems or $ORACLE_HOME/lib directory on UNIX systems can be executed (the default) and is a finding.</t>
    </r>
    <r>
      <rPr>
        <sz val="11"/>
        <color rgb="FF000000"/>
        <rFont val="Calibri"/>
      </rPr>
      <t xml:space="preserve">
</t>
    </r>
    <r>
      <rPr>
        <sz val="11"/>
        <color rgb="FF000000"/>
        <rFont val="Calibri"/>
      </rPr>
      <t>View the listener.ora file (usually in ORACLE_HOME/network/admin or directory specified by the TNS_ADMIN environment variable).</t>
    </r>
    <r>
      <rPr>
        <sz val="11"/>
        <color rgb="FF000000"/>
        <rFont val="Calibri"/>
      </rPr>
      <t xml:space="preserve">
</t>
    </r>
    <r>
      <rPr>
        <sz val="11"/>
        <color rgb="FF000000"/>
        <rFont val="Calibri"/>
      </rPr>
      <t>If multiple listener processes are running, then the listener.ora file for each must be viewed.</t>
    </r>
    <r>
      <rPr>
        <sz val="11"/>
        <color rgb="FF000000"/>
        <rFont val="Calibri"/>
      </rPr>
      <t xml:space="preserve">
</t>
    </r>
    <r>
      <rPr>
        <sz val="11"/>
        <color rgb="FF000000"/>
        <rFont val="Calibri"/>
      </rPr>
      <t>For each process, determine the directory specified in the ORACLE_HOME or TNS_ADMIN environment variable defined for the process account to locate the listener.ora file.</t>
    </r>
  </si>
  <si>
    <t>V-220289</t>
  </si>
  <si>
    <r>
      <rPr>
        <sz val="11"/>
        <rFont val="Calibri"/>
      </rPr>
      <t>The DBMS must support the organizational requirements to specifically prohibit or restrict the use of unauthorized functions, ports, protocols, and/or services.</t>
    </r>
  </si>
  <si>
    <r>
      <rPr>
        <sz val="11"/>
        <color rgb="FF000000"/>
        <rFont val="Calibri"/>
      </rPr>
      <t>Disable functions, ports, protocols, and services that are not approved.</t>
    </r>
    <r>
      <rPr>
        <sz val="11"/>
        <color rgb="FF000000"/>
        <rFont val="Calibri"/>
      </rPr>
      <t xml:space="preserve">
</t>
    </r>
    <r>
      <rPr>
        <sz val="11"/>
        <color rgb="FF000000"/>
        <rFont val="Calibri"/>
      </rPr>
      <t>- - - - -</t>
    </r>
    <r>
      <rPr>
        <sz val="11"/>
        <color rgb="FF000000"/>
        <rFont val="Calibri"/>
      </rPr>
      <t xml:space="preserve">
</t>
    </r>
    <r>
      <rPr>
        <sz val="11"/>
        <color rgb="FF000000"/>
        <rFont val="Calibri"/>
      </rPr>
      <t>Change the SQLNET.ora, LISTENER.ora, and TNSNAMES.ora files to reflect the proper use of ports, protocols, and services that are approved at the site.</t>
    </r>
    <r>
      <rPr>
        <sz val="11"/>
        <color rgb="FF000000"/>
        <rFont val="Calibri"/>
      </rPr>
      <t xml:space="preserve">
</t>
    </r>
    <r>
      <rPr>
        <sz val="11"/>
        <color rgb="FF000000"/>
        <rFont val="Calibri"/>
      </rPr>
      <t>If changes to the Listener are made, the files associated with the Listener must be reloaded. Do that by issuing the following commands at the UNIX/Linux or Windows prompt.</t>
    </r>
    <r>
      <rPr>
        <sz val="11"/>
        <color rgb="FF000000"/>
        <rFont val="Calibri"/>
      </rPr>
      <t xml:space="preserve">
</t>
    </r>
    <r>
      <rPr>
        <sz val="11"/>
        <color rgb="FF000000"/>
        <rFont val="Calibri"/>
      </rPr>
      <t>Issue the command to see what the current status is:</t>
    </r>
    <r>
      <rPr>
        <sz val="11"/>
        <color rgb="FF000000"/>
        <rFont val="Calibri"/>
      </rPr>
      <t xml:space="preserve">
</t>
    </r>
    <r>
      <rPr>
        <sz val="11"/>
        <color rgb="FF000000"/>
        <rFont val="Calibri"/>
      </rPr>
      <t>$ lsnrctl stat</t>
    </r>
    <r>
      <rPr>
        <sz val="11"/>
        <color rgb="FF000000"/>
        <rFont val="Calibri"/>
      </rPr>
      <t xml:space="preserve">
</t>
    </r>
    <r>
      <rPr>
        <sz val="11"/>
        <color rgb="FF000000"/>
        <rFont val="Calibri"/>
      </rPr>
      <t>Load the new file that was corrected to reflect site-specific requirements.</t>
    </r>
    <r>
      <rPr>
        <sz val="11"/>
        <color rgb="FF000000"/>
        <rFont val="Calibri"/>
      </rPr>
      <t xml:space="preserve">
</t>
    </r>
    <r>
      <rPr>
        <sz val="11"/>
        <color rgb="FF000000"/>
        <rFont val="Calibri"/>
      </rPr>
      <t>$ lsnrctl reload</t>
    </r>
    <r>
      <rPr>
        <sz val="11"/>
        <color rgb="FF000000"/>
        <rFont val="Calibri"/>
      </rPr>
      <t xml:space="preserve">
</t>
    </r>
    <r>
      <rPr>
        <sz val="11"/>
        <color rgb="FF000000"/>
        <rFont val="Calibri"/>
      </rPr>
      <t>Check the status again to see that the changes have taken place.</t>
    </r>
    <r>
      <rPr>
        <sz val="11"/>
        <color rgb="FF000000"/>
        <rFont val="Calibri"/>
      </rPr>
      <t xml:space="preserve">
</t>
    </r>
    <r>
      <rPr>
        <sz val="11"/>
        <color rgb="FF000000"/>
        <rFont val="Calibri"/>
      </rPr>
      <t>$ lsnrctl stat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</si>
  <si>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Additionally, it is sometimes convenient to provide multiple services from a single component of an information system (e.g., email and web services), but doing so increases risk by constraining the ability to restrict the use of functions, ports, protocols, and/or services.</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</si>
  <si>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Review the DBMS settings for functions, ports, protocols, and services that are not approved.</t>
    </r>
    <r>
      <rPr>
        <sz val="11"/>
        <color rgb="FF000000"/>
        <rFont val="Calibri"/>
      </rPr>
      <t xml:space="preserve">
</t>
    </r>
    <r>
      <rPr>
        <sz val="11"/>
        <color rgb="FF000000"/>
        <rFont val="Calibri"/>
      </rPr>
      <t>If any are found, this is a finding.</t>
    </r>
    <r>
      <rPr>
        <sz val="11"/>
        <color rgb="FF000000"/>
        <rFont val="Calibri"/>
      </rPr>
      <t xml:space="preserve">
</t>
    </r>
    <r>
      <rPr>
        <sz val="11"/>
        <color rgb="FF000000"/>
        <rFont val="Calibri"/>
      </rPr>
      <t>(For definitive information on Ports, Protocols, and Services Management [PPSM], refer to https://cyber.mil/ppsm/)</t>
    </r>
    <r>
      <rPr>
        <sz val="11"/>
        <color rgb="FF000000"/>
        <rFont val="Calibri"/>
      </rPr>
      <t xml:space="preserve">
</t>
    </r>
    <r>
      <rPr>
        <sz val="11"/>
        <color rgb="FF000000"/>
        <rFont val="Calibri"/>
      </rPr>
      <t>- - - - -</t>
    </r>
    <r>
      <rPr>
        <sz val="11"/>
        <color rgb="FF000000"/>
        <rFont val="Calibri"/>
      </rPr>
      <t xml:space="preserve">
</t>
    </r>
    <r>
      <rPr>
        <sz val="11"/>
        <color rgb="FF000000"/>
        <rFont val="Calibri"/>
      </rPr>
      <t>In the Oracle database, the communications with the database and incoming requests are performed by the Oracle Listener. The Oracle Listener listens on a specific port or ports for connections to a specific database. The Oracle Listener has configuration files located in the $ORACLE_HOME/network/admin directory. To check the ports and protocols in use, go to  that directory and review the SQLNET.ora, LISTENER.ora, and the TNSNAMES.ora. If protocols or ports are in use that are not authorized, this is a finding.</t>
    </r>
  </si>
  <si>
    <t>V-220290</t>
  </si>
  <si>
    <r>
      <rPr>
        <sz val="11"/>
        <rFont val="Calibri"/>
      </rPr>
      <t>The DBMS must support organizational requirements to enforce password encryption for storage.</t>
    </r>
  </si>
  <si>
    <r>
      <rPr>
        <sz val="11"/>
        <color rgb="FF000000"/>
        <rFont val="Calibri"/>
      </rPr>
      <t>Develop, document, and maintain a list of DBMS database objects, database configuration files, associated scripts, and applications defined within, or external to, the DBMS that access the database, and DBMS/user environment files/settings in the System Security Plan (SSP).</t>
    </r>
    <r>
      <rPr>
        <sz val="11"/>
        <color rgb="FF000000"/>
        <rFont val="Calibri"/>
      </rPr>
      <t xml:space="preserve">
</t>
    </r>
    <r>
      <rPr>
        <sz val="11"/>
        <color rgb="FF000000"/>
        <rFont val="Calibri"/>
      </rPr>
      <t>Record whether they do or do not contain DBMS passwords. If passwords are present, ensure they are encoded or encrypted and protected by host system security.</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following are notes on implementing a Secure External Password Store using Oracle Wallet.</t>
    </r>
    <r>
      <rPr>
        <sz val="11"/>
        <color rgb="FF000000"/>
        <rFont val="Calibri"/>
      </rPr>
      <t xml:space="preserve">
</t>
    </r>
    <r>
      <rPr>
        <sz val="11"/>
        <color rgb="FF000000"/>
        <rFont val="Calibri"/>
      </rPr>
      <t>Oracle provides the capability to provide for a secure external password facility. Use the Oracle mkstore to create a secure storage area for passwords for applications, batch jobs, and scripts to use, or deploy a site-authorized facility to perform this function.</t>
    </r>
    <r>
      <rPr>
        <sz val="11"/>
        <color rgb="FF000000"/>
        <rFont val="Calibri"/>
      </rPr>
      <t xml:space="preserve">
</t>
    </r>
    <r>
      <rPr>
        <sz val="11"/>
        <color rgb="FF000000"/>
        <rFont val="Calibri"/>
      </rPr>
      <t>Check to see what has been stored in the Oracle External Password Store.</t>
    </r>
    <r>
      <rPr>
        <sz val="11"/>
        <color rgb="FF000000"/>
        <rFont val="Calibri"/>
      </rPr>
      <t xml:space="preserve">
</t>
    </r>
    <r>
      <rPr>
        <sz val="11"/>
        <color rgb="FF000000"/>
        <rFont val="Calibri"/>
      </rPr>
      <t>To view all contents of a client wallet external password store, check specific credentials by viewing them. Listing the external password store contents provides information that can be used to decide whether to add or delete credentials from the store. To list the contents of the external password store, enter the following command at the command line:</t>
    </r>
    <r>
      <rPr>
        <sz val="11"/>
        <color rgb="FF000000"/>
        <rFont val="Calibri"/>
      </rPr>
      <t xml:space="preserve">
</t>
    </r>
    <r>
      <rPr>
        <sz val="11"/>
        <color rgb="FF000000"/>
        <rFont val="Calibri"/>
      </rPr>
      <t>$ mkstore -wrl wallet_location -listCredential</t>
    </r>
    <r>
      <rPr>
        <sz val="11"/>
        <color rgb="FF000000"/>
        <rFont val="Calibri"/>
      </rPr>
      <t xml:space="preserve">
</t>
    </r>
    <r>
      <rPr>
        <sz val="11"/>
        <color rgb="FF000000"/>
        <rFont val="Calibri"/>
      </rPr>
      <t>For example: $ mkstore -wrl c:\oracle\product\12.1.0\db_1\wallets -listCredential</t>
    </r>
    <r>
      <rPr>
        <sz val="11"/>
        <color rgb="FF000000"/>
        <rFont val="Calibri"/>
      </rPr>
      <t xml:space="preserve">
</t>
    </r>
    <r>
      <rPr>
        <sz val="11"/>
        <color rgb="FF000000"/>
        <rFont val="Calibri"/>
      </rPr>
      <t>The wallet_location specifies the path to the directory where the wallet, whose external password store contents is to be viewed, is located. This command lists all of the credential database service names (aliases) and the corresponding user name (schema) for that database. Passwords are not listed.</t>
    </r>
    <r>
      <rPr>
        <sz val="11"/>
        <color rgb="FF000000"/>
        <rFont val="Calibri"/>
      </rPr>
      <t xml:space="preserve">
</t>
    </r>
    <r>
      <rPr>
        <sz val="11"/>
        <color rgb="FF000000"/>
        <rFont val="Calibri"/>
      </rPr>
      <t>Configuring Clients to Use the External Password Store:</t>
    </r>
    <r>
      <rPr>
        <sz val="11"/>
        <color rgb="FF000000"/>
        <rFont val="Calibri"/>
      </rPr>
      <t xml:space="preserve">
</t>
    </r>
    <r>
      <rPr>
        <sz val="11"/>
        <color rgb="FF000000"/>
        <rFont val="Calibri"/>
      </rPr>
      <t>If the client is already configured to use external authentication, such as Windows built-in authentication or TLS, then Oracle Database uses that authentication method. The same credentials used for this type of authentication are typically also used to log on to the database.</t>
    </r>
    <r>
      <rPr>
        <sz val="11"/>
        <color rgb="FF000000"/>
        <rFont val="Calibri"/>
      </rPr>
      <t xml:space="preserve">
</t>
    </r>
    <r>
      <rPr>
        <sz val="11"/>
        <color rgb="FF000000"/>
        <rFont val="Calibri"/>
      </rPr>
      <t>For clients not using such authentication methods or wanting to override them for database authentication, can set the SQLNET.WALLET_OVERRIDE parameter in sqlnet.ora to TRUE. The default value for SQLNET.WALLET_OVERRIDE is FALSE, allowing standard use of authentication credentials as before.</t>
    </r>
    <r>
      <rPr>
        <sz val="11"/>
        <color rgb="FF000000"/>
        <rFont val="Calibri"/>
      </rPr>
      <t xml:space="preserve">
</t>
    </r>
    <r>
      <rPr>
        <sz val="11"/>
        <color rgb="FF000000"/>
        <rFont val="Calibri"/>
      </rPr>
      <t>If wanting a client to use the secure external password store feature, then perform the following configuration task:</t>
    </r>
    <r>
      <rPr>
        <sz val="11"/>
        <color rgb="FF000000"/>
        <rFont val="Calibri"/>
      </rPr>
      <t xml:space="preserve">
</t>
    </r>
    <r>
      <rPr>
        <sz val="11"/>
        <color rgb="FF000000"/>
        <rFont val="Calibri"/>
      </rPr>
      <t>1. Create a wallet on the client by using the following syntax at the command line:</t>
    </r>
    <r>
      <rPr>
        <sz val="11"/>
        <color rgb="FF000000"/>
        <rFont val="Calibri"/>
      </rPr>
      <t xml:space="preserve">
</t>
    </r>
    <r>
      <rPr>
        <sz val="11"/>
        <color rgb="FF000000"/>
        <rFont val="Calibri"/>
      </rPr>
      <t>mkstore -wrl wallet_location -create</t>
    </r>
    <r>
      <rPr>
        <sz val="11"/>
        <color rgb="FF000000"/>
        <rFont val="Calibri"/>
      </rPr>
      <t xml:space="preserve">
</t>
    </r>
    <r>
      <rPr>
        <sz val="11"/>
        <color rgb="FF000000"/>
        <rFont val="Calibri"/>
      </rPr>
      <t>For example: mkstore -wrl c:\oracle\product\12.1.0\db_1\wallets -create</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The wallet_location is the path to the directory where the wallet is to be created and stored. This command creates an Oracle wallet with the autologon feature enabled at the location specified. The autologon feature enables the client to access the wallet contents without supplying a password.</t>
    </r>
    <r>
      <rPr>
        <sz val="11"/>
        <color rgb="FF000000"/>
        <rFont val="Calibri"/>
      </rPr>
      <t xml:space="preserve">
</t>
    </r>
    <r>
      <rPr>
        <sz val="11"/>
        <color rgb="FF000000"/>
        <rFont val="Calibri"/>
      </rPr>
      <t>The mkstore utility -create option uses password complexity verification.</t>
    </r>
    <r>
      <rPr>
        <sz val="11"/>
        <color rgb="FF000000"/>
        <rFont val="Calibri"/>
      </rPr>
      <t xml:space="preserve">
</t>
    </r>
    <r>
      <rPr>
        <sz val="11"/>
        <color rgb="FF000000"/>
        <rFont val="Calibri"/>
      </rPr>
      <t>2. Create database connection credentials in the wallet by using the following syntax at the command line:</t>
    </r>
    <r>
      <rPr>
        <sz val="11"/>
        <color rgb="FF000000"/>
        <rFont val="Calibri"/>
      </rPr>
      <t xml:space="preserve">
</t>
    </r>
    <r>
      <rPr>
        <sz val="11"/>
        <color rgb="FF000000"/>
        <rFont val="Calibri"/>
      </rPr>
      <t>mkstore -wrl wallet_location -createCredential db_connect_string username</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For example: mkstore -wrl c:\oracle\product\12.1.0\db_1\wallets -createCredential oracle system</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In this specification, the wallet_location is the path to the directory where the wallet was created. The db_connect_string used in the CONNECT /@db_connect_string statement must be identical to the db_connect_string specified in the -createCredential command. The db_connect_string is the TNS alias used to specify the database in the tnsnames.ora file or any service name used to identify the database on an Oracle network. By default, tnsnames.ora is located in the $ORACLE_HOME/network/admin directory on UNIX systems and in ORACLE_HOME\network\admin on Windows. The username is the database logon credential. When prompted, enter the password for this user.</t>
    </r>
    <r>
      <rPr>
        <sz val="11"/>
        <color rgb="FF000000"/>
        <rFont val="Calibri"/>
      </rPr>
      <t xml:space="preserve">
</t>
    </r>
    <r>
      <rPr>
        <sz val="11"/>
        <color rgb="FF000000"/>
        <rFont val="Calibri"/>
      </rPr>
      <t>3. In the client sqlnet.ora file, enter the WALLET_LOCATION parameter and set it to the directory location of the wallet created in Step 1. For example, if the wallet was created in $ORACLE_HOME/network/admin and Oracle home is set to /private/ora12, then enter the following into client sqlnet.ora file:</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/private/ora12/network/admin)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In the client sqlnet.ora file, enter the SQLNET.WALLET_OVERRIDE parameter and set it to TRUE as follows:</t>
    </r>
    <r>
      <rPr>
        <sz val="11"/>
        <color rgb="FF000000"/>
        <rFont val="Calibri"/>
      </rPr>
      <t xml:space="preserve">
</t>
    </r>
    <r>
      <rPr>
        <sz val="11"/>
        <color rgb="FF000000"/>
        <rFont val="Calibri"/>
      </rPr>
      <t>SQLNET.WALLET_OVERRIDE = TRUE</t>
    </r>
    <r>
      <rPr>
        <sz val="11"/>
        <color rgb="FF000000"/>
        <rFont val="Calibri"/>
      </rPr>
      <t xml:space="preserve">
</t>
    </r>
    <r>
      <rPr>
        <sz val="11"/>
        <color rgb="FF000000"/>
        <rFont val="Calibri"/>
      </rPr>
      <t>This setting causes all CONNECT /@db_connect_string statements to use the information in the wallet at the specified location to authenticate to databases.</t>
    </r>
    <r>
      <rPr>
        <sz val="11"/>
        <color rgb="FF000000"/>
        <rFont val="Calibri"/>
      </rPr>
      <t xml:space="preserve">
</t>
    </r>
    <r>
      <rPr>
        <sz val="11"/>
        <color rgb="FF000000"/>
        <rFont val="Calibri"/>
      </rPr>
      <t>When external authentication is in use, an authenticated user with such a wallet can use the CONNECT /@db_connect_string syntax to access the previously specified databases without providing a user name and password. However, if a user fails that external authentication, then these connect statements also fail.</t>
    </r>
    <r>
      <rPr>
        <sz val="11"/>
        <color rgb="FF000000"/>
        <rFont val="Calibri"/>
      </rPr>
      <t xml:space="preserve">
</t>
    </r>
    <r>
      <rPr>
        <sz val="11"/>
        <color rgb="FF000000"/>
        <rFont val="Calibri"/>
      </rPr>
      <t>Below is a sample sqlnet.ora file with the WALLET_LOCATION and the SQLNET.WALLET_OVERRIDE parameters set as described in Steps 3 and 4.</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/private/ora12/network/admin)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 xml:space="preserve">        SSL_CLIENT_AUTHENTICATION = FALSE</t>
    </r>
    <r>
      <rPr>
        <sz val="11"/>
        <color rgb="FF000000"/>
        <rFont val="Calibri"/>
      </rPr>
      <t xml:space="preserve">
</t>
    </r>
    <r>
      <rPr>
        <sz val="11"/>
        <color rgb="FF000000"/>
        <rFont val="Calibri"/>
      </rPr>
      <t xml:space="preserve">        SSL_VERSION = 1.2</t>
    </r>
    <r>
      <rPr>
        <sz val="11"/>
        <color rgb="FF000000"/>
        <rFont val="Calibri"/>
      </rPr>
      <t xml:space="preserve">
</t>
    </r>
    <r>
      <rPr>
        <sz val="11"/>
        <color rgb="FF000000"/>
        <rFont val="Calibri"/>
      </rPr>
      <t>Note: This assumes that a single sqlnet.ora file, in the default location, is in use. Refer to the supplemental file "Non-default sqlnet.ora configurations.pdf" for how to find multiple and/or differently located sqlnet.ora files.</t>
    </r>
  </si>
  <si>
    <r>
      <rPr>
        <sz val="11"/>
        <color rgb="FF000000"/>
        <rFont val="Calibri"/>
      </rPr>
      <t>Applications must enforce password encryption when storing passwords. Passwords need to be protected at all times, and encryption is the standard method for protecting passwords. If passwords are not encrypted, they can be plainly read and easily compromised.</t>
    </r>
    <r>
      <rPr>
        <sz val="11"/>
        <color rgb="FF000000"/>
        <rFont val="Calibri"/>
      </rPr>
      <t xml:space="preserve">
</t>
    </r>
    <r>
      <rPr>
        <sz val="11"/>
        <color rgb="FF000000"/>
        <rFont val="Calibri"/>
      </rPr>
      <t>Database passwords stored in clear text are vulnerable to unauthorized disclosure. Database passwords must always be encoded or encrypted when stored internally or externally to the DBMS.</t>
    </r>
    <r>
      <rPr>
        <sz val="11"/>
        <color rgb="FF000000"/>
        <rFont val="Calibri"/>
      </rPr>
      <t xml:space="preserve">
</t>
    </r>
    <r>
      <rPr>
        <sz val="11"/>
        <color rgb="FF000000"/>
        <rFont val="Calibri"/>
      </rPr>
      <t>Transport Layer Security (TLS) is the successor protocol to Secure Sockets Layer (SSL). Although the Oracle configuration parameters have names that include "SSL", such as SSL_VERSION and SSL_CIPHER_SUITES, they refer to TLS.</t>
    </r>
  </si>
  <si>
    <r>
      <rPr>
        <sz val="11"/>
        <color rgb="FF000000"/>
        <rFont val="Calibri"/>
      </rPr>
      <t>Oracle stores and displays its passwords in encrypted form. Nevertheless, this should be verified by reviewing the relevant system views, along with the other items to be checked here.</t>
    </r>
    <r>
      <rPr>
        <sz val="11"/>
        <color rgb="FF000000"/>
        <rFont val="Calibri"/>
      </rPr>
      <t xml:space="preserve">
</t>
    </r>
    <r>
      <rPr>
        <sz val="11"/>
        <color rgb="FF000000"/>
        <rFont val="Calibri"/>
      </rPr>
      <t>Ask the DBA to review the list of DBMS database objects, database configuration files, associated scripts, and applications defined within and external to the DBMS that access the database. The list should also include files, tables, or settings used to configure the operational environment for the DBMS and for interactive DBMS user accounts.</t>
    </r>
    <r>
      <rPr>
        <sz val="11"/>
        <color rgb="FF000000"/>
        <rFont val="Calibri"/>
      </rPr>
      <t xml:space="preserve">
</t>
    </r>
    <r>
      <rPr>
        <sz val="11"/>
        <color rgb="FF000000"/>
        <rFont val="Calibri"/>
      </rPr>
      <t>Ask the database administrator (DBA) and/or information system security officer (ISSO) to determine if any DBMS database objects, database configuration files, associated scripts, and applications defined within or external to the DBMS that access the database, and DBMS/user environment files/settings/tables, contain database passwords. If any do, confirm that DBMS passwords stored internally or externally to the DBMS are encoded or encrypted.</t>
    </r>
    <r>
      <rPr>
        <sz val="11"/>
        <color rgb="FF000000"/>
        <rFont val="Calibri"/>
      </rPr>
      <t xml:space="preserve">
</t>
    </r>
    <r>
      <rPr>
        <sz val="11"/>
        <color rgb="FF000000"/>
        <rFont val="Calibri"/>
      </rPr>
      <t>If any passwords are stored in clear text, this is a finding.</t>
    </r>
    <r>
      <rPr>
        <sz val="11"/>
        <color rgb="FF000000"/>
        <rFont val="Calibri"/>
      </rPr>
      <t xml:space="preserve">
</t>
    </r>
    <r>
      <rPr>
        <sz val="11"/>
        <color rgb="FF000000"/>
        <rFont val="Calibri"/>
      </rPr>
      <t>Ask the DBA/system administrator (SA)/application support staff if they have created an external password store for applications, batch jobs, and scripts to use. Verify that all passwords stored there are encrypted.</t>
    </r>
    <r>
      <rPr>
        <sz val="11"/>
        <color rgb="FF000000"/>
        <rFont val="Calibri"/>
      </rPr>
      <t xml:space="preserve">
</t>
    </r>
    <r>
      <rPr>
        <sz val="11"/>
        <color rgb="FF000000"/>
        <rFont val="Calibri"/>
      </rPr>
      <t>If a password store is used and any password is not encrypted,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following are notes on implementing a Secure External Password Store using Oracle Wallet.</t>
    </r>
    <r>
      <rPr>
        <sz val="11"/>
        <color rgb="FF000000"/>
        <rFont val="Calibri"/>
      </rPr>
      <t xml:space="preserve">
</t>
    </r>
    <r>
      <rPr>
        <sz val="11"/>
        <color rgb="FF000000"/>
        <rFont val="Calibri"/>
      </rPr>
      <t>Password credentials can be stored for connecting to databases using a client-side Oracle wallet. An Oracle wallet is a secure software container that stores authentication and signing credentials.</t>
    </r>
    <r>
      <rPr>
        <sz val="11"/>
        <color rgb="FF000000"/>
        <rFont val="Calibri"/>
      </rPr>
      <t xml:space="preserve">
</t>
    </r>
    <r>
      <rPr>
        <sz val="11"/>
        <color rgb="FF000000"/>
        <rFont val="Calibri"/>
      </rPr>
      <t>This wallet usage can simplify large-scale deployments that rely on password credentials for connecting to databases. When this feature is configured, application code, batch jobs, and scripts no longer need embedded user names and passwords. This reduces risk because the passwords are no longer exposed, and password management policies are more easily enforced without changing application code whenever user names or passwords change.</t>
    </r>
    <r>
      <rPr>
        <sz val="11"/>
        <color rgb="FF000000"/>
        <rFont val="Calibri"/>
      </rPr>
      <t xml:space="preserve">
</t>
    </r>
    <r>
      <rPr>
        <sz val="11"/>
        <color rgb="FF000000"/>
        <rFont val="Calibri"/>
      </rPr>
      <t>The external password store of the wallet is separate from the area where public key infrastructure (PKI) credentials are stored. Consequently, Oracle Wallet Manager cannot be used to manage credentials in the external password store of the wallet. Instead, use the command-line utility mkstore to manage these credentials.</t>
    </r>
    <r>
      <rPr>
        <sz val="11"/>
        <color rgb="FF000000"/>
        <rFont val="Calibri"/>
      </rPr>
      <t xml:space="preserve">
</t>
    </r>
    <r>
      <rPr>
        <sz val="11"/>
        <color rgb="FF000000"/>
        <rFont val="Calibri"/>
      </rPr>
      <t>How Does the External Password Store Work?</t>
    </r>
    <r>
      <rPr>
        <sz val="11"/>
        <color rgb="FF000000"/>
        <rFont val="Calibri"/>
      </rPr>
      <t xml:space="preserve">
</t>
    </r>
    <r>
      <rPr>
        <sz val="11"/>
        <color rgb="FF000000"/>
        <rFont val="Calibri"/>
      </rPr>
      <t>Typically, users (and applications, batch jobs, and scripts) connect to databases by using a standard CONNECT statement that specifies a database connection string. This string can include a user name and password, and an Oracle Net service name identifying the database on an Oracle Database network. If the password is omitted, the connection prompts the user for the password.</t>
    </r>
    <r>
      <rPr>
        <sz val="11"/>
        <color rgb="FF000000"/>
        <rFont val="Calibri"/>
      </rPr>
      <t xml:space="preserve">
</t>
    </r>
    <r>
      <rPr>
        <sz val="11"/>
        <color rgb="FF000000"/>
        <rFont val="Calibri"/>
      </rPr>
      <t>For example, the service name could be the URL that identifies that database, or a TNS alias entered in the tnsnames.ora file in the database. Another possibility is a host:port:sid string.</t>
    </r>
    <r>
      <rPr>
        <sz val="11"/>
        <color rgb="FF000000"/>
        <rFont val="Calibri"/>
      </rPr>
      <t xml:space="preserve">
</t>
    </r>
    <r>
      <rPr>
        <sz val="11"/>
        <color rgb="FF000000"/>
        <rFont val="Calibri"/>
      </rPr>
      <t>The following examples are standard CONNECT statements that could be used for a client that is not configured to use the external password store:</t>
    </r>
    <r>
      <rPr>
        <sz val="11"/>
        <color rgb="FF000000"/>
        <rFont val="Calibri"/>
      </rPr>
      <t xml:space="preserve">
</t>
    </r>
    <r>
      <rPr>
        <sz val="11"/>
        <color rgb="FF000000"/>
        <rFont val="Calibri"/>
      </rPr>
      <t xml:space="preserve">  CONNECT salesapp@sales_db.us.example.com</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CONNECT salesapp@orasales</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CONNECT salesapp@ourhost37:1527:DB17</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In these examples, salesapp is the user name, with the unique connection string for the database shown as specified in three different ways; use its URL sales_db.us.example.com, or its TNS alias, orasales, from the tnsnames.ora file, or its host:port:sid string.</t>
    </r>
    <r>
      <rPr>
        <sz val="11"/>
        <color rgb="FF000000"/>
        <rFont val="Calibri"/>
      </rPr>
      <t xml:space="preserve">
</t>
    </r>
    <r>
      <rPr>
        <sz val="11"/>
        <color rgb="FF000000"/>
        <rFont val="Calibri"/>
      </rPr>
      <t>However, when clients are configured to use the secure external password store, applications can connect to a database with the following CONNECT statement syntax, without specifying database logon credentials:</t>
    </r>
    <r>
      <rPr>
        <sz val="11"/>
        <color rgb="FF000000"/>
        <rFont val="Calibri"/>
      </rPr>
      <t xml:space="preserve">
</t>
    </r>
    <r>
      <rPr>
        <sz val="11"/>
        <color rgb="FF000000"/>
        <rFont val="Calibri"/>
      </rPr>
      <t xml:space="preserve">  CONNECT /@db_connect_string</t>
    </r>
    <r>
      <rPr>
        <sz val="11"/>
        <color rgb="FF000000"/>
        <rFont val="Calibri"/>
      </rPr>
      <t xml:space="preserve">
</t>
    </r>
    <r>
      <rPr>
        <sz val="11"/>
        <color rgb="FF000000"/>
        <rFont val="Calibri"/>
      </rPr>
      <t xml:space="preserve">  CONNECT /@db_connect_string AS SYSDBA</t>
    </r>
    <r>
      <rPr>
        <sz val="11"/>
        <color rgb="FF000000"/>
        <rFont val="Calibri"/>
      </rPr>
      <t xml:space="preserve">
</t>
    </r>
    <r>
      <rPr>
        <sz val="11"/>
        <color rgb="FF000000"/>
        <rFont val="Calibri"/>
      </rPr>
      <t xml:space="preserve">  CONNECT /@db_connect_string AS SYSOPER</t>
    </r>
    <r>
      <rPr>
        <sz val="11"/>
        <color rgb="FF000000"/>
        <rFont val="Calibri"/>
      </rPr>
      <t xml:space="preserve">
</t>
    </r>
    <r>
      <rPr>
        <sz val="11"/>
        <color rgb="FF000000"/>
        <rFont val="Calibri"/>
      </rPr>
      <t>In this specification, db_connect_string is a valid connection string to access the intended database, such as the service name, URL, or alias as shown in the earlier examples. Each user account must have its own unique connection string and cannot create one connection string for multiple users.</t>
    </r>
    <r>
      <rPr>
        <sz val="11"/>
        <color rgb="FF000000"/>
        <rFont val="Calibri"/>
      </rPr>
      <t xml:space="preserve">
</t>
    </r>
    <r>
      <rPr>
        <sz val="11"/>
        <color rgb="FF000000"/>
        <rFont val="Calibri"/>
      </rPr>
      <t>In this case, the database credentials, user name and password, are securely stored in an Oracle wallet created for this purpose. The autologon feature of this wallet is turned on, so the system does not need a password to open the wallet. From the wallet, it gets the credentials to access the database for the user they represent.</t>
    </r>
  </si>
  <si>
    <t>V-220291</t>
  </si>
  <si>
    <r>
      <rPr>
        <sz val="11"/>
        <rFont val="Calibri"/>
      </rPr>
      <t>The DBMS, when utilizing PKI-based authentication, must validate certificates by constructing a certification path with status information to an accepted trust anchor.</t>
    </r>
  </si>
  <si>
    <r>
      <rPr>
        <sz val="11"/>
        <color rgb="FF000000"/>
        <rFont val="Calibri"/>
      </rPr>
      <t>Configure the DBMS to validate certificates by constructing a certification path with status information to an accepted trust anchor.</t>
    </r>
    <r>
      <rPr>
        <sz val="11"/>
        <color rgb="FF000000"/>
        <rFont val="Calibri"/>
      </rPr>
      <t xml:space="preserve">
</t>
    </r>
    <r>
      <rPr>
        <sz val="11"/>
        <color rgb="FF000000"/>
        <rFont val="Calibri"/>
      </rPr>
      <t>Configure the database to support Transport Layer Security (TLS) protocols and the Oracle Wallet to store authentication and signing credentials, including private keys.</t>
    </r>
  </si>
  <si>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Path validation is necessary for a relying party to make an informed trust decision when presented with any certificate not already explicitly trusted.</t>
    </r>
    <r>
      <rPr>
        <sz val="11"/>
        <color rgb="FF000000"/>
        <rFont val="Calibri"/>
      </rPr>
      <t xml:space="preserve">
</t>
    </r>
    <r>
      <rPr>
        <sz val="11"/>
        <color rgb="FF000000"/>
        <rFont val="Calibri"/>
      </rPr>
      <t>Status information for certification paths includes certificate revocation lists or online certificate status protocol responses.</t>
    </r>
    <r>
      <rPr>
        <sz val="11"/>
        <color rgb="FF000000"/>
        <rFont val="Calibri"/>
      </rPr>
      <t xml:space="preserve">
</t>
    </r>
    <r>
      <rPr>
        <sz val="11"/>
        <color rgb="FF000000"/>
        <rFont val="Calibri"/>
      </rPr>
      <t>Database Management Systems that do not validate certificates to a trust anchor are in danger of accepting certificates that are invalid and/or counterfeit. This could allow unauthorized access to the database.</t>
    </r>
    <r>
      <rPr>
        <sz val="11"/>
        <color rgb="FF000000"/>
        <rFont val="Calibri"/>
      </rPr>
      <t xml:space="preserve">
</t>
    </r>
    <r>
      <rPr>
        <sz val="11"/>
        <color rgb="FF000000"/>
        <rFont val="Calibri"/>
      </rPr>
      <t>Transport Layer Security (TLS) is the successor protocol to Secure Sockets Layer (SSL). Although the Oracle configuration parameters have names including 'SSL', such as SSL_VERSION and SSL_CIPHER_SUITES, they refer to TLS.</t>
    </r>
  </si>
  <si>
    <r>
      <rPr>
        <sz val="11"/>
        <color rgb="FF000000"/>
        <rFont val="Calibri"/>
      </rPr>
      <t>If all accounts are authenticated by the OS or an enterprise-level authentication/access mechanism and not by Oracle, this is not a finding.</t>
    </r>
    <r>
      <rPr>
        <sz val="11"/>
        <color rgb="FF000000"/>
        <rFont val="Calibri"/>
      </rPr>
      <t xml:space="preserve">
</t>
    </r>
    <r>
      <rPr>
        <sz val="11"/>
        <color rgb="FF000000"/>
        <rFont val="Calibri"/>
      </rPr>
      <t>Review DBMS configuration to verify the certificates being accepted by the DBMS have a valid certification path with status information to an accepted trust anchor.</t>
    </r>
    <r>
      <rPr>
        <sz val="11"/>
        <color rgb="FF000000"/>
        <rFont val="Calibri"/>
      </rPr>
      <t xml:space="preserve">
</t>
    </r>
    <r>
      <rPr>
        <sz val="11"/>
        <color rgb="FF000000"/>
        <rFont val="Calibri"/>
      </rPr>
      <t>If certification paths are not being validated back to a trust anchor,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database supports PKI-based authentication by using digital certificates over TLS in addition to the native encryption and data integrity capabilities of these protocols.</t>
    </r>
    <r>
      <rPr>
        <sz val="11"/>
        <color rgb="FF000000"/>
        <rFont val="Calibri"/>
      </rPr>
      <t xml:space="preserve">
</t>
    </r>
    <r>
      <rPr>
        <sz val="11"/>
        <color rgb="FF000000"/>
        <rFont val="Calibri"/>
      </rPr>
      <t>Oracle provides a complete PKI that is based on RSA Security, Inc., Public-Key Cryptography Standards, and which interoperates with Oracle servers and clients. The database uses a wallet that is a container that is used to store authentication and signing credentials, including private keys, certificates, and trusted certificates needed by TLS. In an Oracle environment, every entity that communicates over TLS must have a wallet containing an X.509 version 3 certificate, private key, and list of trusted certificates.</t>
    </r>
    <r>
      <rPr>
        <sz val="11"/>
        <color rgb="FF000000"/>
        <rFont val="Calibri"/>
      </rPr>
      <t xml:space="preserve">
</t>
    </r>
    <r>
      <rPr>
        <sz val="11"/>
        <color rgb="FF000000"/>
        <rFont val="Calibri"/>
      </rPr>
      <t>If the $ORACLE_HOME/network/admin/sqlnet.ora contains the following entries, TLS is installed.</t>
    </r>
    <r>
      <rPr>
        <sz val="11"/>
        <color rgb="FF000000"/>
        <rFont val="Calibri"/>
      </rPr>
      <t xml:space="preserve">
</t>
    </r>
    <r>
      <rPr>
        <sz val="11"/>
        <color rgb="FF000000"/>
        <rFont val="Calibri"/>
      </rPr>
      <t>WALLET_LOCATION = (SOURCE=</t>
    </r>
    <r>
      <rPr>
        <sz val="11"/>
        <color rgb="FF000000"/>
        <rFont val="Calibri"/>
      </rPr>
      <t xml:space="preserve">
</t>
    </r>
    <r>
      <rPr>
        <sz val="11"/>
        <color rgb="FF000000"/>
        <rFont val="Calibri"/>
      </rPr>
      <t xml:space="preserve">(METHOD = FILE) </t>
    </r>
    <r>
      <rPr>
        <sz val="11"/>
        <color rgb="FF000000"/>
        <rFont val="Calibri"/>
      </rPr>
      <t xml:space="preserve">
</t>
    </r>
    <r>
      <rPr>
        <sz val="11"/>
        <color rgb="FF000000"/>
        <rFont val="Calibri"/>
      </rPr>
      <t xml:space="preserve">(METHOD_DATA = </t>
    </r>
    <r>
      <rPr>
        <sz val="11"/>
        <color rgb="FF000000"/>
        <rFont val="Calibri"/>
      </rPr>
      <t xml:space="preserve">
</t>
    </r>
    <r>
      <rPr>
        <sz val="11"/>
        <color rgb="FF000000"/>
        <rFont val="Calibri"/>
      </rPr>
      <t xml:space="preserve">DIRECTORY=/wallet) </t>
    </r>
    <r>
      <rPr>
        <sz val="11"/>
        <color rgb="FF000000"/>
        <rFont val="Calibri"/>
      </rPr>
      <t xml:space="preserve">
</t>
    </r>
    <r>
      <rPr>
        <sz val="11"/>
        <color rgb="FF000000"/>
        <rFont val="Calibri"/>
      </rPr>
      <t xml:space="preserve">SSL_CIPHER_SUITES=(SSL_cipher_suiteExample) </t>
    </r>
    <r>
      <rPr>
        <sz val="11"/>
        <color rgb="FF000000"/>
        <rFont val="Calibri"/>
      </rPr>
      <t xml:space="preserve">
</t>
    </r>
    <r>
      <rPr>
        <sz val="11"/>
        <color rgb="FF000000"/>
        <rFont val="Calibri"/>
      </rPr>
      <t>SSL_VERSION = 1.2</t>
    </r>
    <r>
      <rPr>
        <sz val="11"/>
        <color rgb="FF000000"/>
        <rFont val="Calibri"/>
      </rPr>
      <t xml:space="preserve">
</t>
    </r>
    <r>
      <rPr>
        <sz val="11"/>
        <color rgb="FF000000"/>
        <rFont val="Calibri"/>
      </rPr>
      <t>SSL_CLIENT_AUTHENTICATION=TRUE</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</si>
  <si>
    <t>V-220293</t>
  </si>
  <si>
    <r>
      <rPr>
        <sz val="11"/>
        <rFont val="Calibri"/>
      </rPr>
      <t>Oracle Database must map the PKI-authenticated identity to an associated user account.</t>
    </r>
  </si>
  <si>
    <r>
      <rPr>
        <sz val="11"/>
        <color rgb="FF000000"/>
        <rFont val="Calibri"/>
      </rPr>
      <t>Configure the DBMS to map the authenticated identity directly to the DBMS user account.</t>
    </r>
  </si>
  <si>
    <r>
      <rPr>
        <sz val="11"/>
        <color rgb="FF000000"/>
        <rFont val="Calibri"/>
      </rPr>
      <t>The DOD standard for authentication is DOD-approved PKI certificates. Once a PKI certificate has been validated, it must be mapped to a DBMS user account for the authenticated identity to be meaningful to the DBMS and useful for authorization decisions.</t>
    </r>
  </si>
  <si>
    <r>
      <rPr>
        <sz val="11"/>
        <color rgb="FF000000"/>
        <rFont val="Calibri"/>
      </rPr>
      <t>Review DBMS configuration to verify DBMS user accounts are being mapped directly to authenticated identity information being passed via the PKI.</t>
    </r>
    <r>
      <rPr>
        <sz val="11"/>
        <color rgb="FF000000"/>
        <rFont val="Calibri"/>
      </rPr>
      <t xml:space="preserve">
</t>
    </r>
    <r>
      <rPr>
        <sz val="11"/>
        <color rgb="FF000000"/>
        <rFont val="Calibri"/>
      </rPr>
      <t>If user accounts are not being mapped to authenticated identity information being passed via the PKI, this is a finding.</t>
    </r>
  </si>
  <si>
    <t>V-220294</t>
  </si>
  <si>
    <r>
      <rPr>
        <sz val="11"/>
        <rFont val="Calibri"/>
      </rPr>
      <t>The DBMS must use NIST-validated FIPS 140-2 or 140-3 compliant cryptography for authentication mechanisms.</t>
    </r>
  </si>
  <si>
    <r>
      <rPr>
        <sz val="11"/>
        <color rgb="FF000000"/>
        <rFont val="Calibri"/>
      </rPr>
      <t>Utilize NIST-validated FIPS 140-2 or 140-3 compliant cryptography for all authentication mechanisms.</t>
    </r>
    <r>
      <rPr>
        <sz val="11"/>
        <color rgb="FF000000"/>
        <rFont val="Calibri"/>
      </rPr>
      <t xml:space="preserve">
</t>
    </r>
    <r>
      <rPr>
        <sz val="11"/>
        <color rgb="FF000000"/>
        <rFont val="Calibri"/>
      </rPr>
      <t>Where not already in effect, upgrade the DBMS to version 12.1.0.2 or higher.</t>
    </r>
    <r>
      <rPr>
        <sz val="11"/>
        <color rgb="FF000000"/>
        <rFont val="Calibri"/>
      </rPr>
      <t xml:space="preserve">
</t>
    </r>
    <r>
      <rPr>
        <sz val="11"/>
        <color rgb="FF000000"/>
        <rFont val="Calibri"/>
      </rPr>
      <t>Where the operating system is Windows and the DBMS version is 12.1.0.2, install patch "WINDOWS DB BUNDLE PATCH 12.1.0.2.7" if not already deployed.</t>
    </r>
    <r>
      <rPr>
        <sz val="11"/>
        <color rgb="FF000000"/>
        <rFont val="Calibri"/>
      </rPr>
      <t xml:space="preserve">
</t>
    </r>
    <r>
      <rPr>
        <sz val="11"/>
        <color rgb="FF000000"/>
        <rFont val="Calibri"/>
      </rPr>
      <t>Open the fips.ora file in an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Create or modify fips.ora to include the line "SSLFIPS_140=TRUE".</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strength requirements are dependent upon data classification.</t>
    </r>
    <r>
      <rPr>
        <sz val="11"/>
        <color rgb="FF000000"/>
        <rFont val="Calibri"/>
      </rPr>
      <t xml:space="preserve">
</t>
    </r>
    <r>
      <rPr>
        <sz val="11"/>
        <color rgb="FF000000"/>
        <rFont val="Calibri"/>
      </rPr>
      <t>For unclassified data, where cryptography is required:</t>
    </r>
    <r>
      <rPr>
        <sz val="11"/>
        <color rgb="FF000000"/>
        <rFont val="Calibri"/>
      </rPr>
      <t xml:space="preserve">
</t>
    </r>
    <r>
      <rPr>
        <sz val="11"/>
        <color rgb="FF000000"/>
        <rFont val="Calibri"/>
      </rPr>
      <t>AES 128 for encryption</t>
    </r>
    <r>
      <rPr>
        <sz val="11"/>
        <color rgb="FF000000"/>
        <rFont val="Calibri"/>
      </rPr>
      <t xml:space="preserve">
</t>
    </r>
    <r>
      <rPr>
        <sz val="11"/>
        <color rgb="FF000000"/>
        <rFont val="Calibri"/>
      </rPr>
      <t>SHA 256 for hashing</t>
    </r>
    <r>
      <rPr>
        <sz val="11"/>
        <color rgb="FF000000"/>
        <rFont val="Calibri"/>
      </rPr>
      <t xml:space="preserve">
</t>
    </r>
    <r>
      <rPr>
        <sz val="11"/>
        <color rgb="FF000000"/>
        <rFont val="Calibri"/>
      </rPr>
      <t>NSA has established the suite B encryption requirements for protecting National Security Systems (NSS) as follows.</t>
    </r>
    <r>
      <rPr>
        <sz val="11"/>
        <color rgb="FF000000"/>
        <rFont val="Calibri"/>
      </rPr>
      <t xml:space="preserve">
</t>
    </r>
    <r>
      <rPr>
        <sz val="11"/>
        <color rgb="FF000000"/>
        <rFont val="Calibri"/>
      </rPr>
      <t>AES 128 for Secret</t>
    </r>
    <r>
      <rPr>
        <sz val="11"/>
        <color rgb="FF000000"/>
        <rFont val="Calibri"/>
      </rPr>
      <t xml:space="preserve">
</t>
    </r>
    <r>
      <rPr>
        <sz val="11"/>
        <color rgb="FF000000"/>
        <rFont val="Calibri"/>
      </rPr>
      <t>AES 256 for Top Secret</t>
    </r>
    <r>
      <rPr>
        <sz val="11"/>
        <color rgb="FF000000"/>
        <rFont val="Calibri"/>
      </rPr>
      <t xml:space="preserve">
</t>
    </r>
    <r>
      <rPr>
        <sz val="11"/>
        <color rgb="FF000000"/>
        <rFont val="Calibri"/>
      </rPr>
      <t>SHA 256 for Secret</t>
    </r>
    <r>
      <rPr>
        <sz val="11"/>
        <color rgb="FF000000"/>
        <rFont val="Calibri"/>
      </rPr>
      <t xml:space="preserve">
</t>
    </r>
    <r>
      <rPr>
        <sz val="11"/>
        <color rgb="FF000000"/>
        <rFont val="Calibri"/>
      </rPr>
      <t>SHA 384 for Top Secret</t>
    </r>
    <r>
      <rPr>
        <sz val="11"/>
        <color rgb="FF000000"/>
        <rFont val="Calibri"/>
      </rPr>
      <t xml:space="preserve">
</t>
    </r>
    <r>
      <rPr>
        <sz val="11"/>
        <color rgb="FF000000"/>
        <rFont val="Calibri"/>
      </rPr>
      <t>National Security System is defined as: (OMB Circular A-130) Any telecommunications or information system operated by the United States Government, the function, operation, or use of which (1) involves intelligence activities; (2) involves cryptologic activities related to national security; (3) involves command and control of military forces; (4) involves equipment that is an integral part of a weapon or weapons system; or (5) is critical to the direct fulfillment of military or intelligence missions, but excluding any system that is to be used for routine administrative and business applications (including payroll, finance, logistics, and personnel management applications).</t>
    </r>
    <r>
      <rPr>
        <sz val="11"/>
        <color rgb="FF000000"/>
        <rFont val="Calibri"/>
      </rPr>
      <t xml:space="preserve">
</t>
    </r>
    <r>
      <rPr>
        <sz val="11"/>
        <color rgb="FF000000"/>
        <rFont val="Calibri"/>
      </rPr>
      <t>There is more information on this topic in the Oracle Database 12c Advanced Security Administrator's Guide,  located at https://docs.oracle.com/database/121/DBSEG/E48135-11.pdf. (Note: Because of changes in Oracle's licensing policy, it is no longer necessary to purchase Oracle Advanced Security to use network encryption and advanced authentication.)</t>
    </r>
    <r>
      <rPr>
        <sz val="11"/>
        <color rgb="FF000000"/>
        <rFont val="Calibri"/>
      </rPr>
      <t xml:space="preserve">
</t>
    </r>
    <r>
      <rPr>
        <sz val="11"/>
        <color rgb="FF000000"/>
        <rFont val="Calibri"/>
      </rPr>
      <t>FIPS documentation can be downloaded from https://csrc.nist.gov/publications/fips</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</si>
  <si>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Applications (including DBMSs) utilizing cryptography are required to use approved NIST FIPS 140-2 or 140-3 validated cryptographic modules that meet the requirements of applicable federal laws, Executive Orders, directives, policies, regulations, standards, and guidance.</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</si>
  <si>
    <r>
      <rPr>
        <sz val="11"/>
        <color rgb="FF000000"/>
        <rFont val="Calibri"/>
      </rPr>
      <t>Check the following settings to verify FIPS 140 authentication/encryption is configured. If encryption is required but not configured, check with the DBA and system administrator to verify if other mechanisms or third-party cryptography products are deployed for authentication.</t>
    </r>
    <r>
      <rPr>
        <sz val="11"/>
        <color rgb="FF000000"/>
        <rFont val="Calibri"/>
      </rPr>
      <t xml:space="preserve">
</t>
    </r>
    <r>
      <rPr>
        <sz val="11"/>
        <color rgb="FF000000"/>
        <rFont val="Calibri"/>
      </rPr>
      <t>To verify if Oracle is configured for FIPS 140 SSL/TLS authentication and/or Encryption:</t>
    </r>
    <r>
      <rPr>
        <sz val="11"/>
        <color rgb="FF000000"/>
        <rFont val="Calibri"/>
      </rPr>
      <t xml:space="preserve">
</t>
    </r>
    <r>
      <rPr>
        <sz val="11"/>
        <color rgb="FF000000"/>
        <rFont val="Calibri"/>
      </rPr>
      <t>Verify the DBMS version:</t>
    </r>
    <r>
      <rPr>
        <sz val="11"/>
        <color rgb="FF000000"/>
        <rFont val="Calibri"/>
      </rPr>
      <t xml:space="preserve">
</t>
    </r>
    <r>
      <rPr>
        <sz val="11"/>
        <color rgb="FF000000"/>
        <rFont val="Calibri"/>
      </rPr>
      <t>select * from V$VERSION;</t>
    </r>
    <r>
      <rPr>
        <sz val="11"/>
        <color rgb="FF000000"/>
        <rFont val="Calibri"/>
      </rPr>
      <t xml:space="preserve">
</t>
    </r>
    <r>
      <rPr>
        <sz val="11"/>
        <color rgb="FF000000"/>
        <rFont val="Calibri"/>
      </rPr>
      <t>If the version displayed for Oracle Database is lower than 12.1.0.2, this is a finding.</t>
    </r>
    <r>
      <rPr>
        <sz val="11"/>
        <color rgb="FF000000"/>
        <rFont val="Calibri"/>
      </rPr>
      <t xml:space="preserve">
</t>
    </r>
    <r>
      <rPr>
        <sz val="11"/>
        <color rgb="FF000000"/>
        <rFont val="Calibri"/>
      </rPr>
      <t>If the operating system is Windows and the DBMS version is 12.1.0.2, use the opatch command to display the patches applied to the DBMS.</t>
    </r>
    <r>
      <rPr>
        <sz val="11"/>
        <color rgb="FF000000"/>
        <rFont val="Calibri"/>
      </rPr>
      <t xml:space="preserve">
</t>
    </r>
    <r>
      <rPr>
        <sz val="11"/>
        <color rgb="FF000000"/>
        <rFont val="Calibri"/>
      </rPr>
      <t>If the patches listed do not include "WINDOWS DB BUNDLE PATCH 12.1.0.2.7", this is a finding.</t>
    </r>
    <r>
      <rPr>
        <sz val="11"/>
        <color rgb="FF000000"/>
        <rFont val="Calibri"/>
      </rPr>
      <t xml:space="preserve">
</t>
    </r>
    <r>
      <rPr>
        <sz val="11"/>
        <color rgb="FF000000"/>
        <rFont val="Calibri"/>
      </rPr>
      <t>Open the fips.ora file in a browser or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If the line "SSLFIPS_140=TRUE" is not found in fips.ora, or the file does not exist, this is a finding.</t>
    </r>
  </si>
  <si>
    <t>V-220295</t>
  </si>
  <si>
    <r>
      <rPr>
        <sz val="11"/>
        <rFont val="Calibri"/>
      </rPr>
      <t>The DBMS must terminate user sessions upon user logoff or any other organization or policy-defined session termination events, such as idle time limit exceeded.</t>
    </r>
  </si>
  <si>
    <r>
      <rPr>
        <sz val="11"/>
        <color rgb="FF000000"/>
        <rFont val="Calibri"/>
      </rPr>
      <t>Configure DBMS settings to terminate sessions upon user logoff.  Configure DBMS settings to terminate sessions upon the occurrence of any organization or policy-defined session termination event.</t>
    </r>
    <r>
      <rPr>
        <sz val="11"/>
        <color rgb="FF000000"/>
        <rFont val="Calibri"/>
      </rPr>
      <t xml:space="preserve">
</t>
    </r>
    <r>
      <rPr>
        <sz val="11"/>
        <color rgb="FF000000"/>
        <rFont val="Calibri"/>
      </rPr>
      <t>- - - - -</t>
    </r>
    <r>
      <rPr>
        <sz val="11"/>
        <color rgb="FF000000"/>
        <rFont val="Calibri"/>
      </rPr>
      <t xml:space="preserve">
</t>
    </r>
    <r>
      <rPr>
        <sz val="11"/>
        <color rgb="FF000000"/>
        <rFont val="Calibri"/>
      </rPr>
      <t>To configure specific session termination processes, we need to define the organization or policy-defined session termination event. Below are some examples.</t>
    </r>
    <r>
      <rPr>
        <sz val="11"/>
        <color rgb="FF000000"/>
        <rFont val="Calibri"/>
      </rPr>
      <t xml:space="preserve">
</t>
    </r>
    <r>
      <rPr>
        <sz val="11"/>
        <color rgb="FF000000"/>
        <rFont val="Calibri"/>
      </rPr>
      <t>Oracle has several ways to disconnect idle sessions, both from within SQL*Plus via resources profiles (connect_time, idle_time) and with the SQL*net expire time parameter.</t>
    </r>
    <r>
      <rPr>
        <sz val="11"/>
        <color rgb="FF000000"/>
        <rFont val="Calibri"/>
      </rPr>
      <t xml:space="preserve">
</t>
    </r>
    <r>
      <rPr>
        <sz val="11"/>
        <color rgb="FF000000"/>
        <rFont val="Calibri"/>
      </rPr>
      <t>Can use profiles to set the connect time and idle time with "alter profile" statements:</t>
    </r>
    <r>
      <rPr>
        <sz val="11"/>
        <color rgb="FF000000"/>
        <rFont val="Calibri"/>
      </rPr>
      <t xml:space="preserve">
</t>
    </r>
    <r>
      <rPr>
        <sz val="11"/>
        <color rgb="FF000000"/>
        <rFont val="Calibri"/>
      </rPr>
      <t>alter profile senior_claim_analyst limit</t>
    </r>
    <r>
      <rPr>
        <sz val="11"/>
        <color rgb="FF000000"/>
        <rFont val="Calibri"/>
      </rPr>
      <t xml:space="preserve">
</t>
    </r>
    <r>
      <rPr>
        <sz val="11"/>
        <color rgb="FF000000"/>
        <rFont val="Calibri"/>
      </rPr>
      <t>connect_time 15</t>
    </r>
    <r>
      <rPr>
        <sz val="11"/>
        <color rgb="FF000000"/>
        <rFont val="Calibri"/>
      </rPr>
      <t xml:space="preserve">
</t>
    </r>
    <r>
      <rPr>
        <sz val="11"/>
        <color rgb="FF000000"/>
        <rFont val="Calibri"/>
      </rPr>
      <t>sessions_per_user 2</t>
    </r>
    <r>
      <rPr>
        <sz val="11"/>
        <color rgb="FF000000"/>
        <rFont val="Calibri"/>
      </rPr>
      <t xml:space="preserve">
</t>
    </r>
    <r>
      <rPr>
        <sz val="11"/>
        <color rgb="FF000000"/>
        <rFont val="Calibri"/>
      </rPr>
      <t>ldle_time 10;</t>
    </r>
    <r>
      <rPr>
        <sz val="11"/>
        <color rgb="FF000000"/>
        <rFont val="Calibri"/>
      </rPr>
      <t xml:space="preserve">
</t>
    </r>
    <r>
      <rPr>
        <sz val="11"/>
        <color rgb="FF000000"/>
        <rFont val="Calibri"/>
      </rPr>
      <t>Profiles comprise a named set of resource limits. By default, when users are created, they are given the default profile, which provides unlimited use of all resources.</t>
    </r>
    <r>
      <rPr>
        <sz val="11"/>
        <color rgb="FF000000"/>
        <rFont val="Calibri"/>
      </rPr>
      <t xml:space="preserve">
</t>
    </r>
    <r>
      <rPr>
        <sz val="11"/>
        <color rgb="FF000000"/>
        <rFont val="Calibri"/>
      </rPr>
      <t>The syntax to create a profile follows:</t>
    </r>
    <r>
      <rPr>
        <sz val="11"/>
        <color rgb="FF000000"/>
        <rFont val="Calibri"/>
      </rPr>
      <t xml:space="preserve">
</t>
    </r>
    <r>
      <rPr>
        <sz val="11"/>
        <color rgb="FF000000"/>
        <rFont val="Calibri"/>
      </rPr>
      <t>CREATE PROFILE LIMIT resource_parameters|password_parameters;</t>
    </r>
    <r>
      <rPr>
        <sz val="11"/>
        <color rgb="FF000000"/>
        <rFont val="Calibri"/>
      </rPr>
      <t xml:space="preserve">
</t>
    </r>
    <r>
      <rPr>
        <sz val="11"/>
        <color rgb="FF000000"/>
        <rFont val="Calibri"/>
      </rPr>
      <t>Resource_parameters:</t>
    </r>
    <r>
      <rPr>
        <sz val="11"/>
        <color rgb="FF000000"/>
        <rFont val="Calibri"/>
      </rPr>
      <t xml:space="preserve">
</t>
    </r>
    <r>
      <rPr>
        <sz val="11"/>
        <color rgb="FF000000"/>
        <rFont val="Calibri"/>
      </rPr>
      <t>[SESSIONS_PER_USER n|UNLIMITED|DEFAULT]</t>
    </r>
    <r>
      <rPr>
        <sz val="11"/>
        <color rgb="FF000000"/>
        <rFont val="Calibri"/>
      </rPr>
      <t xml:space="preserve">
</t>
    </r>
    <r>
      <rPr>
        <sz val="11"/>
        <color rgb="FF000000"/>
        <rFont val="Calibri"/>
      </rPr>
      <t>[CPU_PER_SESSION n|UNLIMITED|DEFAULT]</t>
    </r>
    <r>
      <rPr>
        <sz val="11"/>
        <color rgb="FF000000"/>
        <rFont val="Calibri"/>
      </rPr>
      <t xml:space="preserve">
</t>
    </r>
    <r>
      <rPr>
        <sz val="11"/>
        <color rgb="FF000000"/>
        <rFont val="Calibri"/>
      </rPr>
      <t>[CPU_PER_CALL n|UNLIMITED|DEFAULT]</t>
    </r>
    <r>
      <rPr>
        <sz val="11"/>
        <color rgb="FF000000"/>
        <rFont val="Calibri"/>
      </rPr>
      <t xml:space="preserve">
</t>
    </r>
    <r>
      <rPr>
        <sz val="11"/>
        <color rgb="FF000000"/>
        <rFont val="Calibri"/>
      </rPr>
      <t>[CONNECT_TIME n|UNLIMITED|DEFAULT]</t>
    </r>
    <r>
      <rPr>
        <sz val="11"/>
        <color rgb="FF000000"/>
        <rFont val="Calibri"/>
      </rPr>
      <t xml:space="preserve">
</t>
    </r>
    <r>
      <rPr>
        <sz val="11"/>
        <color rgb="FF000000"/>
        <rFont val="Calibri"/>
      </rPr>
      <t>[IDLE_TIME n|UNLIMITED|DEFAULT]</t>
    </r>
    <r>
      <rPr>
        <sz val="11"/>
        <color rgb="FF000000"/>
        <rFont val="Calibri"/>
      </rPr>
      <t xml:space="preserve">
</t>
    </r>
    <r>
      <rPr>
        <sz val="11"/>
        <color rgb="FF000000"/>
        <rFont val="Calibri"/>
      </rPr>
      <t>By setting resource limits, can prevent users from performing operations that will tie up the system and prevent other users from performing operations. Can use resource limits for security, to ensure that users log off the system, so as not to leave the session connected for long periods of time.</t>
    </r>
    <r>
      <rPr>
        <sz val="11"/>
        <color rgb="FF000000"/>
        <rFont val="Calibri"/>
      </rPr>
      <t xml:space="preserve">
</t>
    </r>
    <r>
      <rPr>
        <sz val="11"/>
        <color rgb="FF000000"/>
        <rFont val="Calibri"/>
      </rPr>
      <t>The system resource limits can be enforced at the session level, the call level, or both. The session level is calculated from the time the user logs on to the database until the user exits. The call level applies to each SQL command issued. Session-level limits are enforced for each connection. When a session-level limit is exceeded, only the last SQL command issued is rolled back; no further work can be performed until a commit, rollback, or exit is performed.</t>
    </r>
    <r>
      <rPr>
        <sz val="11"/>
        <color rgb="FF000000"/>
        <rFont val="Calibri"/>
      </rPr>
      <t xml:space="preserve">
</t>
    </r>
    <r>
      <rPr>
        <sz val="11"/>
        <color rgb="FF000000"/>
        <rFont val="Calibri"/>
      </rPr>
      <t>Using SQLNET.EXPIRE_TIME</t>
    </r>
    <r>
      <rPr>
        <sz val="11"/>
        <color rgb="FF000000"/>
        <rFont val="Calibri"/>
      </rPr>
      <t xml:space="preserve">
</t>
    </r>
    <r>
      <rPr>
        <sz val="11"/>
        <color rgb="FF000000"/>
        <rFont val="Calibri"/>
      </rPr>
      <t>The sqlnet.expire_time parameter is used to set a time interval, in minutes, to determine how often a probe should be sent verifying that client/server connections are active. If there is a need to ensure that connections are not left open indefinitely (or up to the time set by operating system-specific parameters), set a value that is greater than 0. This protects the system from connections left open due to an abnormal client termination.</t>
    </r>
    <r>
      <rPr>
        <sz val="11"/>
        <color rgb="FF000000"/>
        <rFont val="Calibri"/>
      </rPr>
      <t xml:space="preserve">
</t>
    </r>
    <r>
      <rPr>
        <sz val="11"/>
        <color rgb="FF000000"/>
        <rFont val="Calibri"/>
      </rPr>
      <t>When the probe detects a terminated connection or a connection no longer in use, it signals an error, causing the server process to exit. This setting is intended for use on the database server side of the connection, which usually handles multiple connections at any one time. Limitations on using this terminated (dead) connection detection feature are:</t>
    </r>
    <r>
      <rPr>
        <sz val="11"/>
        <color rgb="FF000000"/>
        <rFont val="Calibri"/>
      </rPr>
      <t xml:space="preserve">
</t>
    </r>
    <r>
      <rPr>
        <sz val="11"/>
        <color rgb="FF000000"/>
        <rFont val="Calibri"/>
      </rPr>
      <t>sqlnet.expire_time cannot be used on bequeathed connections.</t>
    </r>
    <r>
      <rPr>
        <sz val="11"/>
        <color rgb="FF000000"/>
        <rFont val="Calibri"/>
      </rPr>
      <t xml:space="preserve">
</t>
    </r>
    <r>
      <rPr>
        <sz val="11"/>
        <color rgb="FF000000"/>
        <rFont val="Calibri"/>
      </rPr>
      <t>The SQL*Net expire_time probe packet will generate additional network traffic that may downgrade the network's performance, depending on the number of connections.</t>
    </r>
    <r>
      <rPr>
        <sz val="11"/>
        <color rgb="FF000000"/>
        <rFont val="Calibri"/>
      </rPr>
      <t xml:space="preserve">
</t>
    </r>
    <r>
      <rPr>
        <sz val="11"/>
        <color rgb="FF000000"/>
        <rFont val="Calibri"/>
      </rPr>
      <t>Depending on the operating system that is in use, additional server processing may need to be performed to distinguish the connection probe from other events that occur. This overhead for detection of probe events can result in downgraded network performance.</t>
    </r>
    <r>
      <rPr>
        <sz val="11"/>
        <color rgb="FF000000"/>
        <rFont val="Calibri"/>
      </rPr>
      <t xml:space="preserve">
</t>
    </r>
    <r>
      <rPr>
        <sz val="11"/>
        <color rgb="FF000000"/>
        <rFont val="Calibri"/>
      </rPr>
      <t>Turning-on expire_time</t>
    </r>
    <r>
      <rPr>
        <sz val="11"/>
        <color rgb="FF000000"/>
        <rFont val="Calibri"/>
      </rPr>
      <t xml:space="preserve">
</t>
    </r>
    <r>
      <rPr>
        <sz val="11"/>
        <color rgb="FF000000"/>
        <rFont val="Calibri"/>
      </rPr>
      <t>To set up these advanced features, simply edit the sqlnet.ora file. If a beginner, follow this procedure:</t>
    </r>
    <r>
      <rPr>
        <sz val="11"/>
        <color rgb="FF000000"/>
        <rFont val="Calibri"/>
      </rPr>
      <t xml:space="preserve">
</t>
    </r>
    <r>
      <rPr>
        <sz val="11"/>
        <color rgb="FF000000"/>
        <rFont val="Calibri"/>
      </rPr>
      <t>Start the Oracle Network Manager GUI.</t>
    </r>
    <r>
      <rPr>
        <sz val="11"/>
        <color rgb="FF000000"/>
        <rFont val="Calibri"/>
      </rPr>
      <t xml:space="preserve">
</t>
    </r>
    <r>
      <rPr>
        <sz val="11"/>
        <color rgb="FF000000"/>
        <rFont val="Calibri"/>
      </rPr>
      <t>In the GUI navigator pane, expand the icons Local &gt;&gt; Profile.</t>
    </r>
    <r>
      <rPr>
        <sz val="11"/>
        <color rgb="FF000000"/>
        <rFont val="Calibri"/>
      </rPr>
      <t xml:space="preserve">
</t>
    </r>
    <r>
      <rPr>
        <sz val="11"/>
        <color rgb="FF000000"/>
        <rFont val="Calibri"/>
      </rPr>
      <t>From the list on the right-hand pane, select General.</t>
    </r>
    <r>
      <rPr>
        <sz val="11"/>
        <color rgb="FF000000"/>
        <rFont val="Calibri"/>
      </rPr>
      <t xml:space="preserve">
</t>
    </r>
    <r>
      <rPr>
        <sz val="11"/>
        <color rgb="FF000000"/>
        <rFont val="Calibri"/>
      </rPr>
      <t>Click on the Advanced tab.</t>
    </r>
    <r>
      <rPr>
        <sz val="11"/>
        <color rgb="FF000000"/>
        <rFont val="Calibri"/>
      </rPr>
      <t xml:space="preserve">
</t>
    </r>
    <r>
      <rPr>
        <sz val="11"/>
        <color rgb="FF000000"/>
        <rFont val="Calibri"/>
      </rPr>
      <t>Next, enter the values for the fields or options to set.</t>
    </r>
    <r>
      <rPr>
        <sz val="11"/>
        <color rgb="FF000000"/>
        <rFont val="Calibri"/>
      </rPr>
      <t xml:space="preserve">
</t>
    </r>
    <r>
      <rPr>
        <sz val="11"/>
        <color rgb="FF000000"/>
        <rFont val="Calibri"/>
      </rPr>
      <t>When finished, choose File &gt;&gt; Save Network Configuration to write the changes to the sqlnet.ora file. (Note: This assumes that a single sqlnet.ora file, in the default location, is in use. Please see the supplemental file "Non-default sqlnet.ora configurations.pdf" for how to find multiple and/or differently located sqlnet.ora files.)</t>
    </r>
    <r>
      <rPr>
        <sz val="11"/>
        <color rgb="FF000000"/>
        <rFont val="Calibri"/>
      </rPr>
      <t xml:space="preserve">
</t>
    </r>
    <r>
      <rPr>
        <sz val="11"/>
        <color rgb="FF000000"/>
        <rFont val="Calibri"/>
      </rPr>
      <t>The sqlnet.ora inbound_connect_timeout parameter</t>
    </r>
    <r>
      <rPr>
        <sz val="11"/>
        <color rgb="FF000000"/>
        <rFont val="Calibri"/>
      </rPr>
      <t xml:space="preserve">
</t>
    </r>
    <r>
      <rPr>
        <sz val="11"/>
        <color rgb="FF000000"/>
        <rFont val="Calibri"/>
      </rPr>
      <t>The sqlnet.ora inbound_connect_timeout parameter is used to limit the time, set in seconds, for a client to connect with the database server and provide the required authentication information.</t>
    </r>
    <r>
      <rPr>
        <sz val="11"/>
        <color rgb="FF000000"/>
        <rFont val="Calibri"/>
      </rPr>
      <t xml:space="preserve">
</t>
    </r>
    <r>
      <rPr>
        <sz val="11"/>
        <color rgb="FF000000"/>
        <rFont val="Calibri"/>
      </rPr>
      <t>Also see sqlnet.inbound_connect_timeout tips.</t>
    </r>
    <r>
      <rPr>
        <sz val="11"/>
        <color rgb="FF000000"/>
        <rFont val="Calibri"/>
      </rPr>
      <t xml:space="preserve">
</t>
    </r>
    <r>
      <rPr>
        <sz val="11"/>
        <color rgb="FF000000"/>
        <rFont val="Calibri"/>
      </rPr>
      <t>To limit consumption of Oracle resources by unauthorized users and enable an audit trail, should set time-limit values for the sqlnet.inbound_connect_timeout parameter in wall-clock seconds. (This parameter does not have default values.) Failure resulting from sqlnet.inbound_connect_timeout will throw an ORA-03136 inbound connection timed out error.</t>
    </r>
  </si>
  <si>
    <r>
      <rPr>
        <sz val="11"/>
        <color rgb="FF000000"/>
        <rFont val="Calibri"/>
      </rPr>
      <t>This requirement focuses on communications protection at the application session, versus network packet, level.</t>
    </r>
    <r>
      <rPr>
        <sz val="11"/>
        <color rgb="FF000000"/>
        <rFont val="Calibri"/>
      </rPr>
      <t xml:space="preserve">
</t>
    </r>
    <r>
      <rPr>
        <sz val="11"/>
        <color rgb="FF000000"/>
        <rFont val="Calibri"/>
      </rPr>
      <t>Session IDs are tokens generated by web applications to uniquely identify an application user's session.   Applications will make application decisions and execute business logic based on the session ID. Unique session identifiers or IDs are the opposite of sequentially generated session IDs, which can be easily guessed by an attacker. Unique session IDs help to reduce predictability of said identifiers. Unique session IDs address man-in-the-middle attacks, including session hijacking or insertion of false information into a session. If the attackers are unable to identify or guess the session information related to pending application traffic, they will have more difficulty in hijacking the session or otherwise manipulating valid sessions. When a user logs out, or when any other session termination event occurs, the application must terminate the user session to minimize the potential for an attacker to hijack that particular user session.</t>
    </r>
    <r>
      <rPr>
        <sz val="11"/>
        <color rgb="FF000000"/>
        <rFont val="Calibri"/>
      </rPr>
      <t xml:space="preserve">
</t>
    </r>
    <r>
      <rPr>
        <sz val="11"/>
        <color rgb="FF000000"/>
        <rFont val="Calibri"/>
      </rPr>
      <t>Database sessions must be terminated when no longer in use in order to prevent session hijacking.</t>
    </r>
  </si>
  <si>
    <r>
      <rPr>
        <sz val="11"/>
        <color rgb="FF000000"/>
        <rFont val="Calibri"/>
      </rPr>
      <t>Review DBMS settings and vendor documentation to verify user sessions are terminated upon user logout. If they are not, this is a finding.</t>
    </r>
    <r>
      <rPr>
        <sz val="11"/>
        <color rgb="FF000000"/>
        <rFont val="Calibri"/>
      </rPr>
      <t xml:space="preserve">
</t>
    </r>
    <r>
      <rPr>
        <sz val="11"/>
        <color rgb="FF000000"/>
        <rFont val="Calibri"/>
      </rPr>
      <t>Review system documentation and organization policy to identify other events that should result in session terminations. If other session termination events are defined, review DBMS settings to verify occurrences of these events would cause session termination.</t>
    </r>
    <r>
      <rPr>
        <sz val="11"/>
        <color rgb="FF000000"/>
        <rFont val="Calibri"/>
      </rPr>
      <t xml:space="preserve">
</t>
    </r>
    <r>
      <rPr>
        <sz val="11"/>
        <color rgb="FF000000"/>
        <rFont val="Calibri"/>
      </rPr>
      <t>If occurrences of defined session-terminating events do not cause session terminations, this is a finding.</t>
    </r>
    <r>
      <rPr>
        <sz val="11"/>
        <color rgb="FF000000"/>
        <rFont val="Calibri"/>
      </rPr>
      <t xml:space="preserve">
</t>
    </r>
    <r>
      <rPr>
        <sz val="11"/>
        <color rgb="FF000000"/>
        <rFont val="Calibri"/>
      </rPr>
      <t>When a user logs off of an Oracle session gracefully or has the session terminated for an idle timeout or any other reason, the session is terminated, and the resources are returned to the system.  Check with the DBA to see what mechanism is used to disconnect the session and what events the site uses to determine if a connection needs to be terminated.</t>
    </r>
    <r>
      <rPr>
        <sz val="11"/>
        <color rgb="FF000000"/>
        <rFont val="Calibri"/>
      </rPr>
      <t xml:space="preserve">
</t>
    </r>
    <r>
      <rPr>
        <sz val="11"/>
        <color rgb="FF000000"/>
        <rFont val="Calibri"/>
      </rPr>
      <t>To test for timeout, open a connection and leave it idle for a period greater than the defined idle timeout setting enforced by the system.  Then try to use the connection.  If the connection is no longer active, then the mechanism deployed to terminate the connection is active and working.</t>
    </r>
  </si>
  <si>
    <t>V-220296</t>
  </si>
  <si>
    <r>
      <rPr>
        <sz val="11"/>
        <rFont val="Calibri"/>
      </rPr>
      <t>The DBMS must preserve any organization-defined system state information in the event of a system failure.</t>
    </r>
  </si>
  <si>
    <r>
      <rPr>
        <sz val="11"/>
        <color rgb="FF000000"/>
        <rFont val="Calibri"/>
      </rPr>
      <t xml:space="preserve">Configure DBMS settings to preserve all required system state information in the event of a system failure. </t>
    </r>
    <r>
      <rPr>
        <sz val="11"/>
        <color rgb="FF000000"/>
        <rFont val="Calibri"/>
      </rPr>
      <t xml:space="preserve">
</t>
    </r>
    <r>
      <rPr>
        <sz val="11"/>
        <color rgb="FF000000"/>
        <rFont val="Calibri"/>
      </rPr>
      <t xml:space="preserve">If the database is not in archive log mode, issue the following commands to put the database in archive log mode. The database must be normally shutdown and restarted before it can be placed in archive log mode. </t>
    </r>
    <r>
      <rPr>
        <sz val="11"/>
        <color rgb="FF000000"/>
        <rFont val="Calibri"/>
      </rPr>
      <t xml:space="preserve">
</t>
    </r>
    <r>
      <rPr>
        <sz val="11"/>
        <color rgb="FF000000"/>
        <rFont val="Calibri"/>
      </rPr>
      <t>$ sqlplus connect as sysdba -- stop and dismount database and shutdown instance.</t>
    </r>
    <r>
      <rPr>
        <sz val="11"/>
        <color rgb="FF000000"/>
        <rFont val="Calibri"/>
      </rPr>
      <t xml:space="preserve">
</t>
    </r>
    <r>
      <rPr>
        <sz val="11"/>
        <color rgb="FF000000"/>
        <rFont val="Calibri"/>
      </rPr>
      <t>SQL&gt; shutdown immediate;</t>
    </r>
    <r>
      <rPr>
        <sz val="11"/>
        <color rgb="FF000000"/>
        <rFont val="Calibri"/>
      </rPr>
      <t xml:space="preserve">
</t>
    </r>
    <r>
      <rPr>
        <sz val="11"/>
        <color rgb="FF000000"/>
        <rFont val="Calibri"/>
      </rPr>
      <t>Database closed.</t>
    </r>
    <r>
      <rPr>
        <sz val="11"/>
        <color rgb="FF000000"/>
        <rFont val="Calibri"/>
      </rPr>
      <t xml:space="preserve">
</t>
    </r>
    <r>
      <rPr>
        <sz val="11"/>
        <color rgb="FF000000"/>
        <rFont val="Calibri"/>
      </rPr>
      <t>Database dismounted.</t>
    </r>
    <r>
      <rPr>
        <sz val="11"/>
        <color rgb="FF000000"/>
        <rFont val="Calibri"/>
      </rPr>
      <t xml:space="preserve">
</t>
    </r>
    <r>
      <rPr>
        <sz val="11"/>
        <color rgb="FF000000"/>
        <rFont val="Calibri"/>
      </rPr>
      <t>ORACLE instance shut down.</t>
    </r>
    <r>
      <rPr>
        <sz val="11"/>
        <color rgb="FF000000"/>
        <rFont val="Calibri"/>
      </rPr>
      <t xml:space="preserve">
</t>
    </r>
    <r>
      <rPr>
        <sz val="11"/>
        <color rgb="FF000000"/>
        <rFont val="Calibri"/>
      </rPr>
      <t>SQL&gt; startup mount; -- Restart instance.</t>
    </r>
    <r>
      <rPr>
        <sz val="11"/>
        <color rgb="FF000000"/>
        <rFont val="Calibri"/>
      </rPr>
      <t xml:space="preserve">
</t>
    </r>
    <r>
      <rPr>
        <sz val="11"/>
        <color rgb="FF000000"/>
        <rFont val="Calibri"/>
      </rPr>
      <t>ORACLE instance started.</t>
    </r>
    <r>
      <rPr>
        <sz val="11"/>
        <color rgb="FF000000"/>
        <rFont val="Calibri"/>
      </rPr>
      <t xml:space="preserve">
</t>
    </r>
    <r>
      <rPr>
        <sz val="11"/>
        <color rgb="FF000000"/>
        <rFont val="Calibri"/>
      </rPr>
      <t>Total System Global Area 1653518336 bytes</t>
    </r>
    <r>
      <rPr>
        <sz val="11"/>
        <color rgb="FF000000"/>
        <rFont val="Calibri"/>
      </rPr>
      <t xml:space="preserve">
</t>
    </r>
    <r>
      <rPr>
        <sz val="11"/>
        <color rgb="FF000000"/>
        <rFont val="Calibri"/>
      </rPr>
      <t>Fixed Size 2228904 bytes</t>
    </r>
    <r>
      <rPr>
        <sz val="11"/>
        <color rgb="FF000000"/>
        <rFont val="Calibri"/>
      </rPr>
      <t xml:space="preserve">
</t>
    </r>
    <r>
      <rPr>
        <sz val="11"/>
        <color rgb="FF000000"/>
        <rFont val="Calibri"/>
      </rPr>
      <t>Variable Size 1325403480 bytes</t>
    </r>
    <r>
      <rPr>
        <sz val="11"/>
        <color rgb="FF000000"/>
        <rFont val="Calibri"/>
      </rPr>
      <t xml:space="preserve">
</t>
    </r>
    <r>
      <rPr>
        <sz val="11"/>
        <color rgb="FF000000"/>
        <rFont val="Calibri"/>
      </rPr>
      <t>Database Buffers 318767104 bytes</t>
    </r>
    <r>
      <rPr>
        <sz val="11"/>
        <color rgb="FF000000"/>
        <rFont val="Calibri"/>
      </rPr>
      <t xml:space="preserve">
</t>
    </r>
    <r>
      <rPr>
        <sz val="11"/>
        <color rgb="FF000000"/>
        <rFont val="Calibri"/>
      </rPr>
      <t>Redo Buffers 7118848 bytes</t>
    </r>
    <r>
      <rPr>
        <sz val="11"/>
        <color rgb="FF000000"/>
        <rFont val="Calibri"/>
      </rPr>
      <t xml:space="preserve">
</t>
    </r>
    <r>
      <rPr>
        <sz val="11"/>
        <color rgb="FF000000"/>
        <rFont val="Calibri"/>
      </rPr>
      <t>Database mounted.</t>
    </r>
    <r>
      <rPr>
        <sz val="11"/>
        <color rgb="FF000000"/>
        <rFont val="Calibri"/>
      </rPr>
      <t xml:space="preserve">
</t>
    </r>
    <r>
      <rPr>
        <sz val="11"/>
        <color rgb="FF000000"/>
        <rFont val="Calibri"/>
      </rPr>
      <t>SQL&gt; alter database archivelog; -- Enable ArchiveLog</t>
    </r>
    <r>
      <rPr>
        <sz val="11"/>
        <color rgb="FF000000"/>
        <rFont val="Calibri"/>
      </rPr>
      <t xml:space="preserve">
</t>
    </r>
    <r>
      <rPr>
        <sz val="11"/>
        <color rgb="FF000000"/>
        <rFont val="Calibri"/>
      </rPr>
      <t>Database altered.</t>
    </r>
    <r>
      <rPr>
        <sz val="11"/>
        <color rgb="FF000000"/>
        <rFont val="Calibri"/>
      </rPr>
      <t xml:space="preserve">
</t>
    </r>
    <r>
      <rPr>
        <sz val="11"/>
        <color rgb="FF000000"/>
        <rFont val="Calibri"/>
      </rPr>
      <t>SQL&gt; alter database open; -- Re-open database</t>
    </r>
    <r>
      <rPr>
        <sz val="11"/>
        <color rgb="FF000000"/>
        <rFont val="Calibri"/>
      </rPr>
      <t xml:space="preserve">
</t>
    </r>
    <r>
      <rPr>
        <sz val="11"/>
        <color rgb="FF000000"/>
        <rFont val="Calibri"/>
      </rPr>
      <t>Database altered.</t>
    </r>
    <r>
      <rPr>
        <sz val="11"/>
        <color rgb="FF000000"/>
        <rFont val="Calibri"/>
      </rPr>
      <t xml:space="preserve">
</t>
    </r>
    <r>
      <rPr>
        <sz val="11"/>
        <color rgb="FF000000"/>
        <rFont val="Calibri"/>
      </rPr>
      <t>Issue the following command to see the new status:</t>
    </r>
    <r>
      <rPr>
        <sz val="11"/>
        <color rgb="FF000000"/>
        <rFont val="Calibri"/>
      </rPr>
      <t xml:space="preserve">
</t>
    </r>
    <r>
      <rPr>
        <sz val="11"/>
        <color rgb="FF000000"/>
        <rFont val="Calibri"/>
      </rPr>
      <t>SQL&gt; select log_mode from v$database;</t>
    </r>
    <r>
      <rPr>
        <sz val="11"/>
        <color rgb="FF000000"/>
        <rFont val="Calibri"/>
      </rPr>
      <t xml:space="preserve">
</t>
    </r>
    <r>
      <rPr>
        <sz val="11"/>
        <color rgb="FF000000"/>
        <rFont val="Calibri"/>
      </rPr>
      <t>LOG_MODE</t>
    </r>
    <r>
      <rPr>
        <sz val="11"/>
        <color rgb="FF000000"/>
        <rFont val="Calibri"/>
      </rPr>
      <t xml:space="preserve">
</t>
    </r>
    <r>
      <rPr>
        <sz val="11"/>
        <color rgb="FF000000"/>
        <rFont val="Calibri"/>
      </rPr>
      <t>------------</t>
    </r>
    <r>
      <rPr>
        <sz val="11"/>
        <color rgb="FF000000"/>
        <rFont val="Calibri"/>
      </rPr>
      <t xml:space="preserve">
</t>
    </r>
    <r>
      <rPr>
        <sz val="11"/>
        <color rgb="FF000000"/>
        <rFont val="Calibri"/>
      </rPr>
      <t>ARCHIVELOG</t>
    </r>
    <r>
      <rPr>
        <sz val="11"/>
        <color rgb="FF000000"/>
        <rFont val="Calibri"/>
      </rPr>
      <t xml:space="preserve">
</t>
    </r>
    <r>
      <rPr>
        <sz val="11"/>
        <color rgb="FF000000"/>
        <rFont val="Calibri"/>
      </rPr>
      <t>SQL&gt; archive log list;</t>
    </r>
    <r>
      <rPr>
        <sz val="11"/>
        <color rgb="FF000000"/>
        <rFont val="Calibri"/>
      </rPr>
      <t xml:space="preserve">
</t>
    </r>
    <r>
      <rPr>
        <sz val="11"/>
        <color rgb="FF000000"/>
        <rFont val="Calibri"/>
      </rPr>
      <t>Database log mode Archive Mode</t>
    </r>
    <r>
      <rPr>
        <sz val="11"/>
        <color rgb="FF000000"/>
        <rFont val="Calibri"/>
      </rPr>
      <t xml:space="preserve">
</t>
    </r>
    <r>
      <rPr>
        <sz val="11"/>
        <color rgb="FF000000"/>
        <rFont val="Calibri"/>
      </rPr>
      <t>Automatic archival Enabled</t>
    </r>
    <r>
      <rPr>
        <sz val="11"/>
        <color rgb="FF000000"/>
        <rFont val="Calibri"/>
      </rPr>
      <t xml:space="preserve">
</t>
    </r>
    <r>
      <rPr>
        <sz val="11"/>
        <color rgb="FF000000"/>
        <rFont val="Calibri"/>
      </rPr>
      <t>Archive destination USE_DB_RECOVERY_FILE_DEST</t>
    </r>
    <r>
      <rPr>
        <sz val="11"/>
        <color rgb="FF000000"/>
        <rFont val="Calibri"/>
      </rPr>
      <t xml:space="preserve">
</t>
    </r>
    <r>
      <rPr>
        <sz val="11"/>
        <color rgb="FF000000"/>
        <rFont val="Calibri"/>
      </rPr>
      <t>Oldest online log sequence 294</t>
    </r>
    <r>
      <rPr>
        <sz val="11"/>
        <color rgb="FF000000"/>
        <rFont val="Calibri"/>
      </rPr>
      <t xml:space="preserve">
</t>
    </r>
    <r>
      <rPr>
        <sz val="11"/>
        <color rgb="FF000000"/>
        <rFont val="Calibri"/>
      </rPr>
      <t>Next log sequence to archive 296</t>
    </r>
    <r>
      <rPr>
        <sz val="11"/>
        <color rgb="FF000000"/>
        <rFont val="Calibri"/>
      </rPr>
      <t xml:space="preserve">
</t>
    </r>
    <r>
      <rPr>
        <sz val="11"/>
        <color rgb="FF000000"/>
        <rFont val="Calibri"/>
      </rPr>
      <t>Current log sequence 296</t>
    </r>
    <r>
      <rPr>
        <sz val="11"/>
        <color rgb="FF000000"/>
        <rFont val="Calibri"/>
      </rPr>
      <t xml:space="preserve">
</t>
    </r>
    <r>
      <rPr>
        <sz val="11"/>
        <color rgb="FF000000"/>
        <rFont val="Calibri"/>
      </rPr>
      <t>The database is now in archive log mode, and transactions are either being recorded to transport to another database or being re-applied if the database becomes corrupt and needs to be restored from the last backup. Use the redo logs to replay transactions not captured in the backup.</t>
    </r>
  </si>
  <si>
    <r>
      <rPr>
        <sz val="11"/>
        <color rgb="FF000000"/>
        <rFont val="Calibri"/>
      </rPr>
      <t>Failure in a known state can address safety or security in accordance with the mission/business needs of the organization. Failure in a known secure state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Preserving information system state information helps to facilitate system restart and return to the operational mode of the organization with less disruption of mission/business processes.</t>
    </r>
  </si>
  <si>
    <r>
      <rPr>
        <sz val="11"/>
        <color rgb="FF000000"/>
        <rFont val="Calibri"/>
      </rPr>
      <t>If the database is used solely for transient data (such as one dedicated to Extract-Transform-Load (ETL)), and a clear plan exists for the recovery of the database by means other than archiving, this is not a finding.</t>
    </r>
    <r>
      <rPr>
        <sz val="11"/>
        <color rgb="FF000000"/>
        <rFont val="Calibri"/>
      </rPr>
      <t xml:space="preserve">
</t>
    </r>
    <r>
      <rPr>
        <sz val="11"/>
        <color rgb="FF000000"/>
        <rFont val="Calibri"/>
      </rPr>
      <t>If it has been determined that up-to-the second recovery is not necessary and this fact is recorded in the system documentation, with appropriate approval, this is not a finding.</t>
    </r>
    <r>
      <rPr>
        <sz val="11"/>
        <color rgb="FF000000"/>
        <rFont val="Calibri"/>
      </rPr>
      <t xml:space="preserve">
</t>
    </r>
    <r>
      <rPr>
        <sz val="11"/>
        <color rgb="FF000000"/>
        <rFont val="Calibri"/>
      </rPr>
      <t>Check DBMS settings to determine whether system state information is being preserved in the event of a system failure.</t>
    </r>
    <r>
      <rPr>
        <sz val="11"/>
        <color rgb="FF000000"/>
        <rFont val="Calibri"/>
      </rPr>
      <t xml:space="preserve">
</t>
    </r>
    <r>
      <rPr>
        <sz val="11"/>
        <color rgb="FF000000"/>
        <rFont val="Calibri"/>
      </rPr>
      <t>The necessary state information is defined as "information necessary to determine cause of failure and to return to operations with least disruption to mission/business processes".</t>
    </r>
    <r>
      <rPr>
        <sz val="11"/>
        <color rgb="FF000000"/>
        <rFont val="Calibri"/>
      </rPr>
      <t xml:space="preserve">
</t>
    </r>
    <r>
      <rPr>
        <sz val="11"/>
        <color rgb="FF000000"/>
        <rFont val="Calibri"/>
      </rPr>
      <t>Oracle creates what is known as archive logs. Archive logs contain information required to replay a transaction should something happen. The redo logs are also used to copy transactions or pieces of transactions.</t>
    </r>
    <r>
      <rPr>
        <sz val="11"/>
        <color rgb="FF000000"/>
        <rFont val="Calibri"/>
      </rPr>
      <t xml:space="preserve">
</t>
    </r>
    <r>
      <rPr>
        <sz val="11"/>
        <color rgb="FF000000"/>
        <rFont val="Calibri"/>
      </rPr>
      <t>Issue the following commands to check the status of archive log mode:</t>
    </r>
    <r>
      <rPr>
        <sz val="11"/>
        <color rgb="FF000000"/>
        <rFont val="Calibri"/>
      </rPr>
      <t xml:space="preserve">
</t>
    </r>
    <r>
      <rPr>
        <sz val="11"/>
        <color rgb="FF000000"/>
        <rFont val="Calibri"/>
      </rPr>
      <t>$ sqlplus connect as sysdba --Check current archivelog mode in database</t>
    </r>
    <r>
      <rPr>
        <sz val="11"/>
        <color rgb="FF000000"/>
        <rFont val="Calibri"/>
      </rPr>
      <t xml:space="preserve">
</t>
    </r>
    <r>
      <rPr>
        <sz val="11"/>
        <color rgb="FF000000"/>
        <rFont val="Calibri"/>
      </rPr>
      <t>SQL&gt; archive log list</t>
    </r>
    <r>
      <rPr>
        <sz val="11"/>
        <color rgb="FF000000"/>
        <rFont val="Calibri"/>
      </rPr>
      <t xml:space="preserve">
</t>
    </r>
    <r>
      <rPr>
        <sz val="11"/>
        <color rgb="FF000000"/>
        <rFont val="Calibri"/>
      </rPr>
      <t>Database log mode Archive Mode</t>
    </r>
    <r>
      <rPr>
        <sz val="11"/>
        <color rgb="FF000000"/>
        <rFont val="Calibri"/>
      </rPr>
      <t xml:space="preserve">
</t>
    </r>
    <r>
      <rPr>
        <sz val="11"/>
        <color rgb="FF000000"/>
        <rFont val="Calibri"/>
      </rPr>
      <t>Automatic archival Enabled</t>
    </r>
    <r>
      <rPr>
        <sz val="11"/>
        <color rgb="FF000000"/>
        <rFont val="Calibri"/>
      </rPr>
      <t xml:space="preserve">
</t>
    </r>
    <r>
      <rPr>
        <sz val="11"/>
        <color rgb="FF000000"/>
        <rFont val="Calibri"/>
      </rPr>
      <t>Archive destination /home/oracle/app/oracle/arc2/ORCL</t>
    </r>
    <r>
      <rPr>
        <sz val="11"/>
        <color rgb="FF000000"/>
        <rFont val="Calibri"/>
      </rPr>
      <t xml:space="preserve">
</t>
    </r>
    <r>
      <rPr>
        <sz val="11"/>
        <color rgb="FF000000"/>
        <rFont val="Calibri"/>
      </rPr>
      <t>Oldest online log sequence 433</t>
    </r>
    <r>
      <rPr>
        <sz val="11"/>
        <color rgb="FF000000"/>
        <rFont val="Calibri"/>
      </rPr>
      <t xml:space="preserve">
</t>
    </r>
    <r>
      <rPr>
        <sz val="11"/>
        <color rgb="FF000000"/>
        <rFont val="Calibri"/>
      </rPr>
      <t>Next log sequence to archive 435</t>
    </r>
    <r>
      <rPr>
        <sz val="11"/>
        <color rgb="FF000000"/>
        <rFont val="Calibri"/>
      </rPr>
      <t xml:space="preserve">
</t>
    </r>
    <r>
      <rPr>
        <sz val="11"/>
        <color rgb="FF000000"/>
        <rFont val="Calibri"/>
      </rPr>
      <t>Current log sequence 435</t>
    </r>
    <r>
      <rPr>
        <sz val="11"/>
        <color rgb="FF000000"/>
        <rFont val="Calibri"/>
      </rPr>
      <t xml:space="preserve">
</t>
    </r>
    <r>
      <rPr>
        <sz val="11"/>
        <color rgb="FF000000"/>
        <rFont val="Calibri"/>
      </rPr>
      <t>If archive log mode is not enabled, this is a finding.</t>
    </r>
  </si>
  <si>
    <t>V-220297</t>
  </si>
  <si>
    <r>
      <rPr>
        <sz val="11"/>
        <rFont val="Calibri"/>
      </rPr>
      <t>The DBMS must take needed steps to protect data at rest and ensure confidentiality and integrity of application data.</t>
    </r>
  </si>
  <si>
    <r>
      <rPr>
        <sz val="11"/>
        <color rgb="FF000000"/>
        <rFont val="Calibri"/>
      </rPr>
      <t>Apply appropriate controls to protect the confidentiality and integrity of data at rest in the database.</t>
    </r>
    <r>
      <rPr>
        <sz val="11"/>
        <color rgb="FF000000"/>
        <rFont val="Calibri"/>
      </rPr>
      <t xml:space="preserve">
</t>
    </r>
    <r>
      <rPr>
        <sz val="11"/>
        <color rgb="FF000000"/>
        <rFont val="Calibri"/>
      </rPr>
      <t>If no site-specific precautions are in place, use Oracle Advanced Security Option to encrypt data at rest.</t>
    </r>
    <r>
      <rPr>
        <sz val="11"/>
        <color rgb="FF000000"/>
        <rFont val="Calibri"/>
      </rPr>
      <t xml:space="preserve">
</t>
    </r>
    <r>
      <rPr>
        <sz val="11"/>
        <color rgb="FF000000"/>
        <rFont val="Calibri"/>
      </rPr>
      <t>If ASO is not an option, use site-specific procedures to secure data at rest.</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</si>
  <si>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t>
    </r>
    <r>
      <rPr>
        <sz val="11"/>
        <color rgb="FF000000"/>
        <rFont val="Calibri"/>
      </rPr>
      <t xml:space="preserve">
</t>
    </r>
    <r>
      <rPr>
        <sz val="11"/>
        <color rgb="FF000000"/>
        <rFont val="Calibri"/>
      </rPr>
      <t>User-generated data and application-specific configuration data both need to be protected. Configurations and/or rule sets for firewalls, gateways, intrusion detection/prevention systems, and filtering routers and authenticator content are examples of system information likely requiring protection. Organizations may choose to employ different mechanisms to achieve confidentiality and integrity protections, as appropriate.</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</si>
  <si>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Review DBMS settings to determine whether controls exist to protect the confidentiality and integrity of data at rest in the database.</t>
    </r>
    <r>
      <rPr>
        <sz val="11"/>
        <color rgb="FF000000"/>
        <rFont val="Calibri"/>
      </rPr>
      <t xml:space="preserve">
</t>
    </r>
    <r>
      <rPr>
        <sz val="11"/>
        <color rgb="FF000000"/>
        <rFont val="Calibri"/>
      </rPr>
      <t>If controls do not exist or are not enabled, this is a finding.</t>
    </r>
    <r>
      <rPr>
        <sz val="11"/>
        <color rgb="FF000000"/>
        <rFont val="Calibri"/>
      </rPr>
      <t xml:space="preserve">
</t>
    </r>
    <r>
      <rPr>
        <sz val="11"/>
        <color rgb="FF000000"/>
        <rFont val="Calibri"/>
      </rPr>
      <t>To ensure that the appropriate controls are in place, discuss the precautions taken with the site Database Administrators and System Administrators and try to modify data at rest.</t>
    </r>
    <r>
      <rPr>
        <sz val="11"/>
        <color rgb="FF000000"/>
        <rFont val="Calibri"/>
      </rPr>
      <t xml:space="preserve">
</t>
    </r>
    <r>
      <rPr>
        <sz val="11"/>
        <color rgb="FF000000"/>
        <rFont val="Calibri"/>
      </rPr>
      <t>Oracle recommends using Transparent Data Encryption to protect data.</t>
    </r>
    <r>
      <rPr>
        <sz val="11"/>
        <color rgb="FF000000"/>
        <rFont val="Calibri"/>
      </rPr>
      <t xml:space="preserve">
</t>
    </r>
    <r>
      <rPr>
        <sz val="11"/>
        <color rgb="FF000000"/>
        <rFont val="Calibri"/>
      </rPr>
      <t>To check to see if the data is encrypted, for example, upon an auditor's request Oracle provides views that document the encryption status of the database. For TDE column encryption, use the view "dba_encrypted_columns", which lists the owner, table name, column name, encryption algorithm, and salt for all encrypted columns. For TDE tablespace encryption, the following SQL statement lists all encrypted tablespaces with their encryption algorithm and corresponding, encrypted, data files. Issue the following commands to check to see if the data at rest is encrypted.</t>
    </r>
    <r>
      <rPr>
        <sz val="11"/>
        <color rgb="FF000000"/>
        <rFont val="Calibri"/>
      </rPr>
      <t xml:space="preserve">
</t>
    </r>
    <r>
      <rPr>
        <sz val="11"/>
        <color rgb="FF000000"/>
        <rFont val="Calibri"/>
      </rPr>
      <t>$ sqlplus connect as sysdba</t>
    </r>
    <r>
      <rPr>
        <sz val="11"/>
        <color rgb="FF000000"/>
        <rFont val="Calibri"/>
      </rPr>
      <t xml:space="preserve">
</t>
    </r>
    <r>
      <rPr>
        <sz val="11"/>
        <color rgb="FF000000"/>
        <rFont val="Calibri"/>
      </rPr>
      <t>SQL&gt; SELECT t.name "TSName",</t>
    </r>
    <r>
      <rPr>
        <sz val="11"/>
        <color rgb="FF000000"/>
        <rFont val="Calibri"/>
      </rPr>
      <t xml:space="preserve">
</t>
    </r>
    <r>
      <rPr>
        <sz val="11"/>
        <color rgb="FF000000"/>
        <rFont val="Calibri"/>
      </rPr>
      <t>e.encryptionalg "Algorithm",</t>
    </r>
    <r>
      <rPr>
        <sz val="11"/>
        <color rgb="FF000000"/>
        <rFont val="Calibri"/>
      </rPr>
      <t xml:space="preserve">
</t>
    </r>
    <r>
      <rPr>
        <sz val="11"/>
        <color rgb="FF000000"/>
        <rFont val="Calibri"/>
      </rPr>
      <t>d.file_name "File Name"</t>
    </r>
    <r>
      <rPr>
        <sz val="11"/>
        <color rgb="FF000000"/>
        <rFont val="Calibri"/>
      </rPr>
      <t xml:space="preserve">
</t>
    </r>
    <r>
      <rPr>
        <sz val="11"/>
        <color rgb="FF000000"/>
        <rFont val="Calibri"/>
      </rPr>
      <t>FROM v$tablespace t,</t>
    </r>
    <r>
      <rPr>
        <sz val="11"/>
        <color rgb="FF000000"/>
        <rFont val="Calibri"/>
      </rPr>
      <t xml:space="preserve">
</t>
    </r>
    <r>
      <rPr>
        <sz val="11"/>
        <color rgb="FF000000"/>
        <rFont val="Calibri"/>
      </rPr>
      <t>v$encrypted_tablespaces e,</t>
    </r>
    <r>
      <rPr>
        <sz val="11"/>
        <color rgb="FF000000"/>
        <rFont val="Calibri"/>
      </rPr>
      <t xml:space="preserve">
</t>
    </r>
    <r>
      <rPr>
        <sz val="11"/>
        <color rgb="FF000000"/>
        <rFont val="Calibri"/>
      </rPr>
      <t>dba_data_files d</t>
    </r>
    <r>
      <rPr>
        <sz val="11"/>
        <color rgb="FF000000"/>
        <rFont val="Calibri"/>
      </rPr>
      <t xml:space="preserve">
</t>
    </r>
    <r>
      <rPr>
        <sz val="11"/>
        <color rgb="FF000000"/>
        <rFont val="Calibri"/>
      </rPr>
      <t>WHERE t.ts# = e.ts#</t>
    </r>
    <r>
      <rPr>
        <sz val="11"/>
        <color rgb="FF000000"/>
        <rFont val="Calibri"/>
      </rPr>
      <t xml:space="preserve">
</t>
    </r>
    <r>
      <rPr>
        <sz val="11"/>
        <color rgb="FF000000"/>
        <rFont val="Calibri"/>
      </rPr>
      <t>and t.name = d.tablespace_name;</t>
    </r>
    <r>
      <rPr>
        <sz val="11"/>
        <color rgb="FF000000"/>
        <rFont val="Calibri"/>
      </rPr>
      <t xml:space="preserve">
</t>
    </r>
    <r>
      <rPr>
        <sz val="11"/>
        <color rgb="FF000000"/>
        <rFont val="Calibri"/>
      </rPr>
      <t>The next SQL statement lists the table owner, tables within encrypted tablespaces, and the encryption algorithm:</t>
    </r>
    <r>
      <rPr>
        <sz val="11"/>
        <color rgb="FF000000"/>
        <rFont val="Calibri"/>
      </rPr>
      <t xml:space="preserve">
</t>
    </r>
    <r>
      <rPr>
        <sz val="11"/>
        <color rgb="FF000000"/>
        <rFont val="Calibri"/>
      </rPr>
      <t>SQL&gt; SELECT a.owner "Owner",</t>
    </r>
    <r>
      <rPr>
        <sz val="11"/>
        <color rgb="FF000000"/>
        <rFont val="Calibri"/>
      </rPr>
      <t xml:space="preserve">
</t>
    </r>
    <r>
      <rPr>
        <sz val="11"/>
        <color rgb="FF000000"/>
        <rFont val="Calibri"/>
      </rPr>
      <t>a.table_name "Table Name",</t>
    </r>
    <r>
      <rPr>
        <sz val="11"/>
        <color rgb="FF000000"/>
        <rFont val="Calibri"/>
      </rPr>
      <t xml:space="preserve">
</t>
    </r>
    <r>
      <rPr>
        <sz val="11"/>
        <color rgb="FF000000"/>
        <rFont val="Calibri"/>
      </rPr>
      <t>e.encryptionalg "Algorithm"</t>
    </r>
    <r>
      <rPr>
        <sz val="11"/>
        <color rgb="FF000000"/>
        <rFont val="Calibri"/>
      </rPr>
      <t xml:space="preserve">
</t>
    </r>
    <r>
      <rPr>
        <sz val="11"/>
        <color rgb="FF000000"/>
        <rFont val="Calibri"/>
      </rPr>
      <t>FROM dba_tables a,</t>
    </r>
    <r>
      <rPr>
        <sz val="11"/>
        <color rgb="FF000000"/>
        <rFont val="Calibri"/>
      </rPr>
      <t xml:space="preserve">
</t>
    </r>
    <r>
      <rPr>
        <sz val="11"/>
        <color rgb="FF000000"/>
        <rFont val="Calibri"/>
      </rPr>
      <t>v$encrypted_tablespaces e</t>
    </r>
    <r>
      <rPr>
        <sz val="11"/>
        <color rgb="FF000000"/>
        <rFont val="Calibri"/>
      </rPr>
      <t xml:space="preserve">
</t>
    </r>
    <r>
      <rPr>
        <sz val="11"/>
        <color rgb="FF000000"/>
        <rFont val="Calibri"/>
      </rPr>
      <t>WHERE a.tablespace_name in (select t.name from v$tablespace t, v$encrypted_tablespaces e where t.ts# = e.ts#);</t>
    </r>
  </si>
  <si>
    <t>V-220298</t>
  </si>
  <si>
    <r>
      <rPr>
        <sz val="11"/>
        <rFont val="Calibri"/>
      </rPr>
      <t>The DBMS must isolate security functions from nonsecurity functions by means of separate security domains.</t>
    </r>
  </si>
  <si>
    <r>
      <rPr>
        <sz val="11"/>
        <color rgb="FF000000"/>
        <rFont val="Calibri"/>
      </rPr>
      <t>Locate security-related database objects and code in a separate database, schema, or other separate security domain from database objects and code implementing application logic.  (This is the default behavior for Oracle.)  Review any site-specific applications security modules built into the database:   determine what schema they are located in and take appropriate action.</t>
    </r>
  </si>
  <si>
    <r>
      <rPr>
        <sz val="11"/>
        <color rgb="FF000000"/>
        <rFont val="Calibri"/>
      </rPr>
      <t>Security functions are defined as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must not be commingled with objects or code implementing application logic. When security and non-security functionality is commingled, users who have access to non-security functionality may be able to access security functionality.</t>
    </r>
  </si>
  <si>
    <r>
      <rPr>
        <sz val="11"/>
        <color rgb="FF000000"/>
        <rFont val="Calibri"/>
      </rPr>
      <t>Check DBMS settings to determine whether objects or code implementing security functionality are located in a separate security domain, such as a separate database or schema created specifically for security functionality.</t>
    </r>
    <r>
      <rPr>
        <sz val="11"/>
        <color rgb="FF000000"/>
        <rFont val="Calibri"/>
      </rPr>
      <t xml:space="preserve">
</t>
    </r>
    <r>
      <rPr>
        <sz val="11"/>
        <color rgb="FF000000"/>
        <rFont val="Calibri"/>
      </rPr>
      <t>If security-related database objects or code are not kept separate, this is a finding.</t>
    </r>
    <r>
      <rPr>
        <sz val="11"/>
        <color rgb="FF000000"/>
        <rFont val="Calibri"/>
      </rPr>
      <t xml:space="preserve">
</t>
    </r>
    <r>
      <rPr>
        <sz val="11"/>
        <color rgb="FF000000"/>
        <rFont val="Calibri"/>
      </rPr>
      <t>The Oracle elements of security functionality, such as the roles, permissions, and profiles, along with password complexity requirements, are stored in separate schemas in the database.  Review any site-specific applications security modules built into the database and determine what schema they are located in and take appropriate action.  The Oracle objects will be in the Oracle Data Dictionary.</t>
    </r>
  </si>
  <si>
    <t>V-220299</t>
  </si>
  <si>
    <r>
      <rPr>
        <sz val="11"/>
        <rFont val="Calibri"/>
      </rPr>
      <t>The DBMS must prevent unauthorized and unintended information transfer via shared system resources.</t>
    </r>
  </si>
  <si>
    <r>
      <rPr>
        <sz val="11"/>
        <color rgb="FF000000"/>
        <rFont val="Calibri"/>
      </rPr>
      <t>Create and document a process for moving data from production to development/test systems, and follow the process.</t>
    </r>
    <r>
      <rPr>
        <sz val="11"/>
        <color rgb="FF000000"/>
        <rFont val="Calibri"/>
      </rPr>
      <t xml:space="preserve">
</t>
    </r>
    <r>
      <rPr>
        <sz val="11"/>
        <color rgb="FF000000"/>
        <rFont val="Calibri"/>
      </rPr>
      <t>Modify any code used for moving data from production to development/test systems to ensure copies of production data are not left in nonsecured locations.</t>
    </r>
    <r>
      <rPr>
        <sz val="11"/>
        <color rgb="FF000000"/>
        <rFont val="Calibri"/>
      </rPr>
      <t xml:space="preserve">
</t>
    </r>
    <r>
      <rPr>
        <sz val="11"/>
        <color rgb="FF000000"/>
        <rFont val="Calibri"/>
      </rPr>
      <t>Moving data is only a part of the challenge of protecting the data.  When the data is moved, it should also be changed so sensitive information is not made available in development environments.</t>
    </r>
    <r>
      <rPr>
        <sz val="11"/>
        <color rgb="FF000000"/>
        <rFont val="Calibri"/>
      </rPr>
      <t xml:space="preserve">
</t>
    </r>
    <r>
      <rPr>
        <sz val="11"/>
        <color rgb="FF000000"/>
        <rFont val="Calibri"/>
      </rPr>
      <t>With the Oracle Data Masking Pack for Oracle Enterprise Manager, organizations can comply with data privacy and protection mandates that restrict the use of actual customer data. With Oracle Data Masking Pack, sensitive information, such as credit card or social security numbers, can be replaced with realistic values, allowing production data to be safely used for development, testing, or sharing with out-source or off-shore partners for other nonproduction purposes.  When used in conjunction with Oracle Enterprise Manager, it is easy to develop a secure process that is capable of obfuscating the data during the movement process.</t>
    </r>
    <r>
      <rPr>
        <sz val="11"/>
        <color rgb="FF000000"/>
        <rFont val="Calibri"/>
      </rPr>
      <t xml:space="preserve">
</t>
    </r>
    <r>
      <rPr>
        <sz val="11"/>
        <color rgb="FF000000"/>
        <rFont val="Calibri"/>
      </rPr>
      <t>If the Oracle Data Masking Pack and Enterprise Manager are not available, develop site-specific procedures to manage and obfuscate sensitive data.</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</si>
  <si>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so copies of sensitive data are not misplaced or left in a temporary location without the proper controls.</t>
    </r>
  </si>
  <si>
    <r>
      <rPr>
        <sz val="11"/>
        <color rgb="FF000000"/>
        <rFont val="Calibri"/>
      </rPr>
      <t>Verify there are proper procedures in place for the refreshing of development/test data from production.  Review any scripts or code that exists for the movement of production data to development/test, and verify copies of production data are not left in unprotected locations.</t>
    </r>
    <r>
      <rPr>
        <sz val="11"/>
        <color rgb="FF000000"/>
        <rFont val="Calibri"/>
      </rPr>
      <t xml:space="preserve">
</t>
    </r>
    <r>
      <rPr>
        <sz val="11"/>
        <color rgb="FF000000"/>
        <rFont val="Calibri"/>
      </rPr>
      <t>If there is no documented procedure for data movement from production to development/test, this is a finding.</t>
    </r>
    <r>
      <rPr>
        <sz val="11"/>
        <color rgb="FF000000"/>
        <rFont val="Calibri"/>
      </rPr>
      <t xml:space="preserve">
</t>
    </r>
    <r>
      <rPr>
        <sz val="11"/>
        <color rgb="FF000000"/>
        <rFont val="Calibri"/>
      </rPr>
      <t>If the code that exists for data movement does not remove any copies of production data from unprotected locations, this is a finding.</t>
    </r>
  </si>
  <si>
    <t>V-220300</t>
  </si>
  <si>
    <r>
      <rPr>
        <sz val="11"/>
        <rFont val="Calibri"/>
      </rPr>
      <t>The DBMS must check the validity of data inputs.</t>
    </r>
  </si>
  <si>
    <r>
      <rPr>
        <sz val="11"/>
        <color rgb="FF000000"/>
        <rFont val="Calibri"/>
      </rPr>
      <t>Modify database code to properly validate data before it is put into the database or acted upon by the database.</t>
    </r>
    <r>
      <rPr>
        <sz val="11"/>
        <color rgb="FF000000"/>
        <rFont val="Calibri"/>
      </rPr>
      <t xml:space="preserve">
</t>
    </r>
    <r>
      <rPr>
        <sz val="11"/>
        <color rgb="FF000000"/>
        <rFont val="Calibri"/>
      </rPr>
      <t>Modify database to contain field definitions for each field in the database.</t>
    </r>
    <r>
      <rPr>
        <sz val="11"/>
        <color rgb="FF000000"/>
        <rFont val="Calibri"/>
      </rPr>
      <t xml:space="preserve">
</t>
    </r>
    <r>
      <rPr>
        <sz val="11"/>
        <color rgb="FF000000"/>
        <rFont val="Calibri"/>
      </rPr>
      <t>Modify database to contain constraints on database columns and tables that require them for data validity.</t>
    </r>
    <r>
      <rPr>
        <sz val="11"/>
        <color rgb="FF000000"/>
        <rFont val="Calibri"/>
      </rPr>
      <t xml:space="preserve">
</t>
    </r>
    <r>
      <rPr>
        <sz val="11"/>
        <color rgb="FF000000"/>
        <rFont val="Calibri"/>
      </rPr>
      <t>Review the application schemas implemented on the system.  Check the DDL for the tables that are created for the applications to see if constraints have been enabled.</t>
    </r>
    <r>
      <rPr>
        <sz val="11"/>
        <color rgb="FF000000"/>
        <rFont val="Calibri"/>
      </rPr>
      <t xml:space="preserve">
</t>
    </r>
    <r>
      <rPr>
        <sz val="11"/>
        <color rgb="FF000000"/>
        <rFont val="Calibri"/>
      </rPr>
      <t>- - - - -</t>
    </r>
    <r>
      <rPr>
        <sz val="11"/>
        <color rgb="FF000000"/>
        <rFont val="Calibri"/>
      </rPr>
      <t xml:space="preserve">
</t>
    </r>
    <r>
      <rPr>
        <sz val="11"/>
        <color rgb="FF000000"/>
        <rFont val="Calibri"/>
      </rPr>
      <t>Enabling Constraints Upon Definition</t>
    </r>
    <r>
      <rPr>
        <sz val="11"/>
        <color rgb="FF000000"/>
        <rFont val="Calibri"/>
      </rPr>
      <t xml:space="preserve">
</t>
    </r>
    <r>
      <rPr>
        <sz val="11"/>
        <color rgb="FF000000"/>
        <rFont val="Calibri"/>
      </rPr>
      <t>The following CREATE TABLE and ALTER TABLE statements both define and enable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 xml:space="preserve">    empno NUMBER(5) CONSTRAINT emp.pk PRIMARY KEY,   .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 xml:space="preserve">    ADD CONSTRAINT emp.pk PRIMARY KEY (empno);</t>
    </r>
    <r>
      <rPr>
        <sz val="11"/>
        <color rgb="FF000000"/>
        <rFont val="Calibri"/>
      </rPr>
      <t xml:space="preserve">
</t>
    </r>
    <r>
      <rPr>
        <sz val="11"/>
        <color rgb="FF000000"/>
        <rFont val="Calibri"/>
      </rPr>
      <t>An ALTER TABLE statement that defines and attempts to enable an integrity constraint can fail because existing rows of the table violate the integrity constraint. In this case, the statement is rolled back, and the constraint definition is not stored and not enabled.</t>
    </r>
    <r>
      <rPr>
        <sz val="11"/>
        <color rgb="FF000000"/>
        <rFont val="Calibri"/>
      </rPr>
      <t xml:space="preserve">
</t>
    </r>
    <r>
      <rPr>
        <sz val="11"/>
        <color rgb="FF000000"/>
        <rFont val="Calibri"/>
      </rPr>
      <t>When enabling a UNIQUE or PRIMARY KEY constraint, an associated index is created.</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</si>
  <si>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All applications need to validate the data users attempt to input to the application for processing. Rules for checking the valid syntax and semantics of information system inputs (e.g., character set, length, numerical range, acceptable values) are in place to verify inputs match specified definitions for format and content. Inputs passed to interpreters are prescreened to prevent the content from being unintentionally interpreted as commands.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</si>
  <si>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code, settings, field definitions, constraints, and triggers to determine whether or not data being input into the database is validated.</t>
    </r>
    <r>
      <rPr>
        <sz val="11"/>
        <color rgb="FF000000"/>
        <rFont val="Calibri"/>
      </rPr>
      <t xml:space="preserve">
</t>
    </r>
    <r>
      <rPr>
        <sz val="11"/>
        <color rgb="FF000000"/>
        <rFont val="Calibri"/>
      </rPr>
      <t>If code exists that allows invalid data to be acted upon or input into the database, this is a finding.</t>
    </r>
    <r>
      <rPr>
        <sz val="11"/>
        <color rgb="FF000000"/>
        <rFont val="Calibri"/>
      </rPr>
      <t xml:space="preserve">
</t>
    </r>
    <r>
      <rPr>
        <sz val="11"/>
        <color rgb="FF000000"/>
        <rFont val="Calibri"/>
      </rPr>
      <t>If field definitions do not exist in the database, this is a finding.</t>
    </r>
    <r>
      <rPr>
        <sz val="11"/>
        <color rgb="FF000000"/>
        <rFont val="Calibri"/>
      </rPr>
      <t xml:space="preserve">
</t>
    </r>
    <r>
      <rPr>
        <sz val="11"/>
        <color rgb="FF000000"/>
        <rFont val="Calibri"/>
      </rPr>
      <t>If fields do not contain enabled constraints where required,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Oracle provides built-in processes to keep data and its integrity intact by using constraints.</t>
    </r>
    <r>
      <rPr>
        <sz val="11"/>
        <color rgb="FF000000"/>
        <rFont val="Calibri"/>
      </rPr>
      <t xml:space="preserve">
</t>
    </r>
    <r>
      <rPr>
        <sz val="11"/>
        <color rgb="FF000000"/>
        <rFont val="Calibri"/>
      </rPr>
      <t>Integrity Constraint States</t>
    </r>
    <r>
      <rPr>
        <sz val="11"/>
        <color rgb="FF000000"/>
        <rFont val="Calibri"/>
      </rPr>
      <t xml:space="preserve">
</t>
    </r>
    <r>
      <rPr>
        <sz val="11"/>
        <color rgb="FF000000"/>
        <rFont val="Calibri"/>
      </rPr>
      <t>Can specify that a constraint is enabled (ENABLE) or disabled (DISABLE). If a constraint is enabled, data is checked as it is entered or updated in the database, and data that does not conform to the constraint is prevented from being entered. If a constraint is disabled, then data that does not conform can be allowed to enter the database.</t>
    </r>
    <r>
      <rPr>
        <sz val="11"/>
        <color rgb="FF000000"/>
        <rFont val="Calibri"/>
      </rPr>
      <t xml:space="preserve">
</t>
    </r>
    <r>
      <rPr>
        <sz val="11"/>
        <color rgb="FF000000"/>
        <rFont val="Calibri"/>
      </rPr>
      <t>Additionally, can specify that existing data in the table must conform to the constraint (VALIDATE). Conversely, if specified NOVALIDATE, are not ensured that existing data conforms.</t>
    </r>
    <r>
      <rPr>
        <sz val="11"/>
        <color rgb="FF000000"/>
        <rFont val="Calibri"/>
      </rPr>
      <t xml:space="preserve">
</t>
    </r>
    <r>
      <rPr>
        <sz val="11"/>
        <color rgb="FF000000"/>
        <rFont val="Calibri"/>
      </rPr>
      <t>An integrity constraint defined on a table can be in one of the following states:</t>
    </r>
    <r>
      <rPr>
        <sz val="11"/>
        <color rgb="FF000000"/>
        <rFont val="Calibri"/>
      </rPr>
      <t xml:space="preserve">
</t>
    </r>
    <r>
      <rPr>
        <sz val="11"/>
        <color rgb="FF000000"/>
        <rFont val="Calibri"/>
      </rPr>
      <t xml:space="preserve">    ENABLE, VALIDATE</t>
    </r>
    <r>
      <rPr>
        <sz val="11"/>
        <color rgb="FF000000"/>
        <rFont val="Calibri"/>
      </rPr>
      <t xml:space="preserve">
</t>
    </r>
    <r>
      <rPr>
        <sz val="11"/>
        <color rgb="FF000000"/>
        <rFont val="Calibri"/>
      </rPr>
      <t xml:space="preserve">    ENABLE, NOVALIDATE</t>
    </r>
    <r>
      <rPr>
        <sz val="11"/>
        <color rgb="FF000000"/>
        <rFont val="Calibri"/>
      </rPr>
      <t xml:space="preserve">
</t>
    </r>
    <r>
      <rPr>
        <sz val="11"/>
        <color rgb="FF000000"/>
        <rFont val="Calibri"/>
      </rPr>
      <t xml:space="preserve">    DISABLE, VALIDATE</t>
    </r>
    <r>
      <rPr>
        <sz val="11"/>
        <color rgb="FF000000"/>
        <rFont val="Calibri"/>
      </rPr>
      <t xml:space="preserve">
</t>
    </r>
    <r>
      <rPr>
        <sz val="11"/>
        <color rgb="FF000000"/>
        <rFont val="Calibri"/>
      </rPr>
      <t xml:space="preserve">    DISABLE, NOVALIDATE</t>
    </r>
    <r>
      <rPr>
        <sz val="11"/>
        <color rgb="FF000000"/>
        <rFont val="Calibri"/>
      </rPr>
      <t xml:space="preserve">
</t>
    </r>
    <r>
      <rPr>
        <sz val="11"/>
        <color rgb="FF000000"/>
        <rFont val="Calibri"/>
      </rPr>
      <t>For details about the meaning of these states and an understanding of their consequences, see the Oracle Database SQL Language Reference. Some of these consequences are discussed here.</t>
    </r>
    <r>
      <rPr>
        <sz val="11"/>
        <color rgb="FF000000"/>
        <rFont val="Calibri"/>
      </rPr>
      <t xml:space="preserve">
</t>
    </r>
    <r>
      <rPr>
        <sz val="11"/>
        <color rgb="FF000000"/>
        <rFont val="Calibri"/>
      </rPr>
      <t>Disabling Constraints</t>
    </r>
    <r>
      <rPr>
        <sz val="11"/>
        <color rgb="FF000000"/>
        <rFont val="Calibri"/>
      </rPr>
      <t xml:space="preserve">
</t>
    </r>
    <r>
      <rPr>
        <sz val="11"/>
        <color rgb="FF000000"/>
        <rFont val="Calibri"/>
      </rPr>
      <t>To enforce the rules defined by integrity constraints, the constraints should always be enabled. However, consider temporarily disabling the integrity constraints of a table for the following performance reasons:</t>
    </r>
    <r>
      <rPr>
        <sz val="11"/>
        <color rgb="FF000000"/>
        <rFont val="Calibri"/>
      </rPr>
      <t xml:space="preserve">
</t>
    </r>
    <r>
      <rPr>
        <sz val="11"/>
        <color rgb="FF000000"/>
        <rFont val="Calibri"/>
      </rPr>
      <t>- When loading large amounts of data into a table</t>
    </r>
    <r>
      <rPr>
        <sz val="11"/>
        <color rgb="FF000000"/>
        <rFont val="Calibri"/>
      </rPr>
      <t xml:space="preserve">
</t>
    </r>
    <r>
      <rPr>
        <sz val="11"/>
        <color rgb="FF000000"/>
        <rFont val="Calibri"/>
      </rPr>
      <t>- When performing batch operations that make massive changes to a table (for example, changing every employee's number by adding 1000 to the existing number)</t>
    </r>
    <r>
      <rPr>
        <sz val="11"/>
        <color rgb="FF000000"/>
        <rFont val="Calibri"/>
      </rPr>
      <t xml:space="preserve">
</t>
    </r>
    <r>
      <rPr>
        <sz val="11"/>
        <color rgb="FF000000"/>
        <rFont val="Calibri"/>
      </rPr>
      <t>- When importing or exporting one table at a time</t>
    </r>
    <r>
      <rPr>
        <sz val="11"/>
        <color rgb="FF000000"/>
        <rFont val="Calibri"/>
      </rPr>
      <t xml:space="preserve">
</t>
    </r>
    <r>
      <rPr>
        <sz val="11"/>
        <color rgb="FF000000"/>
        <rFont val="Calibri"/>
      </rPr>
      <t>In all three cases, temporarily disabling integrity constraints can improve the performance of the operation, especially in data warehouse configurations.</t>
    </r>
    <r>
      <rPr>
        <sz val="11"/>
        <color rgb="FF000000"/>
        <rFont val="Calibri"/>
      </rPr>
      <t xml:space="preserve">
</t>
    </r>
    <r>
      <rPr>
        <sz val="11"/>
        <color rgb="FF000000"/>
        <rFont val="Calibri"/>
      </rPr>
      <t>It is possible to enter data that violates a constraint while that constraint is disabled. Thus, always enable the constraint after completing any of the operations listed in the preceding bullet list.</t>
    </r>
    <r>
      <rPr>
        <sz val="11"/>
        <color rgb="FF000000"/>
        <rFont val="Calibri"/>
      </rPr>
      <t xml:space="preserve">
</t>
    </r>
    <r>
      <rPr>
        <sz val="11"/>
        <color rgb="FF000000"/>
        <rFont val="Calibri"/>
      </rPr>
      <t>Enabling Constraints</t>
    </r>
    <r>
      <rPr>
        <sz val="11"/>
        <color rgb="FF000000"/>
        <rFont val="Calibri"/>
      </rPr>
      <t xml:space="preserve">
</t>
    </r>
    <r>
      <rPr>
        <sz val="11"/>
        <color rgb="FF000000"/>
        <rFont val="Calibri"/>
      </rPr>
      <t>While a constraint is enabled, no row violating the constraint can be inserted into the table. However, while the constraint is disabled, such a row can be inserted. This row is known as an exception to the constraint. If the constraint is in the ENABLE, NOVALIDATE state, violations resulting from data entered while the constraint was disabled remain. The rows that violate the constraint must be either updated or deleted in order for the constraint to be put in the validated state.</t>
    </r>
    <r>
      <rPr>
        <sz val="11"/>
        <color rgb="FF000000"/>
        <rFont val="Calibri"/>
      </rPr>
      <t xml:space="preserve">
</t>
    </r>
    <r>
      <rPr>
        <sz val="11"/>
        <color rgb="FF000000"/>
        <rFont val="Calibri"/>
      </rPr>
      <t>Can identify exceptions to a specific integrity constraint while attempting to enable the constraint. See "Reporting Constraint Exceptions". All rows violating constraints are noted in an EXCEPTIONS table, which can be examined.</t>
    </r>
    <r>
      <rPr>
        <sz val="11"/>
        <color rgb="FF000000"/>
        <rFont val="Calibri"/>
      </rPr>
      <t xml:space="preserve">
</t>
    </r>
    <r>
      <rPr>
        <sz val="11"/>
        <color rgb="FF000000"/>
        <rFont val="Calibri"/>
      </rPr>
      <t>ENABLE, NOVALIDATE Constraint State</t>
    </r>
    <r>
      <rPr>
        <sz val="11"/>
        <color rgb="FF000000"/>
        <rFont val="Calibri"/>
      </rPr>
      <t xml:space="preserve">
</t>
    </r>
    <r>
      <rPr>
        <sz val="11"/>
        <color rgb="FF000000"/>
        <rFont val="Calibri"/>
      </rPr>
      <t>When a constraint is in the ENABLE, NOVALIDATE state, all subsequent statements are checked for conformity to the constraint. However, any existing data in the table is not checked. A table with ENABLE, NOVALIDATE constraints can contain invalid data, but it is not possible to add new invalid data to it. Constraints in the ENABLE, NOVALIDATE state is most useful in data warehouse configurations that are uploading valid OLTP data.</t>
    </r>
    <r>
      <rPr>
        <sz val="11"/>
        <color rgb="FF000000"/>
        <rFont val="Calibri"/>
      </rPr>
      <t xml:space="preserve">
</t>
    </r>
    <r>
      <rPr>
        <sz val="11"/>
        <color rgb="FF000000"/>
        <rFont val="Calibri"/>
      </rPr>
      <t>Enabling a constraint does not require validation. Enabling a constraint novalidate is much faster than enabling and validating a constraint. Also, validating a constraint that is already enabled does not require any DML locks during validation (unlike validating a previously disabled constraint). Enforcement guarantees that no violations are introduced during the validation. Hence, enabling without validating reduces the downtime typically associated with enabling a constraint.</t>
    </r>
    <r>
      <rPr>
        <sz val="11"/>
        <color rgb="FF000000"/>
        <rFont val="Calibri"/>
      </rPr>
      <t xml:space="preserve">
</t>
    </r>
    <r>
      <rPr>
        <sz val="11"/>
        <color rgb="FF000000"/>
        <rFont val="Calibri"/>
      </rPr>
      <t>Efficient Use of Integrity Constraints: A Procedure</t>
    </r>
    <r>
      <rPr>
        <sz val="11"/>
        <color rgb="FF000000"/>
        <rFont val="Calibri"/>
      </rPr>
      <t xml:space="preserve">
</t>
    </r>
    <r>
      <rPr>
        <sz val="11"/>
        <color rgb="FF000000"/>
        <rFont val="Calibri"/>
      </rPr>
      <t>Using integrity constraint states in the following order can ensure the best benefits:</t>
    </r>
    <r>
      <rPr>
        <sz val="11"/>
        <color rgb="FF000000"/>
        <rFont val="Calibri"/>
      </rPr>
      <t xml:space="preserve">
</t>
    </r>
    <r>
      <rPr>
        <sz val="11"/>
        <color rgb="FF000000"/>
        <rFont val="Calibri"/>
      </rPr>
      <t xml:space="preserve">    Disable state.</t>
    </r>
    <r>
      <rPr>
        <sz val="11"/>
        <color rgb="FF000000"/>
        <rFont val="Calibri"/>
      </rPr>
      <t xml:space="preserve">
</t>
    </r>
    <r>
      <rPr>
        <sz val="11"/>
        <color rgb="FF000000"/>
        <rFont val="Calibri"/>
      </rPr>
      <t xml:space="preserve">    Perform the operation (load, export, import).</t>
    </r>
    <r>
      <rPr>
        <sz val="11"/>
        <color rgb="FF000000"/>
        <rFont val="Calibri"/>
      </rPr>
      <t xml:space="preserve">
</t>
    </r>
    <r>
      <rPr>
        <sz val="11"/>
        <color rgb="FF000000"/>
        <rFont val="Calibri"/>
      </rPr>
      <t xml:space="preserve">    ENABLE, NOVALIDATE state.</t>
    </r>
    <r>
      <rPr>
        <sz val="11"/>
        <color rgb="FF000000"/>
        <rFont val="Calibri"/>
      </rPr>
      <t xml:space="preserve">
</t>
    </r>
    <r>
      <rPr>
        <sz val="11"/>
        <color rgb="FF000000"/>
        <rFont val="Calibri"/>
      </rPr>
      <t xml:space="preserve">    Enable state.</t>
    </r>
    <r>
      <rPr>
        <sz val="11"/>
        <color rgb="FF000000"/>
        <rFont val="Calibri"/>
      </rPr>
      <t xml:space="preserve">
</t>
    </r>
    <r>
      <rPr>
        <sz val="11"/>
        <color rgb="FF000000"/>
        <rFont val="Calibri"/>
      </rPr>
      <t>Some benefits of using constraints in this order are:</t>
    </r>
    <r>
      <rPr>
        <sz val="11"/>
        <color rgb="FF000000"/>
        <rFont val="Calibri"/>
      </rPr>
      <t xml:space="preserve">
</t>
    </r>
    <r>
      <rPr>
        <sz val="11"/>
        <color rgb="FF000000"/>
        <rFont val="Calibri"/>
      </rPr>
      <t xml:space="preserve">    No locks are held.</t>
    </r>
    <r>
      <rPr>
        <sz val="11"/>
        <color rgb="FF000000"/>
        <rFont val="Calibri"/>
      </rPr>
      <t xml:space="preserve">
</t>
    </r>
    <r>
      <rPr>
        <sz val="11"/>
        <color rgb="FF000000"/>
        <rFont val="Calibri"/>
      </rPr>
      <t xml:space="preserve">    All constraints can go to enable state concurrently.</t>
    </r>
    <r>
      <rPr>
        <sz val="11"/>
        <color rgb="FF000000"/>
        <rFont val="Calibri"/>
      </rPr>
      <t xml:space="preserve">
</t>
    </r>
    <r>
      <rPr>
        <sz val="11"/>
        <color rgb="FF000000"/>
        <rFont val="Calibri"/>
      </rPr>
      <t xml:space="preserve">    Constraint enabling is done in parallel.</t>
    </r>
    <r>
      <rPr>
        <sz val="11"/>
        <color rgb="FF000000"/>
        <rFont val="Calibri"/>
      </rPr>
      <t xml:space="preserve">
</t>
    </r>
    <r>
      <rPr>
        <sz val="11"/>
        <color rgb="FF000000"/>
        <rFont val="Calibri"/>
      </rPr>
      <t xml:space="preserve">    Concurrent activity on table is permitted.</t>
    </r>
    <r>
      <rPr>
        <sz val="11"/>
        <color rgb="FF000000"/>
        <rFont val="Calibri"/>
      </rPr>
      <t xml:space="preserve">
</t>
    </r>
    <r>
      <rPr>
        <sz val="11"/>
        <color rgb="FF000000"/>
        <rFont val="Calibri"/>
      </rPr>
      <t>Setting Integrity Constraints Upon Definition</t>
    </r>
    <r>
      <rPr>
        <sz val="11"/>
        <color rgb="FF000000"/>
        <rFont val="Calibri"/>
      </rPr>
      <t xml:space="preserve">
</t>
    </r>
    <r>
      <rPr>
        <sz val="11"/>
        <color rgb="FF000000"/>
        <rFont val="Calibri"/>
      </rPr>
      <t>When an integrity constraint is defined in a CREATE TABLE or ALTER TABLE statement, it can be enabled, disabled, or validated or not validated as determined by the specification of the ENABLE/DISABLE clause. If the ENABLE/DISABLE clause is not specified in a constraint definition, the database automatically enables and validates the constraint.</t>
    </r>
    <r>
      <rPr>
        <sz val="11"/>
        <color rgb="FF000000"/>
        <rFont val="Calibri"/>
      </rPr>
      <t xml:space="preserve">
</t>
    </r>
    <r>
      <rPr>
        <sz val="11"/>
        <color rgb="FF000000"/>
        <rFont val="Calibri"/>
      </rPr>
      <t>Disabling Constraints Upon Definition</t>
    </r>
    <r>
      <rPr>
        <sz val="11"/>
        <color rgb="FF000000"/>
        <rFont val="Calibri"/>
      </rPr>
      <t xml:space="preserve">
</t>
    </r>
    <r>
      <rPr>
        <sz val="11"/>
        <color rgb="FF000000"/>
        <rFont val="Calibri"/>
      </rPr>
      <t>The following CREATE TABLE and ALTER TABLE statements both define and disable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 xml:space="preserve">   empno NUMBER(5) PRIMARY KEY DISABLE,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 xml:space="preserve">   ADD PRIMARY KEY (empno) DISABLE;</t>
    </r>
    <r>
      <rPr>
        <sz val="11"/>
        <color rgb="FF000000"/>
        <rFont val="Calibri"/>
      </rPr>
      <t xml:space="preserve">
</t>
    </r>
    <r>
      <rPr>
        <sz val="11"/>
        <color rgb="FF000000"/>
        <rFont val="Calibri"/>
      </rPr>
      <t>An ALTER TABLE statement that defines and disables an integrity constraint never fails because of rows in the table that violate the integrity constraint. The definition of the constraint is allowed because its rule is not enforced.</t>
    </r>
    <r>
      <rPr>
        <sz val="11"/>
        <color rgb="FF000000"/>
        <rFont val="Calibri"/>
      </rPr>
      <t xml:space="preserve">
</t>
    </r>
    <r>
      <rPr>
        <sz val="11"/>
        <color rgb="FF000000"/>
        <rFont val="Calibri"/>
      </rPr>
      <t>Enabling Constraints Upon Definition</t>
    </r>
    <r>
      <rPr>
        <sz val="11"/>
        <color rgb="FF000000"/>
        <rFont val="Calibri"/>
      </rPr>
      <t xml:space="preserve">
</t>
    </r>
    <r>
      <rPr>
        <sz val="11"/>
        <color rgb="FF000000"/>
        <rFont val="Calibri"/>
      </rPr>
      <t>The following CREATE TABLE and ALTER TABLE statements both define and enable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 xml:space="preserve">    empno NUMBER(5) CONSTRAINT emp.pk PRIMARY KEY,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 xml:space="preserve">    ADD CONSTRAINT emp.pk PRIMARY KEY (empno);</t>
    </r>
    <r>
      <rPr>
        <sz val="11"/>
        <color rgb="FF000000"/>
        <rFont val="Calibri"/>
      </rPr>
      <t xml:space="preserve">
</t>
    </r>
    <r>
      <rPr>
        <sz val="11"/>
        <color rgb="FF000000"/>
        <rFont val="Calibri"/>
      </rPr>
      <t>An ALTER TABLE statement that defines and attempts to enable an integrity constraint can fail because rows of the table violate the integrity constraint. If this case, the statement is rolled back, and the constraint definition is not stored and not enabled.</t>
    </r>
    <r>
      <rPr>
        <sz val="11"/>
        <color rgb="FF000000"/>
        <rFont val="Calibri"/>
      </rPr>
      <t xml:space="preserve">
</t>
    </r>
    <r>
      <rPr>
        <sz val="11"/>
        <color rgb="FF000000"/>
        <rFont val="Calibri"/>
      </rPr>
      <t>When enabling a UNIQUE or PRIMARY KEY constraint, an associated index is created.</t>
    </r>
  </si>
  <si>
    <t>V-220301</t>
  </si>
  <si>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</si>
  <si>
    <r>
      <rPr>
        <sz val="11"/>
        <color rgb="FF000000"/>
        <rFont val="Calibri"/>
      </rPr>
      <t>Configure DBMS and custom database and application code not to divulge sensitive information or information useful for system identification in error information.</t>
    </r>
  </si>
  <si>
    <r>
      <rPr>
        <sz val="11"/>
        <color rgb="FF000000"/>
        <rFont val="Calibri"/>
      </rPr>
      <t>Any application providing too much information in error logs and in administrative messages to the screen risks compromising the data and security of the application and system. The structure and content of error messages needs to be carefully considered by the organization and development team.</t>
    </r>
    <r>
      <rPr>
        <sz val="11"/>
        <color rgb="FF000000"/>
        <rFont val="Calibri"/>
      </rPr>
      <t xml:space="preserve">
</t>
    </r>
    <r>
      <rPr>
        <sz val="11"/>
        <color rgb="FF000000"/>
        <rFont val="Calibri"/>
      </rPr>
      <t>The extent to which the application is able to identify and handle error conditions is guided by organizational policy and operational requirements. Sensitive information includes account numbers, social security numbers, and credit card numbers.</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</si>
  <si>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DBMS settings and custom database and application code to verify error messages do not contain information beyond what is needed for troubleshooting the issue.</t>
    </r>
    <r>
      <rPr>
        <sz val="11"/>
        <color rgb="FF000000"/>
        <rFont val="Calibri"/>
      </rPr>
      <t xml:space="preserve">
</t>
    </r>
    <r>
      <rPr>
        <sz val="11"/>
        <color rgb="FF000000"/>
        <rFont val="Calibri"/>
      </rPr>
      <t>If database errors contain PII data, sensitive business data, or information useful for identifying the host system, this is a finding.</t>
    </r>
    <r>
      <rPr>
        <sz val="11"/>
        <color rgb="FF000000"/>
        <rFont val="Calibri"/>
      </rPr>
      <t xml:space="preserve">
</t>
    </r>
    <r>
      <rPr>
        <sz val="11"/>
        <color rgb="FF000000"/>
        <rFont val="Calibri"/>
      </rPr>
      <t>Notes on Oracle's approach to this issue:  Out of the box, Oracle covers this. For example, if a user does not have access to a table, the error is just that the table or view does not exist. The Oracle database is not going to display a Social Security Number in an error code unless an application is programmed to do so.  Oracle applications will not expose the actual transactional data to a screen.  The only way Oracle will capture this information is to enable specific logging levels.  Custom code would require a review to ensure compliance.</t>
    </r>
  </si>
  <si>
    <t>V-220302</t>
  </si>
  <si>
    <r>
      <rPr>
        <sz val="11"/>
        <rFont val="Calibri"/>
      </rPr>
      <t>The DBMS must restrict error messages so only authorized personnel may view them.</t>
    </r>
  </si>
  <si>
    <r>
      <rPr>
        <sz val="11"/>
        <color rgb="FF000000"/>
        <rFont val="Calibri"/>
      </rPr>
      <t>i)  For each end-user-facing application that displays DBMS-generated error messages, configure or recode it to suppress these messages.</t>
    </r>
    <r>
      <rPr>
        <sz val="11"/>
        <color rgb="FF000000"/>
        <rFont val="Calibri"/>
      </rPr>
      <t xml:space="preserve">
</t>
    </r>
    <r>
      <rPr>
        <sz val="11"/>
        <color rgb="FF000000"/>
        <rFont val="Calibri"/>
      </rPr>
      <t>If the application is coded in Oracle PL/SQL, the EXCEPTION block can be used to suppress or divert error messages.  Most other programming languages provide comparable facilities, such as TRY ... CATCH.</t>
    </r>
    <r>
      <rPr>
        <sz val="11"/>
        <color rgb="FF000000"/>
        <rFont val="Calibri"/>
      </rPr>
      <t xml:space="preserve">
</t>
    </r>
    <r>
      <rPr>
        <sz val="11"/>
        <color rgb="FF000000"/>
        <rFont val="Calibri"/>
      </rPr>
      <t>ii) For each unauthorized user of each tool, remove the ability to access it.  For each tool where access to DBMS error messages is not required and can be configured, suppress the messages.  For each role/user that needs access to the error messages, or needs a tool where the messages cannot be suppressed, document the need in the system security plan.</t>
    </r>
  </si>
  <si>
    <r>
      <rPr>
        <sz val="11"/>
        <color rgb="FF000000"/>
        <rFont val="Calibri"/>
      </rPr>
      <t>If the application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Some default DBMS error messages can contain information that could aid an attacker in, among others things, identifying the database type, host address, or state of the database. Custom errors may contain sensitive customer information. It is important that error messages are displayed only to those who are authorized to view them.</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</si>
  <si>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Check DBMS settings and custom database code to determine if error messages are ever displayed to unauthorized individuals: </t>
    </r>
    <r>
      <rPr>
        <sz val="11"/>
        <color rgb="FF000000"/>
        <rFont val="Calibri"/>
      </rPr>
      <t xml:space="preserve">
</t>
    </r>
    <r>
      <rPr>
        <sz val="11"/>
        <color rgb="FF000000"/>
        <rFont val="Calibri"/>
      </rPr>
      <t>i)  Review all end-user-facing applications that use the database, to determine whether they display any DBMS-generated error messages to general users.  If they do, this is a finding.</t>
    </r>
    <r>
      <rPr>
        <sz val="11"/>
        <color rgb="FF000000"/>
        <rFont val="Calibri"/>
      </rPr>
      <t xml:space="preserve">
</t>
    </r>
    <r>
      <rPr>
        <sz val="11"/>
        <color rgb="FF000000"/>
        <rFont val="Calibri"/>
      </rPr>
      <t>ii) Review whether the database is accessible to users who are not authorized system administrators or database administrators, via the following types of software:</t>
    </r>
    <r>
      <rPr>
        <sz val="11"/>
        <color rgb="FF000000"/>
        <rFont val="Calibri"/>
      </rPr>
      <t xml:space="preserve">
</t>
    </r>
    <r>
      <rPr>
        <sz val="11"/>
        <color rgb="FF000000"/>
        <rFont val="Calibri"/>
      </rPr>
      <t>iia) Oracle SQL*Plus</t>
    </r>
    <r>
      <rPr>
        <sz val="11"/>
        <color rgb="FF000000"/>
        <rFont val="Calibri"/>
      </rPr>
      <t xml:space="preserve">
</t>
    </r>
    <r>
      <rPr>
        <sz val="11"/>
        <color rgb="FF000000"/>
        <rFont val="Calibri"/>
      </rPr>
      <t>iib) Reporting and analysis tools</t>
    </r>
    <r>
      <rPr>
        <sz val="11"/>
        <color rgb="FF000000"/>
        <rFont val="Calibri"/>
      </rPr>
      <t xml:space="preserve">
</t>
    </r>
    <r>
      <rPr>
        <sz val="11"/>
        <color rgb="FF000000"/>
        <rFont val="Calibri"/>
      </rPr>
      <t>iic) Database management and/or development tools, such as, but not limited to, Toad.</t>
    </r>
    <r>
      <rPr>
        <sz val="11"/>
        <color rgb="FF000000"/>
        <rFont val="Calibri"/>
      </rPr>
      <t xml:space="preserve">
</t>
    </r>
    <r>
      <rPr>
        <sz val="11"/>
        <color rgb="FF000000"/>
        <rFont val="Calibri"/>
      </rPr>
      <t>iid) Application development tools, such as, but not limited to, Oracle JDeveloper, Microsoft Visual Studio, PowerBuilder, or Eclipse.</t>
    </r>
    <r>
      <rPr>
        <sz val="11"/>
        <color rgb="FF000000"/>
        <rFont val="Calibri"/>
      </rPr>
      <t xml:space="preserve">
</t>
    </r>
    <r>
      <rPr>
        <sz val="11"/>
        <color rgb="FF000000"/>
        <rFont val="Calibri"/>
      </rPr>
      <t>If the answer to the preceding question (iia through iid) is Yes, inquire whether, for each role or individual with respect to each tool, this access is required to enable the user(s) to perform authorized job duties.  If No, this is a finding. If Yes, continue:</t>
    </r>
    <r>
      <rPr>
        <sz val="11"/>
        <color rgb="FF000000"/>
        <rFont val="Calibri"/>
      </rPr>
      <t xml:space="preserve">
</t>
    </r>
    <r>
      <rPr>
        <sz val="11"/>
        <color rgb="FF000000"/>
        <rFont val="Calibri"/>
      </rPr>
      <t>For each tool in use, determine whether it is capable of suppressing DBMS-generated error messages, and if it is, whether it is configured to do so.</t>
    </r>
    <r>
      <rPr>
        <sz val="11"/>
        <color rgb="FF000000"/>
        <rFont val="Calibri"/>
      </rPr>
      <t xml:space="preserve">
</t>
    </r>
    <r>
      <rPr>
        <sz val="11"/>
        <color rgb="FF000000"/>
        <rFont val="Calibri"/>
      </rPr>
      <t>Determine whether the role or individual, with respect to each tool, needs to see detailed DBMS-generated error messages.</t>
    </r>
    <r>
      <rPr>
        <sz val="11"/>
        <color rgb="FF000000"/>
        <rFont val="Calibri"/>
      </rPr>
      <t xml:space="preserve">
</t>
    </r>
    <r>
      <rPr>
        <sz val="11"/>
        <color rgb="FF000000"/>
        <rFont val="Calibri"/>
      </rPr>
      <t>If No, and if the tool is not configured to suppress such messages, this is a finding.</t>
    </r>
    <r>
      <rPr>
        <sz val="11"/>
        <color rgb="FF000000"/>
        <rFont val="Calibri"/>
      </rPr>
      <t xml:space="preserve">
</t>
    </r>
    <r>
      <rPr>
        <sz val="11"/>
        <color rgb="FF000000"/>
        <rFont val="Calibri"/>
      </rPr>
      <t>If Yes, determine whether the role/user's need to see such messages is documented in the System Security Plan.  If so, this is not a finding. If not, this is a finding.</t>
    </r>
  </si>
  <si>
    <t>V-220303</t>
  </si>
  <si>
    <r>
      <rPr>
        <sz val="11"/>
        <rFont val="Calibri"/>
      </rPr>
      <t>Applications must obscure feedback of authentication information during the authentication process to protect the information from possible exploitation/use by unauthorized individuals.</t>
    </r>
  </si>
  <si>
    <r>
      <rPr>
        <sz val="11"/>
        <color rgb="FF000000"/>
        <rFont val="Calibri"/>
      </rPr>
      <t>Configure or modify applications to prohibit display of passwords in clear text on the command line.</t>
    </r>
  </si>
  <si>
    <r>
      <rPr>
        <sz val="11"/>
        <color rgb="FF000000"/>
        <rFont val="Calibri"/>
      </rPr>
      <t>To prevent the compromise of authentication information, such as passwords, during the authentication process, the feedback from the information system shall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is an example of obscuring feedback of authentication information.</t>
    </r>
    <r>
      <rPr>
        <sz val="11"/>
        <color rgb="FF000000"/>
        <rFont val="Calibri"/>
      </rPr>
      <t xml:space="preserve">
</t>
    </r>
    <r>
      <rPr>
        <sz val="11"/>
        <color rgb="FF000000"/>
        <rFont val="Calibri"/>
      </rPr>
      <t>Database applications may allow for entry of the account name and password as a visible parameter of the application execution command. This practice should be prohibited and disabled to prevent shoulder surfing.</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</si>
  <si>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Interview the DBA to determine if any applications that access the database allow for entry of the account name and password on the command line. If any do, determine whether these applications obfuscate authentication data.  If they do not, this is a finding.</t>
    </r>
  </si>
  <si>
    <t>V-220304</t>
  </si>
  <si>
    <r>
      <rPr>
        <sz val="11"/>
        <rFont val="Calibri"/>
      </rPr>
      <t>When using command-line tools such as Oracle SQL*Plus, which can accept a plain-text password, users must use an alternative logon method that does not expose the password.</t>
    </r>
  </si>
  <si>
    <r>
      <rPr>
        <sz val="11"/>
        <color rgb="FF000000"/>
        <rFont val="Calibri"/>
      </rPr>
      <t>"For Oracle SQL*Plus, which cannot be configured not to accept a plain-text password,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t>
    </r>
    <r>
      <rPr>
        <sz val="11"/>
        <color rgb="FF000000"/>
        <rFont val="Calibri"/>
      </rPr>
      <t xml:space="preserve">
</t>
    </r>
    <r>
      <rPr>
        <sz val="11"/>
        <color rgb="FF000000"/>
        <rFont val="Calibri"/>
      </rPr>
      <t>- - - - -</t>
    </r>
    <r>
      <rPr>
        <sz val="11"/>
        <color rgb="FF000000"/>
        <rFont val="Calibri"/>
      </rPr>
      <t xml:space="preserve">
</t>
    </r>
    <r>
      <rPr>
        <sz val="11"/>
        <color rgb="FF000000"/>
        <rFont val="Calibri"/>
      </rPr>
      <t>Consider wrapping the startup command with a shell or wrapper and using an Oracle external password store.</t>
    </r>
    <r>
      <rPr>
        <sz val="11"/>
        <color rgb="FF000000"/>
        <rFont val="Calibri"/>
      </rPr>
      <t xml:space="preserve">
</t>
    </r>
    <r>
      <rPr>
        <sz val="11"/>
        <color rgb="FF000000"/>
        <rFont val="Calibri"/>
      </rPr>
      <t>Oracle provides the capability to provide for a secure external password facility.  Use the Oracle mkstore to create a secure storage area for passwords for applications, batch jobs, and scripts to use or deploy a site-authorized facility to perform this function.</t>
    </r>
    <r>
      <rPr>
        <sz val="11"/>
        <color rgb="FF000000"/>
        <rFont val="Calibri"/>
      </rPr>
      <t xml:space="preserve">
</t>
    </r>
    <r>
      <rPr>
        <sz val="11"/>
        <color rgb="FF000000"/>
        <rFont val="Calibri"/>
      </rPr>
      <t>Check to see what has been stored in the Oracle External Password Store.</t>
    </r>
    <r>
      <rPr>
        <sz val="11"/>
        <color rgb="FF000000"/>
        <rFont val="Calibri"/>
      </rPr>
      <t xml:space="preserve">
</t>
    </r>
    <r>
      <rPr>
        <sz val="11"/>
        <color rgb="FF000000"/>
        <rFont val="Calibri"/>
      </rPr>
      <t>To view all contents of a client wallet external password store, check specific credentials by viewing them. Listing the external password store contents provides information used to decide whether to add or delete credentials from the store.  To list the contents of the external password store, enter the following command at the command line:</t>
    </r>
    <r>
      <rPr>
        <sz val="11"/>
        <color rgb="FF000000"/>
        <rFont val="Calibri"/>
      </rPr>
      <t xml:space="preserve">
</t>
    </r>
    <r>
      <rPr>
        <sz val="11"/>
        <color rgb="FF000000"/>
        <rFont val="Calibri"/>
      </rPr>
      <t xml:space="preserve">  $ mkstore -wrl wallet_location -listCredential</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 mkstore -wrl c:\oracle\product\12.1.0\db_1\wallets -listCredential</t>
    </r>
    <r>
      <rPr>
        <sz val="11"/>
        <color rgb="FF000000"/>
        <rFont val="Calibri"/>
      </rPr>
      <t xml:space="preserve">
</t>
    </r>
    <r>
      <rPr>
        <sz val="11"/>
        <color rgb="FF000000"/>
        <rFont val="Calibri"/>
      </rPr>
      <t>The wallet_location specifies the path to the directory where the wallet, whose external password store contents is to be viewed, is located. This command lists all of the credential database service names (aliases) and the corresponding user name (schema) for that database. Passwords are not listed.</t>
    </r>
    <r>
      <rPr>
        <sz val="11"/>
        <color rgb="FF000000"/>
        <rFont val="Calibri"/>
      </rPr>
      <t xml:space="preserve">
</t>
    </r>
    <r>
      <rPr>
        <sz val="11"/>
        <color rgb="FF000000"/>
        <rFont val="Calibri"/>
      </rPr>
      <t>Configuring Clients to Use the External Password Store</t>
    </r>
    <r>
      <rPr>
        <sz val="11"/>
        <color rgb="FF000000"/>
        <rFont val="Calibri"/>
      </rPr>
      <t xml:space="preserve">
</t>
    </r>
    <r>
      <rPr>
        <sz val="11"/>
        <color rgb="FF000000"/>
        <rFont val="Calibri"/>
      </rPr>
      <t>If the client is already configured to use external authentication, such as Windows native authentication or Transport Layer Security (TLS), then Oracle Database uses that authentication method. The same credentials used for this type of authentication are typically also used to log on to the database.</t>
    </r>
    <r>
      <rPr>
        <sz val="11"/>
        <color rgb="FF000000"/>
        <rFont val="Calibri"/>
      </rPr>
      <t xml:space="preserve">
</t>
    </r>
    <r>
      <rPr>
        <sz val="11"/>
        <color rgb="FF000000"/>
        <rFont val="Calibri"/>
      </rPr>
      <t>For clients not using such authentication methods or wanting to override them for database authentication, set the SQLNET.WALLET_OVERRIDE parameter in sqlnet.ora to TRUE. The default value for SQLNET.WALLET_OVERRIDE is FALSE, allowing standard use of authentication credentials as before.</t>
    </r>
    <r>
      <rPr>
        <sz val="11"/>
        <color rgb="FF000000"/>
        <rFont val="Calibri"/>
      </rPr>
      <t xml:space="preserve">
</t>
    </r>
    <r>
      <rPr>
        <sz val="11"/>
        <color rgb="FF000000"/>
        <rFont val="Calibri"/>
      </rPr>
      <t>If wanting a client to use the secure external password store feature, then perform the following configuration task:</t>
    </r>
    <r>
      <rPr>
        <sz val="11"/>
        <color rgb="FF000000"/>
        <rFont val="Calibri"/>
      </rPr>
      <t xml:space="preserve">
</t>
    </r>
    <r>
      <rPr>
        <sz val="11"/>
        <color rgb="FF000000"/>
        <rFont val="Calibri"/>
      </rPr>
      <t>1. Create a wallet on the client by using the following syntax at the command line:</t>
    </r>
    <r>
      <rPr>
        <sz val="11"/>
        <color rgb="FF000000"/>
        <rFont val="Calibri"/>
      </rPr>
      <t xml:space="preserve">
</t>
    </r>
    <r>
      <rPr>
        <sz val="11"/>
        <color rgb="FF000000"/>
        <rFont val="Calibri"/>
      </rPr>
      <t>orapki create -wallet wallet_location  -auto_login_local</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orapki wallet create -wallet c:\oracle\product\12.1.0\db_1\wallets -auto_login_local</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The wallet_location is the path to the directory where the wallet is to be created and stored. This command creates an Oracle wallet with the autologon feature enabled at the location specified. The autologon feature enables the client to access the wallet contents without supplying a password.</t>
    </r>
    <r>
      <rPr>
        <sz val="11"/>
        <color rgb="FF000000"/>
        <rFont val="Calibri"/>
      </rPr>
      <t xml:space="preserve">
</t>
    </r>
    <r>
      <rPr>
        <sz val="11"/>
        <color rgb="FF000000"/>
        <rFont val="Calibri"/>
      </rPr>
      <t>The mkstore utility -create option uses password complexity verification.</t>
    </r>
    <r>
      <rPr>
        <sz val="11"/>
        <color rgb="FF000000"/>
        <rFont val="Calibri"/>
      </rPr>
      <t xml:space="preserve">
</t>
    </r>
    <r>
      <rPr>
        <sz val="11"/>
        <color rgb="FF000000"/>
        <rFont val="Calibri"/>
      </rPr>
      <t>2. Create database connection credentials in the wallet by using the following syntax at the command line:</t>
    </r>
    <r>
      <rPr>
        <sz val="11"/>
        <color rgb="FF000000"/>
        <rFont val="Calibri"/>
      </rPr>
      <t xml:space="preserve">
</t>
    </r>
    <r>
      <rPr>
        <sz val="11"/>
        <color rgb="FF000000"/>
        <rFont val="Calibri"/>
      </rPr>
      <t>mkstore -wrl wallet_location -createCredential db_connect_string username</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mkstore -wrl c:\oracle\product\12.1.0\db_1\wallets -createCredential oracle system</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In this specification:</t>
    </r>
    <r>
      <rPr>
        <sz val="11"/>
        <color rgb="FF000000"/>
        <rFont val="Calibri"/>
      </rPr>
      <t xml:space="preserve">
</t>
    </r>
    <r>
      <rPr>
        <sz val="11"/>
        <color rgb="FF000000"/>
        <rFont val="Calibri"/>
      </rPr>
      <t>The wallet_location is the path to the directory where the wallet was created.  The db_connect_string used in the CONNECT /@db_connect_string statement must be identical to the db_connect_string specified in the -createCredential command.</t>
    </r>
    <r>
      <rPr>
        <sz val="11"/>
        <color rgb="FF000000"/>
        <rFont val="Calibri"/>
      </rPr>
      <t xml:space="preserve">
</t>
    </r>
    <r>
      <rPr>
        <sz val="11"/>
        <color rgb="FF000000"/>
        <rFont val="Calibri"/>
      </rPr>
      <t>The db_connect_string is the TNS alias used to specify the database in the tnsnames.ora file or any service name used to identify the database on an Oracle network. By default, tnsnames.ora is located in the $ORACLE_HOME/network/admin directory on UNIX systems and in ORACLE_HOME\network\admin on Windows.</t>
    </r>
    <r>
      <rPr>
        <sz val="11"/>
        <color rgb="FF000000"/>
        <rFont val="Calibri"/>
      </rPr>
      <t xml:space="preserve">
</t>
    </r>
    <r>
      <rPr>
        <sz val="11"/>
        <color rgb="FF000000"/>
        <rFont val="Calibri"/>
      </rPr>
      <t>The username is the database logon credential. When prompted, enter the password for this user.</t>
    </r>
    <r>
      <rPr>
        <sz val="11"/>
        <color rgb="FF000000"/>
        <rFont val="Calibri"/>
      </rPr>
      <t xml:space="preserve">
</t>
    </r>
    <r>
      <rPr>
        <sz val="11"/>
        <color rgb="FF000000"/>
        <rFont val="Calibri"/>
      </rPr>
      <t>3. In the client sqlnet.ora file, enter the WALLET_LOCATION parameter and set it to the directory location of the wallet created in Step 1.  For example, if the wallet was created in $ORACLE_HOME/network/admin and the Oracle home is set to /private/ora12, then need to enter the following into the client sqlnet.ora file:</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/private/ora12/network/admin)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In the client sqlnet.ora file, enter the SQLNET.WALLET_OVERRIDE parameter and set it to TRUE as follows:</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This setting causes all CONNECT /@db_connect_string statements to use the information in the wallet at the specified location to authenticate to databases.</t>
    </r>
    <r>
      <rPr>
        <sz val="11"/>
        <color rgb="FF000000"/>
        <rFont val="Calibri"/>
      </rPr>
      <t xml:space="preserve">
</t>
    </r>
    <r>
      <rPr>
        <sz val="11"/>
        <color rgb="FF000000"/>
        <rFont val="Calibri"/>
      </rPr>
      <t>When external authentication is in use, an authenticated user with such a wallet can use the CONNECT /@db_connect_string syntax to access the previously specified databases without providing a user name and password. However, if a user fails that external authentication, then these connect statements also fail.</t>
    </r>
    <r>
      <rPr>
        <sz val="11"/>
        <color rgb="FF000000"/>
        <rFont val="Calibri"/>
      </rPr>
      <t xml:space="preserve">
</t>
    </r>
    <r>
      <rPr>
        <sz val="11"/>
        <color rgb="FF000000"/>
        <rFont val="Calibri"/>
      </rPr>
      <t>Below is a sample sqlnet.ora file with the WALLET_LOCATION and the SQLNET.WALLET_OVERRIDE parameters set as described in Steps 3 and 4.</t>
    </r>
    <r>
      <rPr>
        <sz val="11"/>
        <color rgb="FF000000"/>
        <rFont val="Calibri"/>
      </rPr>
      <t xml:space="preserve">
</t>
    </r>
    <r>
      <rPr>
        <sz val="11"/>
        <color rgb="FF000000"/>
        <rFont val="Calibri"/>
      </rPr>
      <t>Below is a sample SQLNET.ORA File with Wallet Parameters Set</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/private/ora12/network/admin)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 xml:space="preserve">        SSL_CLIENT_AUTHENTICATION = FALSE</t>
    </r>
    <r>
      <rPr>
        <sz val="11"/>
        <color rgb="FF000000"/>
        <rFont val="Calibri"/>
      </rPr>
      <t xml:space="preserve">
</t>
    </r>
    <r>
      <rPr>
        <sz val="11"/>
        <color rgb="FF000000"/>
        <rFont val="Calibri"/>
      </rPr>
      <t xml:space="preserve">        SSL_VERSION =1.2</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</si>
  <si>
    <r>
      <rPr>
        <sz val="11"/>
        <color rgb="FF000000"/>
        <rFont val="Calibri"/>
      </rPr>
      <t>The SRG states:  "To prevent the compromise of authentication information, such as passwords, during the authentication process, the feedback from the information system shall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is an example of obscuring feedback of authentication information."</t>
    </r>
    <r>
      <rPr>
        <sz val="11"/>
        <color rgb="FF000000"/>
        <rFont val="Calibri"/>
      </rPr>
      <t xml:space="preserve">
</t>
    </r>
    <r>
      <rPr>
        <sz val="11"/>
        <color rgb="FF000000"/>
        <rFont val="Calibri"/>
      </rPr>
      <t>"Database applications may allow for entry of the account name and password as a visible parameter of the application execution command. This practice should be prohibited and disabled to prevent shoulder surfing."</t>
    </r>
    <r>
      <rPr>
        <sz val="11"/>
        <color rgb="FF000000"/>
        <rFont val="Calibri"/>
      </rPr>
      <t xml:space="preserve">
</t>
    </r>
    <r>
      <rPr>
        <sz val="11"/>
        <color rgb="FF000000"/>
        <rFont val="Calibri"/>
      </rPr>
      <t>SQL*Plus is an essential part of any Oracle installation.  SQL*Plus cannot be configured not to accept a plain-text password.  Since the typical SQL*Plus user is a database administrator, the consequences of password compromise are particularly serious.  Therefore, the use of plain-text passwords must be prohibited, as a matter of practice and procedure.</t>
    </r>
    <r>
      <rPr>
        <sz val="11"/>
        <color rgb="FF000000"/>
        <rFont val="Calibri"/>
      </rPr>
      <t xml:space="preserve">
</t>
    </r>
    <r>
      <rPr>
        <sz val="11"/>
        <color rgb="FF000000"/>
        <rFont val="Calibri"/>
      </rPr>
      <t>Transport Layer Security (TLS) is the successor protocol to Secure Sockets Layer (SSL). Although the Oracle configuration parameters have names including 'SSL', such as SSL_VERSION and SSL_CIPHER_SUITES, they refer to TLS.</t>
    </r>
  </si>
  <si>
    <r>
      <rPr>
        <sz val="11"/>
        <color rgb="FF000000"/>
        <rFont val="Calibri"/>
      </rPr>
      <t>For Oracle SQL*Plus, which cannot be configured not to accept a plain-text password, and any other essential tool with the same limitation, verify that the system documentation explains the need for the tool, who uses it, and any relevant mitigations; and that AO approval has been obtained.  If not, this is a finding.</t>
    </r>
    <r>
      <rPr>
        <sz val="11"/>
        <color rgb="FF000000"/>
        <rFont val="Calibri"/>
      </rPr>
      <t xml:space="preserve">
</t>
    </r>
    <r>
      <rPr>
        <sz val="11"/>
        <color rgb="FF000000"/>
        <rFont val="Calibri"/>
      </rPr>
      <t>Request evidence that all users of the tool are trained in the importance of not using the plain-text password option and in how to keep the password hidden; and that they adhere to this practice.  If not, this is a finding.</t>
    </r>
  </si>
  <si>
    <t>V-220305</t>
  </si>
  <si>
    <r>
      <rPr>
        <sz val="11"/>
        <rFont val="Calibri"/>
      </rPr>
      <t>The DBMS must allocate audit record storage capacity in accordance with organization-defined audit record storage requirements.</t>
    </r>
  </si>
  <si>
    <r>
      <rPr>
        <sz val="11"/>
        <color rgb="FF000000"/>
        <rFont val="Calibri"/>
      </rPr>
      <t>Allocate sufficient audit file/table space to support peak demand.</t>
    </r>
    <r>
      <rPr>
        <sz val="11"/>
        <color rgb="FF000000"/>
        <rFont val="Calibri"/>
      </rPr>
      <t xml:space="preserve">
</t>
    </r>
    <r>
      <rPr>
        <sz val="11"/>
        <color rgb="FF000000"/>
        <rFont val="Calibri"/>
      </rPr>
      <t>Ensure that audit tables are in their own tablespaces and that the tablespaces have enough room for the volume of log data that will be produced.</t>
    </r>
  </si>
  <si>
    <r>
      <rPr>
        <sz val="11"/>
        <color rgb="FF000000"/>
        <rFont val="Calibri"/>
      </rPr>
      <t>In order to ensure sufficient storage capacity for the audit logs, the DBMS must be able to allocate audit record storage capacity. Although another requirement (SRG-APP-000515-DB-000318) mandates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DBMS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</si>
  <si>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Review the DBMS settings to determine whether audit logging is configured to produce logs consistent with the amount of space allocated for logging. If auditing will generate excessive logs so that they may outgrow the space reserved for logging, this is a finding.</t>
    </r>
    <r>
      <rPr>
        <sz val="11"/>
        <color rgb="FF000000"/>
        <rFont val="Calibri"/>
      </rPr>
      <t xml:space="preserve">
</t>
    </r>
    <r>
      <rPr>
        <sz val="11"/>
        <color rgb="FF000000"/>
        <rFont val="Calibri"/>
      </rPr>
      <t>If file-based auditing is in use, check that sufficient space is available to support the file(s). If not, this is a finding.</t>
    </r>
    <r>
      <rPr>
        <sz val="11"/>
        <color rgb="FF000000"/>
        <rFont val="Calibri"/>
      </rPr>
      <t xml:space="preserve">
</t>
    </r>
    <r>
      <rPr>
        <sz val="11"/>
        <color rgb="FF000000"/>
        <rFont val="Calibri"/>
      </rPr>
      <t>If standard, table-based auditing is used, the audit logs are written to a table called AUD$; and if a Virtual Private Database is deployed, a table is created called FGA_LOG$. First, check the current location of the audit trail tables.</t>
    </r>
    <r>
      <rPr>
        <sz val="11"/>
        <color rgb="FF000000"/>
        <rFont val="Calibri"/>
      </rPr>
      <t xml:space="preserve">
</t>
    </r>
    <r>
      <rPr>
        <sz val="11"/>
        <color rgb="FF000000"/>
        <rFont val="Calibri"/>
      </rPr>
      <t>CONN / AS SYSDBA</t>
    </r>
    <r>
      <rPr>
        <sz val="11"/>
        <color rgb="FF000000"/>
        <rFont val="Calibri"/>
      </rPr>
      <t xml:space="preserve">
</t>
    </r>
    <r>
      <rPr>
        <sz val="11"/>
        <color rgb="FF000000"/>
        <rFont val="Calibri"/>
      </rPr>
      <t>SELECT table_name, tablespace_name</t>
    </r>
    <r>
      <rPr>
        <sz val="11"/>
        <color rgb="FF000000"/>
        <rFont val="Calibri"/>
      </rPr>
      <t xml:space="preserve">
</t>
    </r>
    <r>
      <rPr>
        <sz val="11"/>
        <color rgb="FF000000"/>
        <rFont val="Calibri"/>
      </rPr>
      <t>FROM dba_tables</t>
    </r>
    <r>
      <rPr>
        <sz val="11"/>
        <color rgb="FF000000"/>
        <rFont val="Calibri"/>
      </rPr>
      <t xml:space="preserve">
</t>
    </r>
    <r>
      <rPr>
        <sz val="11"/>
        <color rgb="FF000000"/>
        <rFont val="Calibri"/>
      </rPr>
      <t>WHERE table_name IN ('AUD$', 'FGA_LOG$')</t>
    </r>
    <r>
      <rPr>
        <sz val="11"/>
        <color rgb="FF000000"/>
        <rFont val="Calibri"/>
      </rPr>
      <t xml:space="preserve">
</t>
    </r>
    <r>
      <rPr>
        <sz val="11"/>
        <color rgb="FF000000"/>
        <rFont val="Calibri"/>
      </rPr>
      <t>ORDER BY table_name;</t>
    </r>
    <r>
      <rPr>
        <sz val="11"/>
        <color rgb="FF000000"/>
        <rFont val="Calibri"/>
      </rPr>
      <t xml:space="preserve">
</t>
    </r>
    <r>
      <rPr>
        <sz val="11"/>
        <color rgb="FF000000"/>
        <rFont val="Calibri"/>
      </rPr>
      <t>TABLE_NAME TABLESPACE_NAME</t>
    </r>
    <r>
      <rPr>
        <sz val="11"/>
        <color rgb="FF000000"/>
        <rFont val="Calibri"/>
      </rPr>
      <t xml:space="preserve">
</t>
    </r>
    <r>
      <rPr>
        <sz val="11"/>
        <color rgb="FF000000"/>
        <rFont val="Calibri"/>
      </rPr>
      <t>------------------------------ ------------------------------</t>
    </r>
    <r>
      <rPr>
        <sz val="11"/>
        <color rgb="FF000000"/>
        <rFont val="Calibri"/>
      </rPr>
      <t xml:space="preserve">
</t>
    </r>
    <r>
      <rPr>
        <sz val="11"/>
        <color rgb="FF000000"/>
        <rFont val="Calibri"/>
      </rPr>
      <t>AUD$ SYSTEM</t>
    </r>
    <r>
      <rPr>
        <sz val="11"/>
        <color rgb="FF000000"/>
        <rFont val="Calibri"/>
      </rPr>
      <t xml:space="preserve">
</t>
    </r>
    <r>
      <rPr>
        <sz val="11"/>
        <color rgb="FF000000"/>
        <rFont val="Calibri"/>
      </rPr>
      <t>FGA_LOG$ SYSTEM</t>
    </r>
    <r>
      <rPr>
        <sz val="11"/>
        <color rgb="FF000000"/>
        <rFont val="Calibri"/>
      </rPr>
      <t xml:space="preserve">
</t>
    </r>
    <r>
      <rPr>
        <sz val="11"/>
        <color rgb="FF000000"/>
        <rFont val="Calibri"/>
      </rPr>
      <t>If the tablespace name is SYSTEM, the table needs to be relocated to its own tablespace. Ensure that adequate space is allocated to that tablespace.</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Audit logs are written to tables in the AUDSYS schema. The default tablespace for AUDSYS is USERS. A separate tablespace should be created to contain audit data. Ensure that adequate space is allocated to that tablespace.</t>
    </r>
    <r>
      <rPr>
        <sz val="11"/>
        <color rgb="FF000000"/>
        <rFont val="Calibri"/>
      </rPr>
      <t xml:space="preserve">
</t>
    </r>
    <r>
      <rPr>
        <sz val="11"/>
        <color rgb="FF000000"/>
        <rFont val="Calibri"/>
      </rPr>
      <t>Investigate whether there have been any incidents where the DBMS ran out of audit log space since the last time the space was allocated or other corrective measures were taken. If there have been, this is a finding.</t>
    </r>
  </si>
  <si>
    <t>V-220306</t>
  </si>
  <si>
    <r>
      <rPr>
        <sz val="11"/>
        <rFont val="Calibri"/>
      </rPr>
      <t>Database software, applications, and configuration files must be monitored to discover unauthorized changes.</t>
    </r>
  </si>
  <si>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t>
    </r>
    <r>
      <rPr>
        <sz val="11"/>
        <color rgb="FF000000"/>
        <rFont val="Calibri"/>
      </rPr>
      <t xml:space="preserve">
</t>
    </r>
    <r>
      <rPr>
        <sz val="11"/>
        <color rgb="FF000000"/>
        <rFont val="Calibri"/>
      </rPr>
      <t>File hashes or checksums should be used for comparisons since file dates may be manipulated by malicious users.</t>
    </r>
  </si>
  <si>
    <r>
      <rPr>
        <sz val="11"/>
        <color rgb="FF000000"/>
        <rFont val="Calibri"/>
      </rPr>
      <t>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</si>
  <si>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that monitoring of changes to database software libraries, related applications, and configuration files is done.</t>
    </r>
    <r>
      <rPr>
        <sz val="11"/>
        <color rgb="FF000000"/>
        <rFont val="Calibri"/>
      </rPr>
      <t xml:space="preserve">
</t>
    </r>
    <r>
      <rPr>
        <sz val="11"/>
        <color rgb="FF000000"/>
        <rFont val="Calibri"/>
      </rPr>
      <t>Verify that the list of files and directories being monitored is complete. If monitoring does not occur or is not complete, this is a finding.</t>
    </r>
  </si>
  <si>
    <t>V-220307</t>
  </si>
  <si>
    <r>
      <rPr>
        <sz val="11"/>
        <rFont val="Calibri"/>
      </rPr>
      <t>Logic modules within the database (to include packages, procedures, functions and triggers) must be monitored to discover unauthorized changes.</t>
    </r>
  </si>
  <si>
    <r>
      <rPr>
        <sz val="11"/>
        <color rgb="FF000000"/>
        <rFont val="Calibri"/>
      </rPr>
      <t>Implement procedures to monitor for unauthorized changes to database logic modules. If a third-party automated tool is not employed, an automated job that reports on the objects of interest and compares them to the baseline report for the same will meet the requirement.</t>
    </r>
  </si>
  <si>
    <r>
      <rPr>
        <sz val="11"/>
        <color rgb="FF000000"/>
        <rFont val="Calibri"/>
      </rPr>
      <t>Any changes to the hardware, software, and/or firmware components of the information system and/or application can potentially have significant effects on the overall security of the system.  This includes the logic modules implemented within the database, such as packages, procedures, functions and triggers.</t>
    </r>
    <r>
      <rPr>
        <sz val="11"/>
        <color rgb="FF000000"/>
        <rFont val="Calibri"/>
      </rPr>
      <t xml:space="preserve">
</t>
    </r>
    <r>
      <rPr>
        <sz val="11"/>
        <color rgb="FF000000"/>
        <rFont val="Calibri"/>
      </rPr>
      <t>If the DBMS were to allow any user to make changes to these,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logic modules can lead to unauthorized or compromised installations.</t>
    </r>
  </si>
  <si>
    <r>
      <rPr>
        <sz val="11"/>
        <color rgb="FF000000"/>
        <rFont val="Calibri"/>
      </rPr>
      <t>Review monitoring procedures and implementation evidence to verify that monitoring of changes to database logic modules is done.</t>
    </r>
    <r>
      <rPr>
        <sz val="11"/>
        <color rgb="FF000000"/>
        <rFont val="Calibri"/>
      </rPr>
      <t xml:space="preserve">
</t>
    </r>
    <r>
      <rPr>
        <sz val="11"/>
        <color rgb="FF000000"/>
        <rFont val="Calibri"/>
      </rPr>
      <t>Verify the list of objects (packages, procedures, functions, and triggers) being monitored is complete. If monitoring does not occur or is not complete, this is a finding.</t>
    </r>
  </si>
  <si>
    <t>V-220308</t>
  </si>
  <si>
    <r>
      <rPr>
        <sz val="11"/>
        <rFont val="Calibri"/>
      </rPr>
      <t>The DBMS software installation account must be restricted to authorized users.</t>
    </r>
  </si>
  <si>
    <r>
      <rPr>
        <sz val="11"/>
        <color rgb="FF000000"/>
        <rFont val="Calibri"/>
      </rPr>
      <t>Develop, document, and implement procedures to restrict use of the DBMS software installation account.</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</si>
  <si>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greater impact on database security and operation. It is especially important to grant access to privileged accounts to only those persons who are qualified and authorized to use them.</t>
    </r>
    <r>
      <rPr>
        <sz val="11"/>
        <color rgb="FF000000"/>
        <rFont val="Calibri"/>
      </rPr>
      <t xml:space="preserve">
</t>
    </r>
    <r>
      <rPr>
        <sz val="11"/>
        <color rgb="FF000000"/>
        <rFont val="Calibri"/>
      </rPr>
      <t>This requirement is particularly important because Oracle equates the installation account with the SYS account - the super-DBA.  Once logged on to the operating system, this account can connect to the database AS SYSDBA without further authentication.  It is very powerful and, by virtue of not being linked to any one person, cannot be audited to the level of the individual.</t>
    </r>
  </si>
  <si>
    <r>
      <rPr>
        <sz val="11"/>
        <color rgb="FF000000"/>
        <rFont val="Calibri"/>
      </rPr>
      <t>Review procedures for controlling and granting access to use of the DBMS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</si>
  <si>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V-220309</t>
  </si>
  <si>
    <r>
      <rPr>
        <sz val="11"/>
        <rFont val="Calibri"/>
      </rPr>
      <t>Database software directories, including DBMS configuration files, must be stored in dedicated directories, or DASD pools, separate from the host OS and other applications.</t>
    </r>
  </si>
  <si>
    <r>
      <rPr>
        <sz val="11"/>
        <color rgb="FF000000"/>
        <rFont val="Calibri"/>
      </rPr>
      <t>Install all applications on directories, or pools, separate from the DBMS software library directory. Re-locate any directories or re-install other application software that currently shares the DBMS software library directory to separate directories.</t>
    </r>
    <r>
      <rPr>
        <sz val="11"/>
        <color rgb="FF000000"/>
        <rFont val="Calibri"/>
      </rPr>
      <t xml:space="preserve">
</t>
    </r>
    <r>
      <rPr>
        <sz val="11"/>
        <color rgb="FF000000"/>
        <rFont val="Calibri"/>
      </rPr>
      <t>For mainframe-based databases, locate database software and configuration files in separate DASD pools from other mainframe applications.</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</si>
  <si>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</si>
  <si>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DBMS software library directory and note other root directories located on the same disk directory or any subdirectories. If any non-DBMS software directories exist on the disk directory, examine or investigate their use.</t>
    </r>
    <r>
      <rPr>
        <sz val="11"/>
        <color rgb="FF000000"/>
        <rFont val="Calibri"/>
      </rPr>
      <t xml:space="preserve">
</t>
    </r>
    <r>
      <rPr>
        <sz val="11"/>
        <color rgb="FF000000"/>
        <rFont val="Calibri"/>
      </rPr>
      <t>If any of the directories are used by other applications, including third-party applications that use the DBMS, this is a finding.</t>
    </r>
    <r>
      <rPr>
        <sz val="11"/>
        <color rgb="FF000000"/>
        <rFont val="Calibri"/>
      </rPr>
      <t xml:space="preserve">
</t>
    </r>
    <r>
      <rPr>
        <sz val="11"/>
        <color rgb="FF000000"/>
        <rFont val="Calibri"/>
      </rPr>
      <t>Only applications that are required for the functioning and administration, not use, of the DBMS should be located on the same disk directory as the DBMS software libraries.</t>
    </r>
    <r>
      <rPr>
        <sz val="11"/>
        <color rgb="FF000000"/>
        <rFont val="Calibri"/>
      </rPr>
      <t xml:space="preserve">
</t>
    </r>
    <r>
      <rPr>
        <sz val="11"/>
        <color rgb="FF000000"/>
        <rFont val="Calibri"/>
      </rPr>
      <t>For databases located on mainframes, confirm that the database and its configuration files are isolated in their own DASD pools.</t>
    </r>
    <r>
      <rPr>
        <sz val="11"/>
        <color rgb="FF000000"/>
        <rFont val="Calibri"/>
      </rPr>
      <t xml:space="preserve">
</t>
    </r>
    <r>
      <rPr>
        <sz val="11"/>
        <color rgb="FF000000"/>
        <rFont val="Calibri"/>
      </rPr>
      <t>If database software and database configuration files share DASD with other applications, this is a finding.</t>
    </r>
  </si>
  <si>
    <t>V-220310</t>
  </si>
  <si>
    <r>
      <rPr>
        <sz val="11"/>
        <rFont val="Calibri"/>
      </rPr>
      <t>The DBMS must uniquely identify and authenticate organizational users (or processes acting on behalf of organizational users).</t>
    </r>
  </si>
  <si>
    <r>
      <rPr>
        <sz val="11"/>
        <color rgb="FF000000"/>
        <rFont val="Calibri"/>
      </rPr>
      <t>Configure DBMS, OS and/or enterprise-level authentication/access mechanism to uniquely identify and authenticate all organizational users who log on to the system.  Ensure that each user has a separate account from all other users.</t>
    </r>
  </si>
  <si>
    <r>
      <rPr>
        <sz val="11"/>
        <color rgb="FF000000"/>
        <rFont val="Calibri"/>
      </rPr>
      <t>To assure accountability and prevent unauthorized access, organizational users shall be identified and authenticated.</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Users (and any processes acting on behalf of users) are uniquely identified and authenticated for all accesses other than those accesses explicitly identified and documented by the organization which outlines specific user actions that can be performed on the information system without identification or authentication.</t>
    </r>
  </si>
  <si>
    <r>
      <rPr>
        <sz val="11"/>
        <color rgb="FF000000"/>
        <rFont val="Calibri"/>
      </rPr>
      <t>Review DBMS settings, OS settings, and/or enterprise-level authentication/access mechanism settings, and site practices, to determine whether organizational users are uniquely identified and authenticated when logging on to the system.</t>
    </r>
    <r>
      <rPr>
        <sz val="11"/>
        <color rgb="FF000000"/>
        <rFont val="Calibri"/>
      </rPr>
      <t xml:space="preserve">
</t>
    </r>
    <r>
      <rPr>
        <sz val="11"/>
        <color rgb="FF000000"/>
        <rFont val="Calibri"/>
      </rPr>
      <t>If organizational users are not uniquely identified and authenticated, this is a finding.</t>
    </r>
  </si>
  <si>
    <t>V-220311</t>
  </si>
  <si>
    <r>
      <rPr>
        <sz val="11"/>
        <rFont val="Calibri"/>
      </rPr>
      <t>The DBMS must uniquely identify and authenticate non-organizational users (or processes acting on behalf of non-organizational users).</t>
    </r>
  </si>
  <si>
    <r>
      <rPr>
        <sz val="11"/>
        <color rgb="FF000000"/>
        <rFont val="Calibri"/>
      </rPr>
      <t>Configure DBMS settings to uniquely identify and authenticate all non-organizational users who log onto the system.</t>
    </r>
  </si>
  <si>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Non-organizational users shall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</si>
  <si>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Review DBMS settings to determine whether non-organizational users are uniquely identified and authenticated when logging onto the system.</t>
    </r>
    <r>
      <rPr>
        <sz val="11"/>
        <color rgb="FF000000"/>
        <rFont val="Calibri"/>
      </rPr>
      <t xml:space="preserve">
</t>
    </r>
    <r>
      <rPr>
        <sz val="11"/>
        <color rgb="FF000000"/>
        <rFont val="Calibri"/>
      </rPr>
      <t>If non-organizational users are not uniquely identified and authenticated, this is a finding.</t>
    </r>
  </si>
  <si>
    <t>V-220312</t>
  </si>
  <si>
    <r>
      <rPr>
        <sz val="11"/>
        <rFont val="Calibri"/>
      </rPr>
      <t>The DBMS must separate user functionality (including user interface services) from database management functionality.</t>
    </r>
  </si>
  <si>
    <r>
      <rPr>
        <sz val="11"/>
        <color rgb="FF000000"/>
        <rFont val="Calibri"/>
      </rPr>
      <t>Configure DBMS settings to separate database administration and general user functionality.  Provide those who have both administrative and general-user responsibilities with separate accounts for these separate functions.</t>
    </r>
  </si>
  <si>
    <r>
      <rPr>
        <sz val="11"/>
        <color rgb="FF000000"/>
        <rFont val="Calibri"/>
      </rPr>
      <t>Information system management functionality includes functions necessary to administer databases, network components, workstations, or servers, and typically requires privileged user access.</t>
    </r>
    <r>
      <rPr>
        <sz val="11"/>
        <color rgb="FF000000"/>
        <rFont val="Calibri"/>
      </rPr>
      <t xml:space="preserve">
</t>
    </r>
    <r>
      <rPr>
        <sz val="11"/>
        <color rgb="FF000000"/>
        <rFont val="Calibri"/>
      </rPr>
      <t>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</si>
  <si>
    <r>
      <rPr>
        <sz val="11"/>
        <color rgb="FF000000"/>
        <rFont val="Calibri"/>
      </rPr>
      <t>Check DBMS settings and vendor documentation to verify administrative functionality is separate from user functionality.</t>
    </r>
    <r>
      <rPr>
        <sz val="11"/>
        <color rgb="FF000000"/>
        <rFont val="Calibri"/>
      </rPr>
      <t xml:space="preserve">
</t>
    </r>
    <r>
      <rPr>
        <sz val="11"/>
        <color rgb="FF000000"/>
        <rFont val="Calibri"/>
      </rPr>
      <t>If administrator and general user functionality is not separated either physically or logically, this is a finding.</t>
    </r>
  </si>
  <si>
    <t>V-220313</t>
  </si>
  <si>
    <r>
      <rPr>
        <sz val="11"/>
        <rFont val="Calibri"/>
      </rPr>
      <t>The DBMS must protect against an individual who uses a shared account falsely denying having performed a particular action.</t>
    </r>
  </si>
  <si>
    <r>
      <rPr>
        <sz val="11"/>
        <color rgb="FF000000"/>
        <rFont val="Calibri"/>
      </rPr>
      <t>Use accounts assigned to individual users where feasible. Configure DBMS to provide individual accountability at the DBMS level, and in audit logs, for actions performed under a shared database account.</t>
    </r>
    <r>
      <rPr>
        <sz val="11"/>
        <color rgb="FF000000"/>
        <rFont val="Calibri"/>
      </rPr>
      <t xml:space="preserve">
</t>
    </r>
    <r>
      <rPr>
        <sz val="11"/>
        <color rgb="FF000000"/>
        <rFont val="Calibri"/>
      </rPr>
      <t>Modify applications and data tables that are not capturing individual user identity to do so.</t>
    </r>
    <r>
      <rPr>
        <sz val="11"/>
        <color rgb="FF000000"/>
        <rFont val="Calibri"/>
      </rPr>
      <t xml:space="preserve">
</t>
    </r>
    <r>
      <rPr>
        <sz val="11"/>
        <color rgb="FF000000"/>
        <rFont val="Calibri"/>
      </rPr>
      <t>Create and enforce the use of individual user IDs for logging on to Oracle tools and third-party products.</t>
    </r>
    <r>
      <rPr>
        <sz val="11"/>
        <color rgb="FF000000"/>
        <rFont val="Calibri"/>
      </rPr>
      <t xml:space="preserve">
</t>
    </r>
    <r>
      <rPr>
        <sz val="11"/>
        <color rgb="FF000000"/>
        <rFont val="Calibri"/>
      </rPr>
      <t>If Oracle auditing is not already enabled, enable it.</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If Oracle (or third-party) auditing is not already enabled, enable it. For Oracle auditing, use this query:</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Link the oracle binary with uniaud_on, and then restart the database. 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http://docs.oracle.com/database/121/TDPSG/tdpsg_auditing.htm#TDPSG50000</t>
    </r>
    <r>
      <rPr>
        <sz val="11"/>
        <color rgb="FF000000"/>
        <rFont val="Calibri"/>
      </rPr>
      <t xml:space="preserve">
</t>
    </r>
    <r>
      <rPr>
        <sz val="11"/>
        <color rgb="FF000000"/>
        <rFont val="Calibri"/>
      </rPr>
      <t xml:space="preserve">"Monitoring Database Activity with Auditing" in the Oracle Database Security Guide: </t>
    </r>
    <r>
      <rPr>
        <sz val="11"/>
        <color rgb="FF000000"/>
        <rFont val="Calibri"/>
      </rPr>
      <t xml:space="preserve">
</t>
    </r>
    <r>
      <rPr>
        <sz val="11"/>
        <color rgb="FF000000"/>
        <rFont val="Calibri"/>
      </rPr>
      <t>http://docs.oracle.com/database/121/DBSEG/part_6.htm#CCHEHCGI</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http://docs.oracle.com/database/121/ARPLS/d_audit_mgmt.htm#ARPLS241</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http://docs.oracle.com/database/121/UPGRD/afterup.htm#UPGRD52810</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locations above.</t>
    </r>
    <r>
      <rPr>
        <sz val="11"/>
        <color rgb="FF000000"/>
        <rFont val="Calibri"/>
      </rPr>
      <t xml:space="preserve">
</t>
    </r>
    <r>
      <rPr>
        <sz val="11"/>
        <color rgb="FF000000"/>
        <rFont val="Calibri"/>
      </rPr>
      <t>If this level of auditing does not meet site-specific requirements, consider deploying the Oracle Audit Vault.  The Audit Vault is a highly configurable option from Oracle made specifically for performing the audit functions.  It has reporting capabilities as well as user-defined rules that provide additional flexibility for complex auditing requirements.</t>
    </r>
  </si>
  <si>
    <r>
      <rPr>
        <sz val="11"/>
        <color rgb="FF000000"/>
        <rFont val="Calibri"/>
      </rPr>
      <t>Non-repudiation of actions taken is required in order to maintain application integrity. Examples of particular actions taken by individuals include creating information, sending a message, approving information (e.g., indicating concurrence or signing a contract), and receiving a message.</t>
    </r>
    <r>
      <rPr>
        <sz val="11"/>
        <color rgb="FF000000"/>
        <rFont val="Calibri"/>
      </rPr>
      <t xml:space="preserve">
</t>
    </r>
    <r>
      <rPr>
        <sz val="11"/>
        <color rgb="FF000000"/>
        <rFont val="Calibri"/>
      </rPr>
      <t xml:space="preserve">Non-repudiation protects individuals against later claims by an author of not having authored a particular document, a sender of not having transmitted a message, a receiver of not having received a message, or a signatory of not having signed a document. </t>
    </r>
    <r>
      <rPr>
        <sz val="11"/>
        <color rgb="FF000000"/>
        <rFont val="Calibri"/>
      </rPr>
      <t xml:space="preserve">
</t>
    </r>
    <r>
      <rPr>
        <sz val="11"/>
        <color rgb="FF000000"/>
        <rFont val="Calibri"/>
      </rPr>
      <t>Authentication via shared accounts does not provide individual accountability for actions taken on the DBMS or data. Whenever a single database account is used to connect to the database, a secondary authentication method that provides individual accountability is required. This scenario most frequently occurs when an externally hosted application authenticates individual users to the application and the application uses a single account to retrieve or update database information on behalf of the individual users.</t>
    </r>
    <r>
      <rPr>
        <sz val="11"/>
        <color rgb="FF000000"/>
        <rFont val="Calibri"/>
      </rPr>
      <t xml:space="preserve">
</t>
    </r>
    <r>
      <rPr>
        <sz val="11"/>
        <color rgb="FF000000"/>
        <rFont val="Calibri"/>
      </rPr>
      <t>When shared accounts are utilized without another means of identifying individual users, users may deny having performed a particular action.</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</si>
  <si>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If there are no shared accounts available to more than one user, this is not a finding.</t>
    </r>
    <r>
      <rPr>
        <sz val="11"/>
        <color rgb="FF000000"/>
        <rFont val="Calibri"/>
      </rPr>
      <t xml:space="preserve">
</t>
    </r>
    <r>
      <rPr>
        <sz val="11"/>
        <color rgb="FF000000"/>
        <rFont val="Calibri"/>
      </rPr>
      <t>If a shared account is used by an application to interact with the database, review the System Security Plan, the tables in the database, and the application source code/documentation to determine whether the application captures the individual user's identity and stores that identity along with all data inserted and updated (also with all records of reads and/or deletions, if these are required to be logged).</t>
    </r>
    <r>
      <rPr>
        <sz val="11"/>
        <color rgb="FF000000"/>
        <rFont val="Calibri"/>
      </rPr>
      <t xml:space="preserve">
</t>
    </r>
    <r>
      <rPr>
        <sz val="11"/>
        <color rgb="FF000000"/>
        <rFont val="Calibri"/>
      </rPr>
      <t>If there are gaps in the application's ability to do this, and the gaps and the risk are not defined in the system documentation and accepted by the AO, this is a finding.</t>
    </r>
    <r>
      <rPr>
        <sz val="11"/>
        <color rgb="FF000000"/>
        <rFont val="Calibri"/>
      </rPr>
      <t xml:space="preserve">
</t>
    </r>
    <r>
      <rPr>
        <sz val="11"/>
        <color rgb="FF000000"/>
        <rFont val="Calibri"/>
      </rPr>
      <t>If users are sharing a group account to log on to Oracle tools or third-party products that access the database, this is a finding.</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ensure that user activities other than SELECT, INSERT, UPDATE, and DELETE are also monitored and attributed to individuals, verify that Oracle auditing is enabled. 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that user activities other than SELECT, INSERT, UPDATE, and DELETE are also monitored and attributed to individuals, verify that Oracle auditing is enabled. To see if Oracle is configured to capture audit data, enter the following SQL*Plus command:</t>
    </r>
    <r>
      <rPr>
        <sz val="11"/>
        <color rgb="FF000000"/>
        <rFont val="Calibri"/>
      </rPr>
      <t xml:space="preserve">
</t>
    </r>
    <r>
      <rPr>
        <sz val="11"/>
        <color rgb="FF000000"/>
        <rFont val="Calibri"/>
      </rPr>
      <t>SELECT * FROM V$OPTION WHERE PARAMETER = 'Unified Auditing';</t>
    </r>
    <r>
      <rPr>
        <sz val="11"/>
        <color rgb="FF000000"/>
        <rFont val="Calibri"/>
      </rPr>
      <t xml:space="preserve">
</t>
    </r>
    <r>
      <rPr>
        <sz val="11"/>
        <color rgb="FF000000"/>
        <rFont val="Calibri"/>
      </rPr>
      <t>If Oracle returns a value something other than "TRUE", this is a finding.</t>
    </r>
  </si>
  <si>
    <t>V-237696</t>
  </si>
  <si>
    <r>
      <rPr>
        <sz val="11"/>
        <rFont val="Calibri"/>
      </rPr>
      <t>DBA OS accounts must be granted only those host system privileges necessary for the administration of the DBMS.</t>
    </r>
  </si>
  <si>
    <r>
      <rPr>
        <sz val="11"/>
        <color rgb="FF000000"/>
        <rFont val="Calibri"/>
      </rPr>
      <t>Revoke all host system privileges from the DBA group accounts and DBA user accounts not required for DBMS administration.</t>
    </r>
    <r>
      <rPr>
        <sz val="11"/>
        <color rgb="FF000000"/>
        <rFont val="Calibri"/>
      </rPr>
      <t xml:space="preserve">
</t>
    </r>
    <r>
      <rPr>
        <sz val="11"/>
        <color rgb="FF000000"/>
        <rFont val="Calibri"/>
      </rPr>
      <t>Revoke all OS group memberships that assign excessive privileges to the DBA group accounts and DBA user accounts.</t>
    </r>
    <r>
      <rPr>
        <sz val="11"/>
        <color rgb="FF000000"/>
        <rFont val="Calibri"/>
      </rPr>
      <t xml:space="preserve">
</t>
    </r>
    <r>
      <rPr>
        <sz val="11"/>
        <color rgb="FF000000"/>
        <rFont val="Calibri"/>
      </rPr>
      <t>Remove any directly applied permissions or user rights from the DBA group accounts and DBA user accounts.</t>
    </r>
    <r>
      <rPr>
        <sz val="11"/>
        <color rgb="FF000000"/>
        <rFont val="Calibri"/>
      </rPr>
      <t xml:space="preserve">
</t>
    </r>
    <r>
      <rPr>
        <sz val="11"/>
        <color rgb="FF000000"/>
        <rFont val="Calibri"/>
      </rPr>
      <t>Document all DBA group accounts and individual DBA account-assigned privileges in the System Security Plan.</t>
    </r>
  </si>
  <si>
    <r>
      <rPr>
        <sz val="11"/>
        <color rgb="FF000000"/>
        <rFont val="Calibri"/>
      </rPr>
      <t>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DBAs, if assigned excessive OS privileges, could perform actions that could endanger the information system or hide evidence of malicious activity.</t>
    </r>
  </si>
  <si>
    <r>
      <rPr>
        <sz val="11"/>
        <color rgb="FF000000"/>
        <rFont val="Calibri"/>
      </rPr>
      <t>Review host system privileges assigned to the Oracle DBA group and all individual Oracle DBA accounts.</t>
    </r>
    <r>
      <rPr>
        <sz val="11"/>
        <color rgb="FF000000"/>
        <rFont val="Calibri"/>
      </rPr>
      <t xml:space="preserve">
</t>
    </r>
    <r>
      <rPr>
        <sz val="11"/>
        <color rgb="FF000000"/>
        <rFont val="Calibri"/>
      </rPr>
      <t>Note: do not include the Oracle software installation account in any results for this check.</t>
    </r>
    <r>
      <rPr>
        <sz val="11"/>
        <color rgb="FF000000"/>
        <rFont val="Calibri"/>
      </rPr>
      <t xml:space="preserve">
</t>
    </r>
    <r>
      <rPr>
        <sz val="11"/>
        <color rgb="FF000000"/>
        <rFont val="Calibri"/>
      </rPr>
      <t>For UNIX systems (as root):</t>
    </r>
    <r>
      <rPr>
        <sz val="11"/>
        <color rgb="FF000000"/>
        <rFont val="Calibri"/>
      </rPr>
      <t xml:space="preserve">
</t>
    </r>
    <r>
      <rPr>
        <sz val="11"/>
        <color rgb="FF000000"/>
        <rFont val="Calibri"/>
      </rPr>
      <t>cat /etc/group | grep -i dba</t>
    </r>
    <r>
      <rPr>
        <sz val="11"/>
        <color rgb="FF000000"/>
        <rFont val="Calibri"/>
      </rPr>
      <t xml:space="preserve">
</t>
    </r>
    <r>
      <rPr>
        <sz val="11"/>
        <color rgb="FF000000"/>
        <rFont val="Calibri"/>
      </rPr>
      <t>groups root</t>
    </r>
    <r>
      <rPr>
        <sz val="11"/>
        <color rgb="FF000000"/>
        <rFont val="Calibri"/>
      </rPr>
      <t xml:space="preserve">
</t>
    </r>
    <r>
      <rPr>
        <sz val="11"/>
        <color rgb="FF000000"/>
        <rFont val="Calibri"/>
      </rPr>
      <t>If "root" is returned in the first list, this is a finding.</t>
    </r>
    <r>
      <rPr>
        <sz val="11"/>
        <color rgb="FF000000"/>
        <rFont val="Calibri"/>
      </rPr>
      <t xml:space="preserve">
</t>
    </r>
    <r>
      <rPr>
        <sz val="11"/>
        <color rgb="FF000000"/>
        <rFont val="Calibri"/>
      </rPr>
      <t>If any accounts listed in the first list are also listed in the second list, this is a finding.</t>
    </r>
    <r>
      <rPr>
        <sz val="11"/>
        <color rgb="FF000000"/>
        <rFont val="Calibri"/>
      </rPr>
      <t xml:space="preserve">
</t>
    </r>
    <r>
      <rPr>
        <sz val="11"/>
        <color rgb="FF000000"/>
        <rFont val="Calibri"/>
      </rPr>
      <t>Investigate any user account group memberships other than DBA or root groups that are returned by the following command (also as root):</t>
    </r>
    <r>
      <rPr>
        <sz val="11"/>
        <color rgb="FF000000"/>
        <rFont val="Calibri"/>
      </rPr>
      <t xml:space="preserve">
</t>
    </r>
    <r>
      <rPr>
        <sz val="11"/>
        <color rgb="FF000000"/>
        <rFont val="Calibri"/>
      </rPr>
      <t>groups [dba user account]</t>
    </r>
    <r>
      <rPr>
        <sz val="11"/>
        <color rgb="FF000000"/>
        <rFont val="Calibri"/>
      </rPr>
      <t xml:space="preserve">
</t>
    </r>
    <r>
      <rPr>
        <sz val="11"/>
        <color rgb="FF000000"/>
        <rFont val="Calibri"/>
      </rPr>
      <t>Replace [dba user account] with the user account name of each DBA account.</t>
    </r>
    <r>
      <rPr>
        <sz val="11"/>
        <color rgb="FF000000"/>
        <rFont val="Calibri"/>
      </rPr>
      <t xml:space="preserve">
</t>
    </r>
    <r>
      <rPr>
        <sz val="11"/>
        <color rgb="FF000000"/>
        <rFont val="Calibri"/>
      </rPr>
      <t>If individual DBA accounts are assigned to groups that grant access or privileges for purposes other than DBA responsibilities, this is a finding.</t>
    </r>
    <r>
      <rPr>
        <sz val="11"/>
        <color rgb="FF000000"/>
        <rFont val="Calibri"/>
      </rPr>
      <t xml:space="preserve">
</t>
    </r>
    <r>
      <rPr>
        <sz val="11"/>
        <color rgb="FF000000"/>
        <rFont val="Calibri"/>
      </rPr>
      <t>For Windows Systems (click or select):</t>
    </r>
    <r>
      <rPr>
        <sz val="11"/>
        <color rgb="FF000000"/>
        <rFont val="Calibri"/>
      </rPr>
      <t xml:space="preserve">
</t>
    </r>
    <r>
      <rPr>
        <sz val="11"/>
        <color rgb="FF000000"/>
        <rFont val="Calibri"/>
      </rPr>
      <t>Start / Settings / Control Panel / Administrative Tools / Computer Management / Local Users and Groups / Groups / ORA_DBA</t>
    </r>
    <r>
      <rPr>
        <sz val="11"/>
        <color rgb="FF000000"/>
        <rFont val="Calibri"/>
      </rPr>
      <t xml:space="preserve">
</t>
    </r>
    <r>
      <rPr>
        <sz val="11"/>
        <color rgb="FF000000"/>
        <rFont val="Calibri"/>
      </rPr>
      <t>Start / Settings / Control Panel / Administrative Tools / Computer Management / Local Users and Groups / Groups / ORA_[SID]_DBA (if present)</t>
    </r>
    <r>
      <rPr>
        <sz val="11"/>
        <color rgb="FF000000"/>
        <rFont val="Calibri"/>
      </rPr>
      <t xml:space="preserve">
</t>
    </r>
    <r>
      <rPr>
        <sz val="11"/>
        <color rgb="FF000000"/>
        <rFont val="Calibri"/>
      </rPr>
      <t>Note: Users assigned DBA privileges on a Windows host are granted membership in the ORA_DBA and/or ORA_[SID]_DBA groups. The ORA_DBA group grants DBA privileges to any database on the system. The ORA_[SID]_DBA groups grant DBA privileges to specific Oracle instances only.</t>
    </r>
    <r>
      <rPr>
        <sz val="11"/>
        <color rgb="FF000000"/>
        <rFont val="Calibri"/>
      </rPr>
      <t xml:space="preserve">
</t>
    </r>
    <r>
      <rPr>
        <sz val="11"/>
        <color rgb="FF000000"/>
        <rFont val="Calibri"/>
      </rPr>
      <t>Make a note of each user listed. For each user (click or select):</t>
    </r>
    <r>
      <rPr>
        <sz val="11"/>
        <color rgb="FF000000"/>
        <rFont val="Calibri"/>
      </rPr>
      <t xml:space="preserve">
</t>
    </r>
    <r>
      <rPr>
        <sz val="11"/>
        <color rgb="FF000000"/>
        <rFont val="Calibri"/>
      </rPr>
      <t>Start / Settings / Control Panel / Administrative Tools / Computer Management / Local Users and Groups / Users / [DBA user name] / Member of</t>
    </r>
    <r>
      <rPr>
        <sz val="11"/>
        <color rgb="FF000000"/>
        <rFont val="Calibri"/>
      </rPr>
      <t xml:space="preserve">
</t>
    </r>
    <r>
      <rPr>
        <sz val="11"/>
        <color rgb="FF000000"/>
        <rFont val="Calibri"/>
      </rPr>
      <t>If DBA users belong to any groups other than DBA groups and the Windows Users group, this is a finding.</t>
    </r>
    <r>
      <rPr>
        <sz val="11"/>
        <color rgb="FF000000"/>
        <rFont val="Calibri"/>
      </rPr>
      <t xml:space="preserve">
</t>
    </r>
    <r>
      <rPr>
        <sz val="11"/>
        <color rgb="FF000000"/>
        <rFont val="Calibri"/>
      </rPr>
      <t>Examine User Rights assigned to DBA groups or group members:</t>
    </r>
    <r>
      <rPr>
        <sz val="11"/>
        <color rgb="FF000000"/>
        <rFont val="Calibri"/>
      </rPr>
      <t xml:space="preserve">
</t>
    </r>
    <r>
      <rPr>
        <sz val="11"/>
        <color rgb="FF000000"/>
        <rFont val="Calibri"/>
      </rPr>
      <t>Start / Settings / Control Panel / Administrative Tools / Local Security Policy / Security Settings / Local Policies / User Rights Assignments</t>
    </r>
    <r>
      <rPr>
        <sz val="11"/>
        <color rgb="FF000000"/>
        <rFont val="Calibri"/>
      </rPr>
      <t xml:space="preserve">
</t>
    </r>
    <r>
      <rPr>
        <sz val="11"/>
        <color rgb="FF000000"/>
        <rFont val="Calibri"/>
      </rPr>
      <t>If any User Rights are assigned directly to the DBA group(s) or DBA user accounts, this is a finding.</t>
    </r>
  </si>
  <si>
    <t>V-237697</t>
  </si>
  <si>
    <r>
      <rPr>
        <sz val="11"/>
        <rFont val="Calibri"/>
      </rPr>
      <t>Oracle software must be evaluated and patched against newly found vulnerabilities.</t>
    </r>
  </si>
  <si>
    <r>
      <rPr>
        <sz val="11"/>
        <color rgb="FF000000"/>
        <rFont val="Calibri"/>
      </rPr>
      <t>Follow the process below to apply the security patch.</t>
    </r>
    <r>
      <rPr>
        <sz val="11"/>
        <color rgb="FF000000"/>
        <rFont val="Calibri"/>
      </rPr>
      <t xml:space="preserve">
</t>
    </r>
    <r>
      <rPr>
        <sz val="11"/>
        <color rgb="FF000000"/>
        <rFont val="Calibri"/>
      </rPr>
      <t>Log on to My Oracle Support.</t>
    </r>
    <r>
      <rPr>
        <sz val="11"/>
        <color rgb="FF000000"/>
        <rFont val="Calibri"/>
      </rPr>
      <t xml:space="preserve">
</t>
    </r>
    <r>
      <rPr>
        <sz val="11"/>
        <color rgb="FF000000"/>
        <rFont val="Calibri"/>
      </rPr>
      <t>Select patches and download the specific patch number and corresponding MD5 checksum. Once the patch is downloaded to the server, check the MD5 checksum to make sure the patch is valid.</t>
    </r>
    <r>
      <rPr>
        <sz val="11"/>
        <color rgb="FF000000"/>
        <rFont val="Calibri"/>
      </rPr>
      <t xml:space="preserve">
</t>
    </r>
    <r>
      <rPr>
        <sz val="11"/>
        <color rgb="FF000000"/>
        <rFont val="Calibri"/>
      </rPr>
      <t>To check the MD5 Checksum in Linux/UNIX, the command is:</t>
    </r>
    <r>
      <rPr>
        <sz val="11"/>
        <color rgb="FF000000"/>
        <rFont val="Calibri"/>
      </rPr>
      <t xml:space="preserve">
</t>
    </r>
    <r>
      <rPr>
        <sz val="11"/>
        <color rgb="FF000000"/>
        <rFont val="Calibri"/>
      </rPr>
      <t>$md5sum absolute_path_of_file_name - file_name is the complete location of the downloaded file.</t>
    </r>
    <r>
      <rPr>
        <sz val="11"/>
        <color rgb="FF000000"/>
        <rFont val="Calibri"/>
      </rPr>
      <t xml:space="preserve">
</t>
    </r>
    <r>
      <rPr>
        <sz val="11"/>
        <color rgb="FF000000"/>
        <rFont val="Calibri"/>
      </rPr>
      <t>$md5sum /home/oracle/test.zip</t>
    </r>
    <r>
      <rPr>
        <sz val="11"/>
        <color rgb="FF000000"/>
        <rFont val="Calibri"/>
      </rPr>
      <t xml:space="preserve">
</t>
    </r>
    <r>
      <rPr>
        <sz val="11"/>
        <color rgb="FF000000"/>
        <rFont val="Calibri"/>
      </rPr>
      <t>a34d8cd98f00cf24e9800998ecf823e4 /home/oracle/test.zip</t>
    </r>
    <r>
      <rPr>
        <sz val="11"/>
        <color rgb="FF000000"/>
        <rFont val="Calibri"/>
      </rPr>
      <t xml:space="preserve">
</t>
    </r>
    <r>
      <rPr>
        <sz val="11"/>
        <color rgb="FF000000"/>
        <rFont val="Calibri"/>
      </rPr>
      <t>Once the checksum is validated, apply the patch:</t>
    </r>
    <r>
      <rPr>
        <sz val="11"/>
        <color rgb="FF000000"/>
        <rFont val="Calibri"/>
      </rPr>
      <t xml:space="preserve">
</t>
    </r>
    <r>
      <rPr>
        <sz val="11"/>
        <color rgb="FF000000"/>
        <rFont val="Calibri"/>
      </rPr>
      <t>$ cd $ORACLE_HOME</t>
    </r>
    <r>
      <rPr>
        <sz val="11"/>
        <color rgb="FF000000"/>
        <rFont val="Calibri"/>
      </rPr>
      <t xml:space="preserve">
</t>
    </r>
    <r>
      <rPr>
        <sz val="11"/>
        <color rgb="FF000000"/>
        <rFont val="Calibri"/>
      </rPr>
      <t>$ opatch apply</t>
    </r>
    <r>
      <rPr>
        <sz val="11"/>
        <color rgb="FF000000"/>
        <rFont val="Calibri"/>
      </rPr>
      <t xml:space="preserve">
</t>
    </r>
    <r>
      <rPr>
        <sz val="11"/>
        <color rgb="FF000000"/>
        <rFont val="Calibri"/>
      </rPr>
      <t>Check that the patch was applied and the inventory was updated with the following command (UNIX/Linux):</t>
    </r>
    <r>
      <rPr>
        <sz val="11"/>
        <color rgb="FF000000"/>
        <rFont val="Calibri"/>
      </rPr>
      <t xml:space="preserve">
</t>
    </r>
    <r>
      <rPr>
        <sz val="11"/>
        <color rgb="FF000000"/>
        <rFont val="Calibri"/>
      </rPr>
      <t>$ opatch lsinventory -detail</t>
    </r>
    <r>
      <rPr>
        <sz val="11"/>
        <color rgb="FF000000"/>
        <rFont val="Calibri"/>
      </rPr>
      <t xml:space="preserve">
</t>
    </r>
    <r>
      <rPr>
        <sz val="11"/>
        <color rgb="FF000000"/>
        <rFont val="Calibri"/>
      </rPr>
      <t>Windows:</t>
    </r>
    <r>
      <rPr>
        <sz val="11"/>
        <color rgb="FF000000"/>
        <rFont val="Calibri"/>
      </rPr>
      <t xml:space="preserve">
</t>
    </r>
    <r>
      <rPr>
        <sz val="11"/>
        <color rgb="FF000000"/>
        <rFont val="Calibri"/>
      </rPr>
      <t>&gt; opatch lsinventory â€“detail</t>
    </r>
  </si>
  <si>
    <r>
      <rPr>
        <sz val="11"/>
        <color rgb="FF000000"/>
        <rFont val="Calibri"/>
      </rPr>
      <t>Security faults with software applications and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Anytime new software code is introduced to a system there is the potential for unintended consequences. There have been documented instances where the application of a patch has caused problems with system integrity or availability.  Due to information system integrity and availability concerns, organizations must give careful consideration to the methodology used to carry out automatic updates.</t>
    </r>
    <r>
      <rPr>
        <sz val="11"/>
        <color rgb="FF000000"/>
        <rFont val="Calibri"/>
      </rPr>
      <t xml:space="preserve">
</t>
    </r>
    <r>
      <rPr>
        <sz val="11"/>
        <color rgb="FF000000"/>
        <rFont val="Calibri"/>
      </rPr>
      <t>Unsupported software versions are not patched by vendors to address newly discovered security versions. An unpatched version is vulnerable to attack.</t>
    </r>
  </si>
  <si>
    <r>
      <rPr>
        <sz val="11"/>
        <color rgb="FF000000"/>
        <rFont val="Calibri"/>
      </rPr>
      <t>When the Quarterly CPU is released, check the CPU Notice and note the specific patch number for the system.</t>
    </r>
    <r>
      <rPr>
        <sz val="11"/>
        <color rgb="FF000000"/>
        <rFont val="Calibri"/>
      </rPr>
      <t xml:space="preserve">
</t>
    </r>
    <r>
      <rPr>
        <sz val="11"/>
        <color rgb="FF000000"/>
        <rFont val="Calibri"/>
      </rPr>
      <t>Then, issue the following command:</t>
    </r>
    <r>
      <rPr>
        <sz val="11"/>
        <color rgb="FF000000"/>
        <rFont val="Calibri"/>
      </rPr>
      <t xml:space="preserve">
</t>
    </r>
    <r>
      <rPr>
        <sz val="11"/>
        <color rgb="FF000000"/>
        <rFont val="Calibri"/>
      </rPr>
      <t>SELECT patch_id, version, action, status, description from dba_registry_sqlpatch;</t>
    </r>
    <r>
      <rPr>
        <sz val="11"/>
        <color rgb="FF000000"/>
        <rFont val="Calibri"/>
      </rPr>
      <t xml:space="preserve">
</t>
    </r>
    <r>
      <rPr>
        <sz val="11"/>
        <color rgb="FF000000"/>
        <rFont val="Calibri"/>
      </rPr>
      <t>This will generate the patch levels for the home and any specific patches that have been applied to it.</t>
    </r>
    <r>
      <rPr>
        <sz val="11"/>
        <color rgb="FF000000"/>
        <rFont val="Calibri"/>
      </rPr>
      <t xml:space="preserve">
</t>
    </r>
    <r>
      <rPr>
        <sz val="11"/>
        <color rgb="FF000000"/>
        <rFont val="Calibri"/>
      </rPr>
      <t>If the currently installed patch levels are lower than the latest, this is a finding.</t>
    </r>
  </si>
  <si>
    <t>V-237698</t>
  </si>
  <si>
    <r>
      <rPr>
        <sz val="11"/>
        <rFont val="Calibri"/>
      </rPr>
      <t>DBMS default accounts must be assigned custom passwords.</t>
    </r>
  </si>
  <si>
    <r>
      <rPr>
        <sz val="11"/>
        <color rgb="FF000000"/>
        <rFont val="Calibri"/>
      </rPr>
      <t>Change passwords for DBMS accounts to non-default values. Where necessary, unlock or enable accounts to change the password, and then return the account to disabled or locked status.</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</si>
  <si>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DBMS default passwords provide a commonly known and exploited means for unauthorized access to database installations.</t>
    </r>
  </si>
  <si>
    <r>
      <rPr>
        <sz val="11"/>
        <color rgb="FF000000"/>
        <rFont val="Calibri"/>
      </rPr>
      <t>Use this query to identify the Oracle-supplied accounts that still have their default passwords:</t>
    </r>
    <r>
      <rPr>
        <sz val="11"/>
        <color rgb="FF000000"/>
        <rFont val="Calibri"/>
      </rPr>
      <t xml:space="preserve">
</t>
    </r>
    <r>
      <rPr>
        <sz val="11"/>
        <color rgb="FF000000"/>
        <rFont val="Calibri"/>
      </rPr>
      <t>SELECT * FROM SYS.DBA_USERS_WITH_DEFPWD;</t>
    </r>
    <r>
      <rPr>
        <sz val="11"/>
        <color rgb="FF000000"/>
        <rFont val="Calibri"/>
      </rPr>
      <t xml:space="preserve">
</t>
    </r>
    <r>
      <rPr>
        <sz val="11"/>
        <color rgb="FF000000"/>
        <rFont val="Calibri"/>
      </rPr>
      <t>If any accounts other than XS$NULL are listed, this is a finding.</t>
    </r>
    <r>
      <rPr>
        <sz val="11"/>
        <color rgb="FF000000"/>
        <rFont val="Calibri"/>
      </rPr>
      <t xml:space="preserve">
</t>
    </r>
    <r>
      <rPr>
        <sz val="11"/>
        <color rgb="FF000000"/>
        <rFont val="Calibri"/>
      </rPr>
      <t>(XS$NULL is an internal account that represents the absence of a user in a session. Because XS$NULL is not a user, this account can only be accessed by the Oracle Database instance. XS$NULL has no privileges and no one can authenticate as XS$NULL, nor can authentication credentials ever be assigned to XS$NULL.)</t>
    </r>
  </si>
  <si>
    <t>V-237699</t>
  </si>
  <si>
    <r>
      <rPr>
        <sz val="11"/>
        <rFont val="Calibri"/>
      </rPr>
      <t>The DBMS must employ cryptographic mechanisms preventing the unauthorized disclosure of information during transmission unless the transmitted data is otherwise protected by alternative physical measures.</t>
    </r>
  </si>
  <si>
    <r>
      <rPr>
        <sz val="11"/>
        <color rgb="FF000000"/>
        <rFont val="Calibri"/>
      </rPr>
      <t>Configure DBMS and/or operating system to use cryptographic mechanisms to prevent unauthorized disclosure of information during transmission where physical measures are not being utilized.</t>
    </r>
  </si>
  <si>
    <r>
      <rPr>
        <sz val="11"/>
        <color rgb="FF000000"/>
        <rFont val="Calibri"/>
      </rPr>
      <t>Preventing the disclosure of transmitted information requires that applications take measures to employ some form of cryptographic mechanism in order to protect the information during transmission. This is usually achieved through the use of Transport Layer Security (TLS), SSL VPN, or IPSEC tunnel.</t>
    </r>
    <r>
      <rPr>
        <sz val="11"/>
        <color rgb="FF000000"/>
        <rFont val="Calibri"/>
      </rPr>
      <t xml:space="preserve">
</t>
    </r>
    <r>
      <rPr>
        <sz val="11"/>
        <color rgb="FF000000"/>
        <rFont val="Calibri"/>
      </rPr>
      <t>Alternative physical protection measures include Protected Distribution Systems (PDS). PDS are used to transmit unencrypted classified NSI through an area of lesser classification or control. Inasmuch as the classified NSI is unencrypted, the PDS must provide adequate electrical, electromagnetic, and physical safeguards to deter exploitation. Refer to NSTSSI No. 7003 for additional details on a PDS.</t>
    </r>
    <r>
      <rPr>
        <sz val="11"/>
        <color rgb="FF000000"/>
        <rFont val="Calibri"/>
      </rPr>
      <t xml:space="preserve">
</t>
    </r>
    <r>
      <rPr>
        <sz val="11"/>
        <color rgb="FF000000"/>
        <rFont val="Calibri"/>
      </rPr>
      <t>Information in transmission is particularly vulnerable to attack. If the DBMS does not employ cryptographic mechanisms preventing unauthorized disclosure of information during transit, the information may be compromised.</t>
    </r>
    <r>
      <rPr>
        <sz val="11"/>
        <color rgb="FF000000"/>
        <rFont val="Calibri"/>
      </rPr>
      <t xml:space="preserve">
</t>
    </r>
    <r>
      <rPr>
        <sz val="11"/>
        <color rgb="FF000000"/>
        <rFont val="Calibri"/>
      </rPr>
      <t>SHA-1 is in the process of being removed from service within the DoD and it's use is to be limited during the transition to SHA-2.  Use of SHA-1 for digital signature generation is prohibited.  Allowable uses during the transition include CHECKSUM usage and verification of legacy certificate signatures.  SHA-1 is considered a temporary solution during legacy application transitionary periods and should not be engineered into new applications. SHA-2 is the path forward for DoD.</t>
    </r>
  </si>
  <si>
    <r>
      <rPr>
        <sz val="11"/>
        <color rgb="FF000000"/>
        <rFont val="Calibri"/>
      </rPr>
      <t>Check DBMS settings to determine whether cryptographic mechanisms are used to prevent the unauthorized disclosure of information during transmission. Determine whether physical measures are being used instead of cryptographic mechanisms. If neither cryptographic nor physical measures are being utilized, this is a finding.</t>
    </r>
    <r>
      <rPr>
        <sz val="11"/>
        <color rgb="FF000000"/>
        <rFont val="Calibri"/>
      </rPr>
      <t xml:space="preserve">
</t>
    </r>
    <r>
      <rPr>
        <sz val="11"/>
        <color rgb="FF000000"/>
        <rFont val="Calibri"/>
      </rPr>
      <t>To check that network encryption is enabled and using site-specified encryption procedures, look in SQLNET.ORA located at $ORACLE_HOME/network/admin/sqlnet.ora. (Note: This assumes that a single sqlnet.ora file, in the default location, is in use. Please see the supplemental file "Non-default sqlnet.ora configurations.pdf" for how to find multiple and/or differently located sqlnet.ora files.) If encryption is set, entries like the following will be present:</t>
    </r>
    <r>
      <rPr>
        <sz val="11"/>
        <color rgb="FF000000"/>
        <rFont val="Calibri"/>
      </rPr>
      <t xml:space="preserve">
</t>
    </r>
    <r>
      <rPr>
        <sz val="11"/>
        <color rgb="FF000000"/>
        <rFont val="Calibri"/>
      </rPr>
      <t>SQLNET.CRYPTO_CHECKSUM_TYPES_CLIENT= (SHA384)</t>
    </r>
    <r>
      <rPr>
        <sz val="11"/>
        <color rgb="FF000000"/>
        <rFont val="Calibri"/>
      </rPr>
      <t xml:space="preserve">
</t>
    </r>
    <r>
      <rPr>
        <sz val="11"/>
        <color rgb="FF000000"/>
        <rFont val="Calibri"/>
      </rPr>
      <t>SQLNET.CRYPTO_CHECKSUM_TYPES_SERVER= (SHA384)</t>
    </r>
    <r>
      <rPr>
        <sz val="11"/>
        <color rgb="FF000000"/>
        <rFont val="Calibri"/>
      </rPr>
      <t xml:space="preserve">
</t>
    </r>
    <r>
      <rPr>
        <sz val="11"/>
        <color rgb="FF000000"/>
        <rFont val="Calibri"/>
      </rPr>
      <t>SQLNET.ENCRYPTION_TYPES_CLIENT= (AES256)</t>
    </r>
    <r>
      <rPr>
        <sz val="11"/>
        <color rgb="FF000000"/>
        <rFont val="Calibri"/>
      </rPr>
      <t xml:space="preserve">
</t>
    </r>
    <r>
      <rPr>
        <sz val="11"/>
        <color rgb="FF000000"/>
        <rFont val="Calibri"/>
      </rPr>
      <t>SQLNET.ENCRYPTION_TYPES_SERVER= (AES256)</t>
    </r>
    <r>
      <rPr>
        <sz val="11"/>
        <color rgb="FF000000"/>
        <rFont val="Calibri"/>
      </rPr>
      <t xml:space="preserve">
</t>
    </r>
    <r>
      <rPr>
        <sz val="11"/>
        <color rgb="FF000000"/>
        <rFont val="Calibri"/>
      </rPr>
      <t>SQLNET.CRYPTO_CHECKSUM_CLIENT = requested</t>
    </r>
    <r>
      <rPr>
        <sz val="11"/>
        <color rgb="FF000000"/>
        <rFont val="Calibri"/>
      </rPr>
      <t xml:space="preserve">
</t>
    </r>
    <r>
      <rPr>
        <sz val="11"/>
        <color rgb="FF000000"/>
        <rFont val="Calibri"/>
      </rPr>
      <t>SQLNET.CRYPTO_CHECKSUM_SERVER = required</t>
    </r>
    <r>
      <rPr>
        <sz val="11"/>
        <color rgb="FF000000"/>
        <rFont val="Calibri"/>
      </rPr>
      <t xml:space="preserve">
</t>
    </r>
    <r>
      <rPr>
        <sz val="11"/>
        <color rgb="FF000000"/>
        <rFont val="Calibri"/>
      </rPr>
      <t>(The values assigned to the parameters may be different, the combination of parameters may be different, and not all of the example parameters will necessarily exist in the file.)</t>
    </r>
  </si>
  <si>
    <t>V-237700</t>
  </si>
  <si>
    <r>
      <rPr>
        <sz val="11"/>
        <rFont val="Calibri"/>
      </rPr>
      <t>The DBMS must support the disabling of network protocols deemed by the organization to be nonsecure.</t>
    </r>
  </si>
  <si>
    <r>
      <rPr>
        <sz val="11"/>
        <color rgb="FF000000"/>
        <rFont val="Calibri"/>
      </rPr>
      <t>Disable any network protocol listed as nonsecure in the PPSM documentation.</t>
    </r>
    <r>
      <rPr>
        <sz val="11"/>
        <color rgb="FF000000"/>
        <rFont val="Calibri"/>
      </rPr>
      <t xml:space="preserve">
</t>
    </r>
    <r>
      <rPr>
        <sz val="11"/>
        <color rgb="FF000000"/>
        <rFont val="Calibri"/>
      </rPr>
      <t>To disable the protocol deemed not secure, stop the listener by issuing the following command as the Oracle Software owner, typically Oracle:</t>
    </r>
    <r>
      <rPr>
        <sz val="11"/>
        <color rgb="FF000000"/>
        <rFont val="Calibri"/>
      </rPr>
      <t xml:space="preserve">
</t>
    </r>
    <r>
      <rPr>
        <sz val="11"/>
        <color rgb="FF000000"/>
        <rFont val="Calibri"/>
      </rPr>
      <t xml:space="preserve">          $ lsnrctl stop</t>
    </r>
    <r>
      <rPr>
        <sz val="11"/>
        <color rgb="FF000000"/>
        <rFont val="Calibri"/>
      </rPr>
      <t xml:space="preserve">
</t>
    </r>
    <r>
      <rPr>
        <sz val="11"/>
        <color rgb="FF000000"/>
        <rFont val="Calibri"/>
      </rPr>
      <t>This will stop the listener. Edit the LISTENER.ORA file and remove the protocols deemed not secure and restart the listener.</t>
    </r>
    <r>
      <rPr>
        <sz val="11"/>
        <color rgb="FF000000"/>
        <rFont val="Calibri"/>
      </rPr>
      <t xml:space="preserve">
</t>
    </r>
    <r>
      <rPr>
        <sz val="11"/>
        <color rgb="FF000000"/>
        <rFont val="Calibri"/>
      </rPr>
      <t>For example, if TCP was deemed as not secure, the listener.ora would need to be changed and the tcp entry would need to be removed. That would only allow the listener to listen for an IPC connection.</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(DESCRIPTION=</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(ADDRESS=(PROTOCOL=tcp)(HOST=sale-server)(PORT=1521)) - remove this line and properly balance the parentheses -</t>
    </r>
    <r>
      <rPr>
        <sz val="11"/>
        <color rgb="FF000000"/>
        <rFont val="Calibri"/>
      </rPr>
      <t xml:space="preserve">
</t>
    </r>
    <r>
      <rPr>
        <sz val="11"/>
        <color rgb="FF000000"/>
        <rFont val="Calibri"/>
      </rPr>
      <t xml:space="preserve">      (ADDRESS=(PROTOCOL=ipc)(KEY=extproc))))</t>
    </r>
    <r>
      <rPr>
        <sz val="11"/>
        <color rgb="FF000000"/>
        <rFont val="Calibri"/>
      </rPr>
      <t xml:space="preserve">
</t>
    </r>
    <r>
      <rPr>
        <sz val="11"/>
        <color rgb="FF000000"/>
        <rFont val="Calibri"/>
      </rPr>
      <t>SID_LIST_LISTENER=</t>
    </r>
    <r>
      <rPr>
        <sz val="11"/>
        <color rgb="FF000000"/>
        <rFont val="Calibri"/>
      </rPr>
      <t xml:space="preserve">
</t>
    </r>
    <r>
      <rPr>
        <sz val="11"/>
        <color rgb="FF000000"/>
        <rFont val="Calibri"/>
      </rPr>
      <t xml:space="preserve">  (SID_LIST=</t>
    </r>
    <r>
      <rPr>
        <sz val="11"/>
        <color rgb="FF000000"/>
        <rFont val="Calibri"/>
      </rPr>
      <t xml:space="preserve">
</t>
    </r>
    <r>
      <rPr>
        <sz val="11"/>
        <color rgb="FF000000"/>
        <rFont val="Calibri"/>
      </rPr>
      <t xml:space="preserve">    (SID_DESC=</t>
    </r>
    <r>
      <rPr>
        <sz val="11"/>
        <color rgb="FF000000"/>
        <rFont val="Calibri"/>
      </rPr>
      <t xml:space="preserve">
</t>
    </r>
    <r>
      <rPr>
        <sz val="11"/>
        <color rgb="FF000000"/>
        <rFont val="Calibri"/>
      </rPr>
      <t xml:space="preserve">      (GLOBAL_DBNAME=sales.us.example.com)</t>
    </r>
    <r>
      <rPr>
        <sz val="11"/>
        <color rgb="FF000000"/>
        <rFont val="Calibri"/>
      </rPr>
      <t xml:space="preserve">
</t>
    </r>
    <r>
      <rPr>
        <sz val="11"/>
        <color rgb="FF000000"/>
        <rFont val="Calibri"/>
      </rPr>
      <t xml:space="preserve">      (ORACLE_HOME=/oracle12c)</t>
    </r>
    <r>
      <rPr>
        <sz val="11"/>
        <color rgb="FF000000"/>
        <rFont val="Calibri"/>
      </rPr>
      <t xml:space="preserve">
</t>
    </r>
    <r>
      <rPr>
        <sz val="11"/>
        <color rgb="FF000000"/>
        <rFont val="Calibri"/>
      </rPr>
      <t xml:space="preserve">      (SID_NAME=sales))</t>
    </r>
    <r>
      <rPr>
        <sz val="11"/>
        <color rgb="FF000000"/>
        <rFont val="Calibri"/>
      </rPr>
      <t xml:space="preserve">
</t>
    </r>
    <r>
      <rPr>
        <sz val="11"/>
        <color rgb="FF000000"/>
        <rFont val="Calibri"/>
      </rPr>
      <t xml:space="preserve">    (SID_DESC=</t>
    </r>
    <r>
      <rPr>
        <sz val="11"/>
        <color rgb="FF000000"/>
        <rFont val="Calibri"/>
      </rPr>
      <t xml:space="preserve">
</t>
    </r>
    <r>
      <rPr>
        <sz val="11"/>
        <color rgb="FF000000"/>
        <rFont val="Calibri"/>
      </rPr>
      <t xml:space="preserve">      (SID_NAME=plsextproc)</t>
    </r>
    <r>
      <rPr>
        <sz val="11"/>
        <color rgb="FF000000"/>
        <rFont val="Calibri"/>
      </rPr>
      <t xml:space="preserve">
</t>
    </r>
    <r>
      <rPr>
        <sz val="11"/>
        <color rgb="FF000000"/>
        <rFont val="Calibri"/>
      </rPr>
      <t xml:space="preserve">      (ORACLE_HOME=/oracle12c)</t>
    </r>
    <r>
      <rPr>
        <sz val="11"/>
        <color rgb="FF000000"/>
        <rFont val="Calibri"/>
      </rPr>
      <t xml:space="preserve">
</t>
    </r>
    <r>
      <rPr>
        <sz val="11"/>
        <color rgb="FF000000"/>
        <rFont val="Calibri"/>
      </rPr>
      <t xml:space="preserve">      (PROGRAM=extproc)))</t>
    </r>
    <r>
      <rPr>
        <sz val="11"/>
        <color rgb="FF000000"/>
        <rFont val="Calibri"/>
      </rPr>
      <t xml:space="preserve">
</t>
    </r>
    <r>
      <rPr>
        <sz val="11"/>
        <color rgb="FF000000"/>
        <rFont val="Calibri"/>
      </rPr>
      <t>Revise the client side TNSNAMES.ORA to align the PROTOCOL value in the PROTOCOL portion of the connect string. For example, if TCP was deemed as not secure and the listener.ora was changed to listen for an IPC connection the code below would be required:</t>
    </r>
    <r>
      <rPr>
        <sz val="11"/>
        <color rgb="FF000000"/>
        <rFont val="Calibri"/>
      </rPr>
      <t xml:space="preserve">
</t>
    </r>
    <r>
      <rPr>
        <sz val="11"/>
        <color rgb="FF000000"/>
        <rFont val="Calibri"/>
      </rPr>
      <t>net_service_name=</t>
    </r>
    <r>
      <rPr>
        <sz val="11"/>
        <color rgb="FF000000"/>
        <rFont val="Calibri"/>
      </rPr>
      <t xml:space="preserve">
</t>
    </r>
    <r>
      <rPr>
        <sz val="11"/>
        <color rgb="FF000000"/>
        <rFont val="Calibri"/>
      </rPr>
      <t>(DESCRIPTION=</t>
    </r>
    <r>
      <rPr>
        <sz val="11"/>
        <color rgb="FF000000"/>
        <rFont val="Calibri"/>
      </rPr>
      <t xml:space="preserve">
</t>
    </r>
    <r>
      <rPr>
        <sz val="11"/>
        <color rgb="FF000000"/>
        <rFont val="Calibri"/>
      </rPr>
      <t>(ADDRESS=(PROTOCOL=tcp)(HOST=sales1-svr)(PORT=1521))</t>
    </r>
    <r>
      <rPr>
        <sz val="11"/>
        <color rgb="FF000000"/>
        <rFont val="Calibri"/>
      </rPr>
      <t xml:space="preserve">
</t>
    </r>
    <r>
      <rPr>
        <sz val="11"/>
        <color rgb="FF000000"/>
        <rFont val="Calibri"/>
      </rPr>
      <t>(ADDRESS=(PROTOCOL=tcp)(HOST=sales2-svr)(PORT=1521))</t>
    </r>
    <r>
      <rPr>
        <sz val="11"/>
        <color rgb="FF000000"/>
        <rFont val="Calibri"/>
      </rPr>
      <t xml:space="preserve">
</t>
    </r>
    <r>
      <rPr>
        <sz val="11"/>
        <color rgb="FF000000"/>
        <rFont val="Calibri"/>
      </rPr>
      <t>(CONNECT_DATA=</t>
    </r>
    <r>
      <rPr>
        <sz val="11"/>
        <color rgb="FF000000"/>
        <rFont val="Calibri"/>
      </rPr>
      <t xml:space="preserve">
</t>
    </r>
    <r>
      <rPr>
        <sz val="11"/>
        <color rgb="FF000000"/>
        <rFont val="Calibri"/>
      </rPr>
      <t>(SERVICE_NAME=sales.us.example.com)))</t>
    </r>
  </si>
  <si>
    <r>
      <rPr>
        <sz val="11"/>
        <color rgb="FF000000"/>
        <rFont val="Calibri"/>
      </rPr>
      <t>This requirement is related to remote access, but more specifically to the networking protocols allowing systems to communicate. Remote access is any access to an organizational information system by a user (or an information system) communicating through an external, non-organization controlled network (e.g., the internet). Examples of remote access methods include dial-up, broadband, and wireless.</t>
    </r>
    <r>
      <rPr>
        <sz val="11"/>
        <color rgb="FF000000"/>
        <rFont val="Calibri"/>
      </rPr>
      <t xml:space="preserve">
</t>
    </r>
    <r>
      <rPr>
        <sz val="11"/>
        <color rgb="FF000000"/>
        <rFont val="Calibri"/>
      </rPr>
      <t>Some networking protocols allowing remote access may not meet security requirements to protect data and components. Bluetooth and peer-to-peer networking are examples of less than secure networking protocols.</t>
    </r>
    <r>
      <rPr>
        <sz val="11"/>
        <color rgb="FF000000"/>
        <rFont val="Calibri"/>
      </rPr>
      <t xml:space="preserve">
</t>
    </r>
    <r>
      <rPr>
        <sz val="11"/>
        <color rgb="FF000000"/>
        <rFont val="Calibri"/>
      </rPr>
      <t>The DoD Ports, Protocols, and Services Management (PPSM) program provides implementation guidance on the use of IP protocols and application and data services traversing the DoD Networks in a manner supporting net-centric operations.</t>
    </r>
    <r>
      <rPr>
        <sz val="11"/>
        <color rgb="FF000000"/>
        <rFont val="Calibri"/>
      </rPr>
      <t xml:space="preserve">
</t>
    </r>
    <r>
      <rPr>
        <sz val="11"/>
        <color rgb="FF000000"/>
        <rFont val="Calibri"/>
      </rPr>
      <t>Applications implementing or utilizing remote access network protocols need to ensure the application is developed and implemented in accordance with the PPSM requirements. In situations where it has been determined that specific operational requirements outweigh the risks of enabling an insecure network protocol, the organization may pursue a risk acceptance.</t>
    </r>
    <r>
      <rPr>
        <sz val="11"/>
        <color rgb="FF000000"/>
        <rFont val="Calibri"/>
      </rPr>
      <t xml:space="preserve">
</t>
    </r>
    <r>
      <rPr>
        <sz val="11"/>
        <color rgb="FF000000"/>
        <rFont val="Calibri"/>
      </rPr>
      <t>Using protocols deemed nonsecure would compromise the ability of the DBMS to operate in a secure fashion. The database must be able to disable network protocols deemed nonsecure.</t>
    </r>
  </si>
  <si>
    <r>
      <rPr>
        <sz val="11"/>
        <color rgb="FF000000"/>
        <rFont val="Calibri"/>
      </rPr>
      <t>Review the PPSM Technical Assurance List to acquire an up-to-date list of network protocols deemed nonsecure.</t>
    </r>
    <r>
      <rPr>
        <sz val="11"/>
        <color rgb="FF000000"/>
        <rFont val="Calibri"/>
      </rPr>
      <t xml:space="preserve">
</t>
    </r>
    <r>
      <rPr>
        <sz val="11"/>
        <color rgb="FF000000"/>
        <rFont val="Calibri"/>
      </rPr>
      <t>(For definitive information on Ports, Protocols, and Services Management (PPSM), refer to https://cyber.mil/ppsm/)</t>
    </r>
    <r>
      <rPr>
        <sz val="11"/>
        <color rgb="FF000000"/>
        <rFont val="Calibri"/>
      </rPr>
      <t xml:space="preserve">
</t>
    </r>
    <r>
      <rPr>
        <sz val="11"/>
        <color rgb="FF000000"/>
        <rFont val="Calibri"/>
      </rPr>
      <t>Review DBMS settings to determine if the database is utilizing any network protocols deemed nonsecure. If the DBMS is not using any network protocols deemed nonsecure, this is not a finding.</t>
    </r>
    <r>
      <rPr>
        <sz val="11"/>
        <color rgb="FF000000"/>
        <rFont val="Calibri"/>
      </rPr>
      <t xml:space="preserve">
</t>
    </r>
    <r>
      <rPr>
        <sz val="11"/>
        <color rgb="FF000000"/>
        <rFont val="Calibri"/>
      </rPr>
      <t>If the database is utilizing protocols specified as nonsecure in the PPSM, verify the protocols are explicitly identified in the System Security Plan (SSP) and that they are in support of specific operational requirements. If they are not identified in the SSP or are not supporting specific operational requirements, this is a finding.</t>
    </r>
    <r>
      <rPr>
        <sz val="11"/>
        <color rgb="FF000000"/>
        <rFont val="Calibri"/>
      </rPr>
      <t xml:space="preserve">
</t>
    </r>
    <r>
      <rPr>
        <sz val="11"/>
        <color rgb="FF000000"/>
        <rFont val="Calibri"/>
      </rPr>
      <t>If nonsecure network protocols are not being used but are not disabled in the DBMS's configuration, this is a finding.</t>
    </r>
    <r>
      <rPr>
        <sz val="11"/>
        <color rgb="FF000000"/>
        <rFont val="Calibri"/>
      </rPr>
      <t xml:space="preserve">
</t>
    </r>
    <r>
      <rPr>
        <sz val="11"/>
        <color rgb="FF000000"/>
        <rFont val="Calibri"/>
      </rPr>
      <t>After determining the site-specific operational requirements and the protocols explicitly defined in the SSP, check the $TNS_ADMIN setting for the location of the Oracle listener.ora file. The listener.ora file is a configuration file for Oracle Net Listener that identifies the following:</t>
    </r>
    <r>
      <rPr>
        <sz val="11"/>
        <color rgb="FF000000"/>
        <rFont val="Calibri"/>
      </rPr>
      <t xml:space="preserve">
</t>
    </r>
    <r>
      <rPr>
        <sz val="11"/>
        <color rgb="FF000000"/>
        <rFont val="Calibri"/>
      </rPr>
      <t>A unique name for the listener, typically LISTENER</t>
    </r>
    <r>
      <rPr>
        <sz val="11"/>
        <color rgb="FF000000"/>
        <rFont val="Calibri"/>
      </rPr>
      <t xml:space="preserve">
</t>
    </r>
    <r>
      <rPr>
        <sz val="11"/>
        <color rgb="FF000000"/>
        <rFont val="Calibri"/>
      </rPr>
      <t>A protocol address that it is accepting connection requests on, and</t>
    </r>
    <r>
      <rPr>
        <sz val="11"/>
        <color rgb="FF000000"/>
        <rFont val="Calibri"/>
      </rPr>
      <t xml:space="preserve">
</t>
    </r>
    <r>
      <rPr>
        <sz val="11"/>
        <color rgb="FF000000"/>
        <rFont val="Calibri"/>
      </rPr>
      <t>A service it is listening for.</t>
    </r>
    <r>
      <rPr>
        <sz val="11"/>
        <color rgb="FF000000"/>
        <rFont val="Calibri"/>
      </rPr>
      <t xml:space="preserve">
</t>
    </r>
    <r>
      <rPr>
        <sz val="11"/>
        <color rgb="FF000000"/>
        <rFont val="Calibri"/>
      </rPr>
      <t>If the listener.ora file shows a PROTOCOL= statement and the PROTOCOL is deemed nonsecure, that is a finding.</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(DESCRIPTION=</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(ADDRESS=(PROTOCOL=tcp)(HOST=sale-server)(PORT=1521))</t>
    </r>
    <r>
      <rPr>
        <sz val="11"/>
        <color rgb="FF000000"/>
        <rFont val="Calibri"/>
      </rPr>
      <t xml:space="preserve">
</t>
    </r>
    <r>
      <rPr>
        <sz val="11"/>
        <color rgb="FF000000"/>
        <rFont val="Calibri"/>
      </rPr>
      <t xml:space="preserve">      (ADDRESS=(PROTOCOL=ipc)(KEY=extproc))))</t>
    </r>
    <r>
      <rPr>
        <sz val="11"/>
        <color rgb="FF000000"/>
        <rFont val="Calibri"/>
      </rPr>
      <t xml:space="preserve">
</t>
    </r>
    <r>
      <rPr>
        <sz val="11"/>
        <color rgb="FF000000"/>
        <rFont val="Calibri"/>
      </rPr>
      <t>SID_LIST_LISTENER=</t>
    </r>
    <r>
      <rPr>
        <sz val="11"/>
        <color rgb="FF000000"/>
        <rFont val="Calibri"/>
      </rPr>
      <t xml:space="preserve">
</t>
    </r>
    <r>
      <rPr>
        <sz val="11"/>
        <color rgb="FF000000"/>
        <rFont val="Calibri"/>
      </rPr>
      <t xml:space="preserve">  (SID_LIST=</t>
    </r>
    <r>
      <rPr>
        <sz val="11"/>
        <color rgb="FF000000"/>
        <rFont val="Calibri"/>
      </rPr>
      <t xml:space="preserve">
</t>
    </r>
    <r>
      <rPr>
        <sz val="11"/>
        <color rgb="FF000000"/>
        <rFont val="Calibri"/>
      </rPr>
      <t xml:space="preserve">    (SID_DESC=</t>
    </r>
    <r>
      <rPr>
        <sz val="11"/>
        <color rgb="FF000000"/>
        <rFont val="Calibri"/>
      </rPr>
      <t xml:space="preserve">
</t>
    </r>
    <r>
      <rPr>
        <sz val="11"/>
        <color rgb="FF000000"/>
        <rFont val="Calibri"/>
      </rPr>
      <t xml:space="preserve">      (GLOBAL_DBNAME=sales.us.example.com)</t>
    </r>
    <r>
      <rPr>
        <sz val="11"/>
        <color rgb="FF000000"/>
        <rFont val="Calibri"/>
      </rPr>
      <t xml:space="preserve">
</t>
    </r>
    <r>
      <rPr>
        <sz val="11"/>
        <color rgb="FF000000"/>
        <rFont val="Calibri"/>
      </rPr>
      <t xml:space="preserve">      (ORACLE_HOME=/oracle12c)</t>
    </r>
    <r>
      <rPr>
        <sz val="11"/>
        <color rgb="FF000000"/>
        <rFont val="Calibri"/>
      </rPr>
      <t xml:space="preserve">
</t>
    </r>
    <r>
      <rPr>
        <sz val="11"/>
        <color rgb="FF000000"/>
        <rFont val="Calibri"/>
      </rPr>
      <t xml:space="preserve">      (SID_NAME=sales))</t>
    </r>
    <r>
      <rPr>
        <sz val="11"/>
        <color rgb="FF000000"/>
        <rFont val="Calibri"/>
      </rPr>
      <t xml:space="preserve">
</t>
    </r>
    <r>
      <rPr>
        <sz val="11"/>
        <color rgb="FF000000"/>
        <rFont val="Calibri"/>
      </rPr>
      <t xml:space="preserve">    (SID_DESC=</t>
    </r>
    <r>
      <rPr>
        <sz val="11"/>
        <color rgb="FF000000"/>
        <rFont val="Calibri"/>
      </rPr>
      <t xml:space="preserve">
</t>
    </r>
    <r>
      <rPr>
        <sz val="11"/>
        <color rgb="FF000000"/>
        <rFont val="Calibri"/>
      </rPr>
      <t xml:space="preserve">      (SID_NAME=plsextproc)</t>
    </r>
    <r>
      <rPr>
        <sz val="11"/>
        <color rgb="FF000000"/>
        <rFont val="Calibri"/>
      </rPr>
      <t xml:space="preserve">
</t>
    </r>
    <r>
      <rPr>
        <sz val="11"/>
        <color rgb="FF000000"/>
        <rFont val="Calibri"/>
      </rPr>
      <t xml:space="preserve">      (ORACLE_HOME=/oracle12c)</t>
    </r>
    <r>
      <rPr>
        <sz val="11"/>
        <color rgb="FF000000"/>
        <rFont val="Calibri"/>
      </rPr>
      <t xml:space="preserve">
</t>
    </r>
    <r>
      <rPr>
        <sz val="11"/>
        <color rgb="FF000000"/>
        <rFont val="Calibri"/>
      </rPr>
      <t xml:space="preserve">      (PROGRAM=extproc)))</t>
    </r>
    <r>
      <rPr>
        <sz val="11"/>
        <color rgb="FF000000"/>
        <rFont val="Calibri"/>
      </rPr>
      <t xml:space="preserve">
</t>
    </r>
    <r>
      <rPr>
        <sz val="11"/>
        <color rgb="FF000000"/>
        <rFont val="Calibri"/>
      </rPr>
      <t>Protocol Parameters</t>
    </r>
    <r>
      <rPr>
        <sz val="11"/>
        <color rgb="FF000000"/>
        <rFont val="Calibri"/>
      </rPr>
      <t xml:space="preserve">
</t>
    </r>
    <r>
      <rPr>
        <sz val="11"/>
        <color rgb="FF000000"/>
        <rFont val="Calibri"/>
      </rPr>
      <t>The Oracle Listener and the Oracle Connection Manager are identified by protocol addresses. The information below contains the "Protocol-Specific Parameters" used by the Oracle protocol support.</t>
    </r>
    <r>
      <rPr>
        <sz val="11"/>
        <color rgb="FF000000"/>
        <rFont val="Calibri"/>
      </rPr>
      <t xml:space="preserve">
</t>
    </r>
    <r>
      <rPr>
        <sz val="11"/>
        <color rgb="FF000000"/>
        <rFont val="Calibri"/>
      </rPr>
      <t>Protocol-Specific Parameters</t>
    </r>
    <r>
      <rPr>
        <sz val="11"/>
        <color rgb="FF000000"/>
        <rFont val="Calibri"/>
      </rPr>
      <t xml:space="preserve">
</t>
    </r>
    <r>
      <rPr>
        <sz val="11"/>
        <color rgb="FF000000"/>
        <rFont val="Calibri"/>
      </rPr>
      <t>Protocol: IPC     Parameter: PROTOCOL  Notes: Specify ipc as the value.</t>
    </r>
    <r>
      <rPr>
        <sz val="11"/>
        <color rgb="FF000000"/>
        <rFont val="Calibri"/>
      </rPr>
      <t xml:space="preserve">
</t>
    </r>
    <r>
      <rPr>
        <sz val="11"/>
        <color rgb="FF000000"/>
        <rFont val="Calibri"/>
      </rPr>
      <t>Protocol: IPC     Parameter: KEY       Notes: Specify a unique name for the service. Oracle recommends using the service name or SID of the service.</t>
    </r>
    <r>
      <rPr>
        <sz val="11"/>
        <color rgb="FF000000"/>
        <rFont val="Calibri"/>
      </rPr>
      <t xml:space="preserve">
</t>
    </r>
    <r>
      <rPr>
        <sz val="11"/>
        <color rgb="FF000000"/>
        <rFont val="Calibri"/>
      </rPr>
      <t>Example: (PROTOCOL=ipc)(KEY=sales)</t>
    </r>
    <r>
      <rPr>
        <sz val="11"/>
        <color rgb="FF000000"/>
        <rFont val="Calibri"/>
      </rPr>
      <t xml:space="preserve">
</t>
    </r>
    <r>
      <rPr>
        <sz val="11"/>
        <color rgb="FF000000"/>
        <rFont val="Calibri"/>
      </rPr>
      <t>Protocol: Named Pipes  Parameter: PROTOCOL  Notes: Specify nmp as the value.</t>
    </r>
    <r>
      <rPr>
        <sz val="11"/>
        <color rgb="FF000000"/>
        <rFont val="Calibri"/>
      </rPr>
      <t xml:space="preserve">
</t>
    </r>
    <r>
      <rPr>
        <sz val="11"/>
        <color rgb="FF000000"/>
        <rFont val="Calibri"/>
      </rPr>
      <t>Protocol: Named Pipes  Parameter: SERVER    Notes: Specify the name of the Oracle server.</t>
    </r>
    <r>
      <rPr>
        <sz val="11"/>
        <color rgb="FF000000"/>
        <rFont val="Calibri"/>
      </rPr>
      <t xml:space="preserve">
</t>
    </r>
    <r>
      <rPr>
        <sz val="11"/>
        <color rgb="FF000000"/>
        <rFont val="Calibri"/>
      </rPr>
      <t>Protocol: Named Pipes  Parameter: PIPE      Notes: Specify the pipe name used to connect to the database server.</t>
    </r>
    <r>
      <rPr>
        <sz val="11"/>
        <color rgb="FF000000"/>
        <rFont val="Calibri"/>
      </rPr>
      <t xml:space="preserve">
</t>
    </r>
    <r>
      <rPr>
        <sz val="11"/>
        <color rgb="FF000000"/>
        <rFont val="Calibri"/>
      </rPr>
      <t>This is the same PIPE keyword specified on the server with Named Pipes.  This name can be any name.</t>
    </r>
    <r>
      <rPr>
        <sz val="11"/>
        <color rgb="FF000000"/>
        <rFont val="Calibri"/>
      </rPr>
      <t xml:space="preserve">
</t>
    </r>
    <r>
      <rPr>
        <sz val="11"/>
        <color rgb="FF000000"/>
        <rFont val="Calibri"/>
      </rPr>
      <t>Example: (Protocol=nmp) (SERVER=USDOD) (PIPE=dbpipe01)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Protocol: SDP     Parameter: PROTOCOL  Notes: Specify sdp as the value.</t>
    </r>
    <r>
      <rPr>
        <sz val="11"/>
        <color rgb="FF000000"/>
        <rFont val="Calibri"/>
      </rPr>
      <t xml:space="preserve">
</t>
    </r>
    <r>
      <rPr>
        <sz val="11"/>
        <color rgb="FF000000"/>
        <rFont val="Calibri"/>
      </rPr>
      <t>Protocol: SDP     Parameter: HOST      Notes: Specify the host name or IP address of the computer.</t>
    </r>
    <r>
      <rPr>
        <sz val="11"/>
        <color rgb="FF000000"/>
        <rFont val="Calibri"/>
      </rPr>
      <t xml:space="preserve">
</t>
    </r>
    <r>
      <rPr>
        <sz val="11"/>
        <color rgb="FF000000"/>
        <rFont val="Calibri"/>
      </rPr>
      <t>Protocol: SDP     Parameter: PORT      Notes: Specify the listening port number.</t>
    </r>
    <r>
      <rPr>
        <sz val="11"/>
        <color rgb="FF000000"/>
        <rFont val="Calibri"/>
      </rPr>
      <t xml:space="preserve">
</t>
    </r>
    <r>
      <rPr>
        <sz val="11"/>
        <color rgb="FF000000"/>
        <rFont val="Calibri"/>
      </rPr>
      <t>Example: (PROTOCOL=sdp)(HOST=sales-server)(PORT=1521)</t>
    </r>
    <r>
      <rPr>
        <sz val="11"/>
        <color rgb="FF000000"/>
        <rFont val="Calibri"/>
      </rPr>
      <t xml:space="preserve">
</t>
    </r>
    <r>
      <rPr>
        <sz val="11"/>
        <color rgb="FF000000"/>
        <rFont val="Calibri"/>
      </rPr>
      <t xml:space="preserve">         (PROTOCOL=sdp)(HOST=192.168.2.204)(PORT=1521)</t>
    </r>
    <r>
      <rPr>
        <sz val="11"/>
        <color rgb="FF000000"/>
        <rFont val="Calibri"/>
      </rPr>
      <t xml:space="preserve">
</t>
    </r>
    <r>
      <rPr>
        <sz val="11"/>
        <color rgb="FF000000"/>
        <rFont val="Calibri"/>
      </rPr>
      <t>Protocol: TCP/IP  Parameter: PROTOCOL  Notes: Specify TCP as the value.</t>
    </r>
    <r>
      <rPr>
        <sz val="11"/>
        <color rgb="FF000000"/>
        <rFont val="Calibri"/>
      </rPr>
      <t xml:space="preserve">
</t>
    </r>
    <r>
      <rPr>
        <sz val="11"/>
        <color rgb="FF000000"/>
        <rFont val="Calibri"/>
      </rPr>
      <t>Protocol: TCP/IP  Parameter: HOST      Notes: Specify the host name or IP address of the computer.</t>
    </r>
    <r>
      <rPr>
        <sz val="11"/>
        <color rgb="FF000000"/>
        <rFont val="Calibri"/>
      </rPr>
      <t xml:space="preserve">
</t>
    </r>
    <r>
      <rPr>
        <sz val="11"/>
        <color rgb="FF000000"/>
        <rFont val="Calibri"/>
      </rPr>
      <t>Protocol: TCP/IP  Parameter: PORT      Notes: Specify the listening port number.</t>
    </r>
    <r>
      <rPr>
        <sz val="11"/>
        <color rgb="FF000000"/>
        <rFont val="Calibri"/>
      </rPr>
      <t xml:space="preserve">
</t>
    </r>
    <r>
      <rPr>
        <sz val="11"/>
        <color rgb="FF000000"/>
        <rFont val="Calibri"/>
      </rPr>
      <t>Example: (PROTOCOL=tcp)(HOST=sales-server)(PORT=1521)</t>
    </r>
    <r>
      <rPr>
        <sz val="11"/>
        <color rgb="FF000000"/>
        <rFont val="Calibri"/>
      </rPr>
      <t xml:space="preserve">
</t>
    </r>
    <r>
      <rPr>
        <sz val="11"/>
        <color rgb="FF000000"/>
        <rFont val="Calibri"/>
      </rPr>
      <t xml:space="preserve">         (PROTOCOL=tcp)(HOST=192.168.2.204)(PORT=1521)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Protocol: TCP/IP with TLS  Parameter: PROTOCOL  Notes: Specify tcps as the value.</t>
    </r>
    <r>
      <rPr>
        <sz val="11"/>
        <color rgb="FF000000"/>
        <rFont val="Calibri"/>
      </rPr>
      <t xml:space="preserve">
</t>
    </r>
    <r>
      <rPr>
        <sz val="11"/>
        <color rgb="FF000000"/>
        <rFont val="Calibri"/>
      </rPr>
      <t>Protocol: TCP/IP with TLS  Parameter: HOST      Notes: Specify the host name or IP address of the computer.</t>
    </r>
    <r>
      <rPr>
        <sz val="11"/>
        <color rgb="FF000000"/>
        <rFont val="Calibri"/>
      </rPr>
      <t xml:space="preserve">
</t>
    </r>
    <r>
      <rPr>
        <sz val="11"/>
        <color rgb="FF000000"/>
        <rFont val="Calibri"/>
      </rPr>
      <t>Protocol: TCP/IP with TLS  Parameter: PORT      Notes: Specify the listening port number.</t>
    </r>
    <r>
      <rPr>
        <sz val="11"/>
        <color rgb="FF000000"/>
        <rFont val="Calibri"/>
      </rPr>
      <t xml:space="preserve">
</t>
    </r>
    <r>
      <rPr>
        <sz val="11"/>
        <color rgb="FF000000"/>
        <rFont val="Calibri"/>
      </rPr>
      <t xml:space="preserve">                                                        Example:(PROTOCOL=tcps)(HOST=sales-server) (PORT=2484)</t>
    </r>
    <r>
      <rPr>
        <sz val="11"/>
        <color rgb="FF000000"/>
        <rFont val="Calibri"/>
      </rPr>
      <t xml:space="preserve">
</t>
    </r>
    <r>
      <rPr>
        <sz val="11"/>
        <color rgb="FF000000"/>
        <rFont val="Calibri"/>
      </rPr>
      <t xml:space="preserve">        (PROTOCOL=tcps)(HOST=192.168.2.204)(PORT=2484)</t>
    </r>
  </si>
  <si>
    <t>V-237701</t>
  </si>
  <si>
    <r>
      <rPr>
        <sz val="11"/>
        <rFont val="Calibri"/>
      </rPr>
      <t>The DBMS must provide a mechanism to automatically identify accounts designated as temporary or emergency accounts.</t>
    </r>
  </si>
  <si>
    <r>
      <rPr>
        <sz val="11"/>
        <color rgb="FF000000"/>
        <rFont val="Calibri"/>
      </rPr>
      <t>Use a profile with a distinctive name (for example, TEMPORARY_USERS), so that temporary users can be easily identified. Whenever a temporary user account is created, assign it to this profile.</t>
    </r>
    <r>
      <rPr>
        <sz val="11"/>
        <color rgb="FF000000"/>
        <rFont val="Calibri"/>
      </rPr>
      <t xml:space="preserve">
</t>
    </r>
    <r>
      <rPr>
        <sz val="11"/>
        <color rgb="FF000000"/>
        <rFont val="Calibri"/>
      </rPr>
      <t>To enable resource limiting via profiles, use the SQL statement:</t>
    </r>
    <r>
      <rPr>
        <sz val="11"/>
        <color rgb="FF000000"/>
        <rFont val="Calibri"/>
      </rPr>
      <t xml:space="preserve">
</t>
    </r>
    <r>
      <rPr>
        <sz val="11"/>
        <color rgb="FF000000"/>
        <rFont val="Calibri"/>
      </rPr>
      <t>ALTER SYSTEM SET RESOURCE_LIMIT = TRUE;</t>
    </r>
    <r>
      <rPr>
        <sz val="11"/>
        <color rgb="FF000000"/>
        <rFont val="Calibri"/>
      </rPr>
      <t xml:space="preserve">
</t>
    </r>
    <r>
      <rPr>
        <sz val="11"/>
        <color rgb="FF000000"/>
        <rFont val="Calibri"/>
      </rPr>
      <t>Set values in the profile as needed for temporary users - see below for further information. The values here are examples; set them to values appropriate to the situation:</t>
    </r>
    <r>
      <rPr>
        <sz val="11"/>
        <color rgb="FF000000"/>
        <rFont val="Calibri"/>
      </rPr>
      <t xml:space="preserve">
</t>
    </r>
    <r>
      <rPr>
        <sz val="11"/>
        <color rgb="FF000000"/>
        <rFont val="Calibri"/>
      </rPr>
      <t>CREATE PROFILE TEMPORARY_USERS</t>
    </r>
    <r>
      <rPr>
        <sz val="11"/>
        <color rgb="FF000000"/>
        <rFont val="Calibri"/>
      </rPr>
      <t xml:space="preserve">
</t>
    </r>
    <r>
      <rPr>
        <sz val="11"/>
        <color rgb="FF000000"/>
        <rFont val="Calibri"/>
      </rPr>
      <t>LIMIT</t>
    </r>
    <r>
      <rPr>
        <sz val="11"/>
        <color rgb="FF000000"/>
        <rFont val="Calibri"/>
      </rPr>
      <t xml:space="preserve">
</t>
    </r>
    <r>
      <rPr>
        <sz val="11"/>
        <color rgb="FF000000"/>
        <rFont val="Calibri"/>
      </rPr>
      <t>SESSIONS_PER_USER &lt;limit&gt;</t>
    </r>
    <r>
      <rPr>
        <sz val="11"/>
        <color rgb="FF000000"/>
        <rFont val="Calibri"/>
      </rPr>
      <t xml:space="preserve">
</t>
    </r>
    <r>
      <rPr>
        <sz val="11"/>
        <color rgb="FF000000"/>
        <rFont val="Calibri"/>
      </rPr>
      <t>CPU_PER_SESSION &lt;limit&gt;</t>
    </r>
    <r>
      <rPr>
        <sz val="11"/>
        <color rgb="FF000000"/>
        <rFont val="Calibri"/>
      </rPr>
      <t xml:space="preserve">
</t>
    </r>
    <r>
      <rPr>
        <sz val="11"/>
        <color rgb="FF000000"/>
        <rFont val="Calibri"/>
      </rPr>
      <t>CPU_PER_CALL &lt;limit&gt;</t>
    </r>
    <r>
      <rPr>
        <sz val="11"/>
        <color rgb="FF000000"/>
        <rFont val="Calibri"/>
      </rPr>
      <t xml:space="preserve">
</t>
    </r>
    <r>
      <rPr>
        <sz val="11"/>
        <color rgb="FF000000"/>
        <rFont val="Calibri"/>
      </rPr>
      <t>CONNECT_TIME &lt;limit&gt;</t>
    </r>
    <r>
      <rPr>
        <sz val="11"/>
        <color rgb="FF000000"/>
        <rFont val="Calibri"/>
      </rPr>
      <t xml:space="preserve">
</t>
    </r>
    <r>
      <rPr>
        <sz val="11"/>
        <color rgb="FF000000"/>
        <rFont val="Calibri"/>
      </rPr>
      <t>LOGICAL_READS_PER_SESSION DEFAULT</t>
    </r>
    <r>
      <rPr>
        <sz val="11"/>
        <color rgb="FF000000"/>
        <rFont val="Calibri"/>
      </rPr>
      <t xml:space="preserve">
</t>
    </r>
    <r>
      <rPr>
        <sz val="11"/>
        <color rgb="FF000000"/>
        <rFont val="Calibri"/>
      </rPr>
      <t>LOGICAL_READS_PER_CALL &lt;limit&gt;</t>
    </r>
    <r>
      <rPr>
        <sz val="11"/>
        <color rgb="FF000000"/>
        <rFont val="Calibri"/>
      </rPr>
      <t xml:space="preserve">
</t>
    </r>
    <r>
      <rPr>
        <sz val="11"/>
        <color rgb="FF000000"/>
        <rFont val="Calibri"/>
      </rPr>
      <t>PRIVATE_SGA &lt;limit&gt;</t>
    </r>
    <r>
      <rPr>
        <sz val="11"/>
        <color rgb="FF000000"/>
        <rFont val="Calibri"/>
      </rPr>
      <t xml:space="preserve">
</t>
    </r>
    <r>
      <rPr>
        <sz val="11"/>
        <color rgb="FF000000"/>
        <rFont val="Calibri"/>
      </rPr>
      <t>COMPOSITE_LIMIT &lt;limit&gt;</t>
    </r>
    <r>
      <rPr>
        <sz val="11"/>
        <color rgb="FF000000"/>
        <rFont val="Calibri"/>
      </rPr>
      <t xml:space="preserve">
</t>
    </r>
    <r>
      <rPr>
        <sz val="11"/>
        <color rgb="FF000000"/>
        <rFont val="Calibri"/>
      </rPr>
      <t>FAILED_LOGIN_ATTEMPTS 3</t>
    </r>
    <r>
      <rPr>
        <sz val="11"/>
        <color rgb="FF000000"/>
        <rFont val="Calibri"/>
      </rPr>
      <t xml:space="preserve">
</t>
    </r>
    <r>
      <rPr>
        <sz val="11"/>
        <color rgb="FF000000"/>
        <rFont val="Calibri"/>
      </rPr>
      <t>PASSWORD_LIFE_TIME 7</t>
    </r>
    <r>
      <rPr>
        <sz val="11"/>
        <color rgb="FF000000"/>
        <rFont val="Calibri"/>
      </rPr>
      <t xml:space="preserve">
</t>
    </r>
    <r>
      <rPr>
        <sz val="11"/>
        <color rgb="FF000000"/>
        <rFont val="Calibri"/>
      </rPr>
      <t>PASSWORD_REUSE_TIME 60</t>
    </r>
    <r>
      <rPr>
        <sz val="11"/>
        <color rgb="FF000000"/>
        <rFont val="Calibri"/>
      </rPr>
      <t xml:space="preserve">
</t>
    </r>
    <r>
      <rPr>
        <sz val="11"/>
        <color rgb="FF000000"/>
        <rFont val="Calibri"/>
      </rPr>
      <t>PASSWORD_REUSE_MAX 5</t>
    </r>
    <r>
      <rPr>
        <sz val="11"/>
        <color rgb="FF000000"/>
        <rFont val="Calibri"/>
      </rPr>
      <t xml:space="preserve">
</t>
    </r>
    <r>
      <rPr>
        <sz val="11"/>
        <color rgb="FF000000"/>
        <rFont val="Calibri"/>
      </rPr>
      <t>PASSWORD_VERIFY_FUNCTION ORA12c_STRONG_VERIFY_FUNCTION</t>
    </r>
    <r>
      <rPr>
        <sz val="11"/>
        <color rgb="FF000000"/>
        <rFont val="Calibri"/>
      </rPr>
      <t xml:space="preserve">
</t>
    </r>
    <r>
      <rPr>
        <sz val="11"/>
        <color rgb="FF000000"/>
        <rFont val="Calibri"/>
      </rPr>
      <t>PASSWORD_LOCK_TIME UNLIMITED</t>
    </r>
    <r>
      <rPr>
        <sz val="11"/>
        <color rgb="FF000000"/>
        <rFont val="Calibri"/>
      </rPr>
      <t xml:space="preserve">
</t>
    </r>
    <r>
      <rPr>
        <sz val="11"/>
        <color rgb="FF000000"/>
        <rFont val="Calibri"/>
      </rPr>
      <t>PASSWORD_GRACE_TIME 3;</t>
    </r>
    <r>
      <rPr>
        <sz val="11"/>
        <color rgb="FF000000"/>
        <rFont val="Calibri"/>
      </rPr>
      <t xml:space="preserve">
</t>
    </r>
    <r>
      <rPr>
        <sz val="11"/>
        <color rgb="FF000000"/>
        <rFont val="Calibri"/>
      </rPr>
      <t>CREATE USER &lt;username&gt; IDENTIFIED BY &lt;password&gt; PROFILE TEMPORARY_USERS;</t>
    </r>
    <r>
      <rPr>
        <sz val="11"/>
        <color rgb="FF000000"/>
        <rFont val="Calibri"/>
      </rPr>
      <t xml:space="preserve">
</t>
    </r>
    <r>
      <rPr>
        <sz val="11"/>
        <color rgb="FF000000"/>
        <rFont val="Calibri"/>
      </rPr>
      <t>Resource Parameters:</t>
    </r>
    <r>
      <rPr>
        <sz val="11"/>
        <color rgb="FF000000"/>
        <rFont val="Calibri"/>
      </rPr>
      <t xml:space="preserve">
</t>
    </r>
    <r>
      <rPr>
        <sz val="11"/>
        <color rgb="FF000000"/>
        <rFont val="Calibri"/>
      </rPr>
      <t>COMPOSITE_LIMIT - Specify the total resource cost for a session, expressed in service units. Oracle Database calculates the total service units as a weighted sum of CPU_PER_SESSION, CONNECT_TIME,</t>
    </r>
    <r>
      <rPr>
        <sz val="11"/>
        <color rgb="FF000000"/>
        <rFont val="Calibri"/>
      </rPr>
      <t xml:space="preserve">
</t>
    </r>
    <r>
      <rPr>
        <sz val="11"/>
        <color rgb="FF000000"/>
        <rFont val="Calibri"/>
      </rPr>
      <t>LOGICAL_READS_PER_SESSION, and PRIVATE_SGA.</t>
    </r>
    <r>
      <rPr>
        <sz val="11"/>
        <color rgb="FF000000"/>
        <rFont val="Calibri"/>
      </rPr>
      <t xml:space="preserve">
</t>
    </r>
    <r>
      <rPr>
        <sz val="11"/>
        <color rgb="FF000000"/>
        <rFont val="Calibri"/>
      </rPr>
      <t>SESSIONS_PER_USER - Specify the number of concurrent sessions to limit the user to.</t>
    </r>
    <r>
      <rPr>
        <sz val="11"/>
        <color rgb="FF000000"/>
        <rFont val="Calibri"/>
      </rPr>
      <t xml:space="preserve">
</t>
    </r>
    <r>
      <rPr>
        <sz val="11"/>
        <color rgb="FF000000"/>
        <rFont val="Calibri"/>
      </rPr>
      <t>CPU_PER_SESSION - Specify the CPU time limit for a session, expressed in hundredths of seconds.</t>
    </r>
    <r>
      <rPr>
        <sz val="11"/>
        <color rgb="FF000000"/>
        <rFont val="Calibri"/>
      </rPr>
      <t xml:space="preserve">
</t>
    </r>
    <r>
      <rPr>
        <sz val="11"/>
        <color rgb="FF000000"/>
        <rFont val="Calibri"/>
      </rPr>
      <t>CPU_PER_CALL - Specify the CPU time limit for a call (a parse, execute, or fetch), expressed in hundredths of seconds.</t>
    </r>
    <r>
      <rPr>
        <sz val="11"/>
        <color rgb="FF000000"/>
        <rFont val="Calibri"/>
      </rPr>
      <t xml:space="preserve">
</t>
    </r>
    <r>
      <rPr>
        <sz val="11"/>
        <color rgb="FF000000"/>
        <rFont val="Calibri"/>
      </rPr>
      <t>LOGICAL_READS_PER_SESSION - Specify the permitted number of data blocks read in a session, including blocks read from memory and disk.</t>
    </r>
    <r>
      <rPr>
        <sz val="11"/>
        <color rgb="FF000000"/>
        <rFont val="Calibri"/>
      </rPr>
      <t xml:space="preserve">
</t>
    </r>
    <r>
      <rPr>
        <sz val="11"/>
        <color rgb="FF000000"/>
        <rFont val="Calibri"/>
      </rPr>
      <t>LOGICAL_READS_PER_CALL - Specify the permitted number of data blocks read for a call to process a SQL statement (a parse, execute, or fetch).</t>
    </r>
    <r>
      <rPr>
        <sz val="11"/>
        <color rgb="FF000000"/>
        <rFont val="Calibri"/>
      </rPr>
      <t xml:space="preserve">
</t>
    </r>
    <r>
      <rPr>
        <sz val="11"/>
        <color rgb="FF000000"/>
        <rFont val="Calibri"/>
      </rPr>
      <t>PRIVATE_SGA - Specify the amount of private space a session can allocate in the shared pool of the system global area (SGA). Refer to size_clause for information on that clause.</t>
    </r>
    <r>
      <rPr>
        <sz val="11"/>
        <color rgb="FF000000"/>
        <rFont val="Calibri"/>
      </rPr>
      <t xml:space="preserve">
</t>
    </r>
    <r>
      <rPr>
        <sz val="11"/>
        <color rgb="FF000000"/>
        <rFont val="Calibri"/>
      </rPr>
      <t>CONNECT_TIME - Specify the total elapsed time limit for a session, expressed in minutes.</t>
    </r>
    <r>
      <rPr>
        <sz val="11"/>
        <color rgb="FF000000"/>
        <rFont val="Calibri"/>
      </rPr>
      <t xml:space="preserve">
</t>
    </r>
    <r>
      <rPr>
        <sz val="11"/>
        <color rgb="FF000000"/>
        <rFont val="Calibri"/>
      </rPr>
      <t>IDLE_TIME - Specify the permitted periods of continuous inactive time during a session, expressed in minutes. Long-running queries and other operations are not subject to this limit.</t>
    </r>
    <r>
      <rPr>
        <sz val="11"/>
        <color rgb="FF000000"/>
        <rFont val="Calibri"/>
      </rPr>
      <t xml:space="preserve">
</t>
    </r>
    <r>
      <rPr>
        <sz val="11"/>
        <color rgb="FF000000"/>
        <rFont val="Calibri"/>
      </rPr>
      <t>COMPOSITE_LIMIT - See Oracle documentation for more details.</t>
    </r>
    <r>
      <rPr>
        <sz val="11"/>
        <color rgb="FF000000"/>
        <rFont val="Calibri"/>
      </rPr>
      <t xml:space="preserve">
</t>
    </r>
    <r>
      <rPr>
        <sz val="11"/>
        <color rgb="FF000000"/>
        <rFont val="Calibri"/>
      </rPr>
      <t>Password Parameters</t>
    </r>
    <r>
      <rPr>
        <sz val="11"/>
        <color rgb="FF000000"/>
        <rFont val="Calibri"/>
      </rPr>
      <t xml:space="preserve">
</t>
    </r>
    <r>
      <rPr>
        <sz val="11"/>
        <color rgb="FF000000"/>
        <rFont val="Calibri"/>
      </rPr>
      <t>Use the following clauses to set password parameters. Parameters that set lengths of time are interpreted in number of days. For testing purposes, specify minutes (n/1440) or even seconds (n/86400).</t>
    </r>
    <r>
      <rPr>
        <sz val="11"/>
        <color rgb="FF000000"/>
        <rFont val="Calibri"/>
      </rPr>
      <t xml:space="preserve">
</t>
    </r>
    <r>
      <rPr>
        <sz val="11"/>
        <color rgb="FF000000"/>
        <rFont val="Calibri"/>
      </rPr>
      <t>FAILED_LOGIN_ATTEMPTS - Specify the number of failed attempts to log on to the user account before the account is locked. If omitting this clause, then the default is 10 times.</t>
    </r>
    <r>
      <rPr>
        <sz val="11"/>
        <color rgb="FF000000"/>
        <rFont val="Calibri"/>
      </rPr>
      <t xml:space="preserve">
</t>
    </r>
    <r>
      <rPr>
        <sz val="11"/>
        <color rgb="FF000000"/>
        <rFont val="Calibri"/>
      </rPr>
      <t>PASSWORD_LIFE_TIME - Specify the number of days the same password can be used for authentication. If setting a value for PASSWORD_GRACE_TIME, then the password expires if it is not changed within the grace period, and further connections are rejected. If omitting this clause, then the default is 180 days.</t>
    </r>
    <r>
      <rPr>
        <sz val="11"/>
        <color rgb="FF000000"/>
        <rFont val="Calibri"/>
      </rPr>
      <t xml:space="preserve">
</t>
    </r>
    <r>
      <rPr>
        <sz val="11"/>
        <color rgb="FF000000"/>
        <rFont val="Calibri"/>
      </rPr>
      <t>PASSWORD_REUSE_TIME and PASSWORD_REUSE_MAX - These two parameters must be set in conjunction with each other. PASSWORD_REUSE_TIME specifies the number of days before which a password cannot be reused. PASSWORD_REUSE_MAX specifies the number of password changes required before the current password can be reused. For these parameters to have any effect, specify an integer for both of them.</t>
    </r>
    <r>
      <rPr>
        <sz val="11"/>
        <color rgb="FF000000"/>
        <rFont val="Calibri"/>
      </rPr>
      <t xml:space="preserve">
</t>
    </r>
    <r>
      <rPr>
        <sz val="11"/>
        <color rgb="FF000000"/>
        <rFont val="Calibri"/>
      </rPr>
      <t>If specifying a value for both of these parameters, then the user cannot reuse a password until the password has been changed the number of times specified for PASSWORD_REUSE_MAX during the number of days specified for PASSWORD_REUSE_TIME.</t>
    </r>
    <r>
      <rPr>
        <sz val="11"/>
        <color rgb="FF000000"/>
        <rFont val="Calibri"/>
      </rPr>
      <t xml:space="preserve">
</t>
    </r>
    <r>
      <rPr>
        <sz val="11"/>
        <color rgb="FF000000"/>
        <rFont val="Calibri"/>
      </rPr>
      <t>For example, if specifying PASSWORD_REUSE_TIME to 30 and PASSWORD_REUSE_MAX to 10, then the user can reuse the password after 30 days if the password has already been changed 10 times.</t>
    </r>
    <r>
      <rPr>
        <sz val="11"/>
        <color rgb="FF000000"/>
        <rFont val="Calibri"/>
      </rPr>
      <t xml:space="preserve">
</t>
    </r>
    <r>
      <rPr>
        <sz val="11"/>
        <color rgb="FF000000"/>
        <rFont val="Calibri"/>
      </rPr>
      <t>If specifying a value for either of these parameters and specify UNLIMITED for the other, then the user can never reuse a password.</t>
    </r>
    <r>
      <rPr>
        <sz val="11"/>
        <color rgb="FF000000"/>
        <rFont val="Calibri"/>
      </rPr>
      <t xml:space="preserve">
</t>
    </r>
    <r>
      <rPr>
        <sz val="11"/>
        <color rgb="FF000000"/>
        <rFont val="Calibri"/>
      </rPr>
      <t>If specifying DEFAULT for either parameter, then Oracle Database uses the value defined in the DEFAULT profile. By default, all parameters are set to UNLIMITED in the DEFAULT profile. If the default setting of UNLIMITED in the DEFAULT profile has not changed, then the database treats the value for that parameter as UNLIMITED.</t>
    </r>
    <r>
      <rPr>
        <sz val="11"/>
        <color rgb="FF000000"/>
        <rFont val="Calibri"/>
      </rPr>
      <t xml:space="preserve">
</t>
    </r>
    <r>
      <rPr>
        <sz val="11"/>
        <color rgb="FF000000"/>
        <rFont val="Calibri"/>
      </rPr>
      <t>If setting both of these parameters to UNLIMITED, then the database ignores both of them. This is the default if omitting both parameters.</t>
    </r>
    <r>
      <rPr>
        <sz val="11"/>
        <color rgb="FF000000"/>
        <rFont val="Calibri"/>
      </rPr>
      <t xml:space="preserve">
</t>
    </r>
    <r>
      <rPr>
        <sz val="11"/>
        <color rgb="FF000000"/>
        <rFont val="Calibri"/>
      </rPr>
      <t>PASSWORD_LOCK_TIME - Specify the number of days an account will be locked after the specified number of consecutive failed logon attempts. If omitting this clause, then the default is 1 day.</t>
    </r>
    <r>
      <rPr>
        <sz val="11"/>
        <color rgb="FF000000"/>
        <rFont val="Calibri"/>
      </rPr>
      <t xml:space="preserve">
</t>
    </r>
    <r>
      <rPr>
        <sz val="11"/>
        <color rgb="FF000000"/>
        <rFont val="Calibri"/>
      </rPr>
      <t>PASSWORD_GRACE_TIME - Specify the number of days after the grace period begins during which a warning is issued and logon is allowed. If omitting this clause, then the default is 7 days.</t>
    </r>
    <r>
      <rPr>
        <sz val="11"/>
        <color rgb="FF000000"/>
        <rFont val="Calibri"/>
      </rPr>
      <t xml:space="preserve">
</t>
    </r>
    <r>
      <rPr>
        <sz val="11"/>
        <color rgb="FF000000"/>
        <rFont val="Calibri"/>
      </rPr>
      <t>PASSWORD_VERIFY_FUNCTION - The PASSWORD_VERIFY_FUNCTION clause lets a PL/SQL password complexity verification script be passed as an argument to the CREATE PROFILE statement. Oracle Database provides a default script, but can create your own routine or use third-party software instead.</t>
    </r>
  </si>
  <si>
    <r>
      <rPr>
        <sz val="11"/>
        <color rgb="FF000000"/>
        <rFont val="Calibri"/>
      </rPr>
      <t>Temporary application accounts could be used in the event of a vendor support visit where a support representative requires a temporary unique account in order to perform diagnostic testing or conduct some other support-related activity. When these types of accounts are created, there is a risk that the temporary account may remain in place and active after the support representative has left.</t>
    </r>
    <r>
      <rPr>
        <sz val="11"/>
        <color rgb="FF000000"/>
        <rFont val="Calibri"/>
      </rPr>
      <t xml:space="preserve">
</t>
    </r>
    <r>
      <rPr>
        <sz val="11"/>
        <color rgb="FF000000"/>
        <rFont val="Calibri"/>
      </rPr>
      <t>To address this, in the event temporary application accounts are required, the application must ensure accounts designated as temporary in nature shall automatically terminate these accounts after an organization-defined time period.  Such a process and capability greatly reduces the risk that accounts will be misused, hijacked, or data compromised.</t>
    </r>
    <r>
      <rPr>
        <sz val="11"/>
        <color rgb="FF000000"/>
        <rFont val="Calibri"/>
      </rPr>
      <t xml:space="preserve">
</t>
    </r>
    <r>
      <rPr>
        <sz val="11"/>
        <color rgb="FF000000"/>
        <rFont val="Calibri"/>
      </rPr>
      <t>Note that user authentication and account management should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Temporary database accounts must be identified in order for the system to recognize and terminate them after a given time period. The DBMS and any administrators must have a means to recognize any temporary accounts for special handling.</t>
    </r>
  </si>
  <si>
    <r>
      <rPr>
        <sz val="11"/>
        <color rgb="FF000000"/>
        <rFont val="Calibri"/>
      </rPr>
      <t>: If the organization has a policy, consistently enforced, forbidding the creation of emergency or temporary accounts, this is not a finding.</t>
    </r>
    <r>
      <rPr>
        <sz val="11"/>
        <color rgb="FF000000"/>
        <rFont val="Calibri"/>
      </rPr>
      <t xml:space="preserve">
</t>
    </r>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If using the database to identify temporary accounts, and temporary accounts exist, there should be a temporary profile. If a profile for temporary accounts cannot be identified, this is a finding.</t>
    </r>
    <r>
      <rPr>
        <sz val="11"/>
        <color rgb="FF000000"/>
        <rFont val="Calibri"/>
      </rPr>
      <t xml:space="preserve">
</t>
    </r>
    <r>
      <rPr>
        <sz val="11"/>
        <color rgb="FF000000"/>
        <rFont val="Calibri"/>
      </rPr>
      <t>To check for a temporary profile, run the scripts below:</t>
    </r>
    <r>
      <rPr>
        <sz val="11"/>
        <color rgb="FF000000"/>
        <rFont val="Calibri"/>
      </rPr>
      <t xml:space="preserve">
</t>
    </r>
    <r>
      <rPr>
        <sz val="11"/>
        <color rgb="FF000000"/>
        <rFont val="Calibri"/>
      </rPr>
      <t>To obtain a list of profiles:</t>
    </r>
    <r>
      <rPr>
        <sz val="11"/>
        <color rgb="FF000000"/>
        <rFont val="Calibri"/>
      </rPr>
      <t xml:space="preserve">
</t>
    </r>
    <r>
      <rPr>
        <sz val="11"/>
        <color rgb="FF000000"/>
        <rFont val="Calibri"/>
      </rPr>
      <t>SELECT PROFILE#, NAME FROM SYS.PROFNAME$;</t>
    </r>
    <r>
      <rPr>
        <sz val="11"/>
        <color rgb="FF000000"/>
        <rFont val="Calibri"/>
      </rPr>
      <t xml:space="preserve">
</t>
    </r>
    <r>
      <rPr>
        <sz val="11"/>
        <color rgb="FF000000"/>
        <rFont val="Calibri"/>
      </rPr>
      <t>To obtain a list of users assigned a given profile (TEMPORARY_USERS, in this example):</t>
    </r>
    <r>
      <rPr>
        <sz val="11"/>
        <color rgb="FF000000"/>
        <rFont val="Calibri"/>
      </rPr>
      <t xml:space="preserve">
</t>
    </r>
    <r>
      <rPr>
        <sz val="11"/>
        <color rgb="FF000000"/>
        <rFont val="Calibri"/>
      </rPr>
      <t>SELECT USERNAME, PROFILE FROM SYS.DBA_USERS</t>
    </r>
    <r>
      <rPr>
        <sz val="11"/>
        <color rgb="FF000000"/>
        <rFont val="Calibri"/>
      </rPr>
      <t xml:space="preserve">
</t>
    </r>
    <r>
      <rPr>
        <sz val="11"/>
        <color rgb="FF000000"/>
        <rFont val="Calibri"/>
      </rPr>
      <t>WHERE PROFILE = 'TEMPORARY_USERS'</t>
    </r>
    <r>
      <rPr>
        <sz val="11"/>
        <color rgb="FF000000"/>
        <rFont val="Calibri"/>
      </rPr>
      <t xml:space="preserve">
</t>
    </r>
    <r>
      <rPr>
        <sz val="11"/>
        <color rgb="FF000000"/>
        <rFont val="Calibri"/>
      </rPr>
      <t>ORDER BY USERNAME;</t>
    </r>
  </si>
  <si>
    <t>V-237702</t>
  </si>
  <si>
    <r>
      <rPr>
        <sz val="11"/>
        <rFont val="Calibri"/>
      </rPr>
      <t>The DBMS must provide a mechanism to automatically remove or disable temporary user accounts after 72 hours.</t>
    </r>
  </si>
  <si>
    <r>
      <rPr>
        <sz val="11"/>
        <color rgb="FF000000"/>
        <rFont val="Calibri"/>
      </rPr>
      <t>If using database mechanisms to satisfy this requirement, use a profile with a distinctive name (for example, TEMPORARY_USERS), so that temporary users can be easily identified. Whenever a temporary user account is created, assign it to this profile.</t>
    </r>
    <r>
      <rPr>
        <sz val="11"/>
        <color rgb="FF000000"/>
        <rFont val="Calibri"/>
      </rPr>
      <t xml:space="preserve">
</t>
    </r>
    <r>
      <rPr>
        <sz val="11"/>
        <color rgb="FF000000"/>
        <rFont val="Calibri"/>
      </rPr>
      <t>Create a job to lock accounts under this profile that are more than 72 hours old.</t>
    </r>
  </si>
  <si>
    <r>
      <rPr>
        <sz val="11"/>
        <color rgb="FF000000"/>
        <rFont val="Calibri"/>
      </rPr>
      <t>Temporary application accounts could ostensibly be used in the event of a vendor support visit where a support representative requires a temporary unique account in order to perform diagnostic testing or conduct some other support related activity. When these types of accounts are created, there is a risk that the temporary account may remain in place and active after the support representative has left.</t>
    </r>
    <r>
      <rPr>
        <sz val="11"/>
        <color rgb="FF000000"/>
        <rFont val="Calibri"/>
      </rPr>
      <t xml:space="preserve">
</t>
    </r>
    <r>
      <rPr>
        <sz val="11"/>
        <color rgb="FF000000"/>
        <rFont val="Calibri"/>
      </rPr>
      <t>To address this, in the event temporary application accounts are required, the application must ensure accounts designated as temporary in nature shall automatically terminate these accounts after a period of 72 hours. Such a process and capability greatly reduces the risk that accounts will be misused, hijacked, or data compromised.</t>
    </r>
    <r>
      <rPr>
        <sz val="11"/>
        <color rgb="FF000000"/>
        <rFont val="Calibri"/>
      </rPr>
      <t xml:space="preserve">
</t>
    </r>
    <r>
      <rPr>
        <sz val="11"/>
        <color rgb="FF000000"/>
        <rFont val="Calibri"/>
      </rPr>
      <t>Note that user authentication and account management should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Temporary database accounts must be automatically terminated after a 72 hour time period in order to mitigate the risk of the account being used beyond its original purpose or timeframe.</t>
    </r>
  </si>
  <si>
    <r>
      <rPr>
        <sz val="11"/>
        <color rgb="FF000000"/>
        <rFont val="Calibri"/>
      </rPr>
      <t>If the organization has a policy, consistently enforced, forbidding the creation of emergency or temporary accounts, this is not a finding.</t>
    </r>
    <r>
      <rPr>
        <sz val="11"/>
        <color rgb="FF000000"/>
        <rFont val="Calibri"/>
      </rPr>
      <t xml:space="preserve">
</t>
    </r>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Check DBMS settings, OS settings, and/or enterprise-level authentication/access mechanisms settings to determine if the site utilizes a mechanism whereby temporary are terminated after a 72 hour time period. If not, this is a finding.</t>
    </r>
  </si>
  <si>
    <t>V-237703</t>
  </si>
  <si>
    <r>
      <rPr>
        <sz val="11"/>
        <rFont val="Calibri"/>
      </rPr>
      <t>The DBMS must enforce Discretionary Access Control (DAC) policy allowing users to specify and control sharing by named individuals, groups of individuals, or by both, limiting propagation of access rights and including or excluding access to the granularity of a single user.</t>
    </r>
  </si>
  <si>
    <r>
      <rPr>
        <sz val="11"/>
        <color rgb="FF000000"/>
        <rFont val="Calibri"/>
      </rPr>
      <t>Modify DBMS settings to allow users to assign or revoke access rights to objects and information owned by the user. The ability to grant or revoke rights must include the ability to grant or revoke those rights down to the granularity of a single user.</t>
    </r>
    <r>
      <rPr>
        <sz val="11"/>
        <color rgb="FF000000"/>
        <rFont val="Calibri"/>
      </rPr>
      <t xml:space="preserve">
</t>
    </r>
    <r>
      <rPr>
        <sz val="11"/>
        <color rgb="FF000000"/>
        <rFont val="Calibri"/>
      </rPr>
      <t>(Note:  In most cases, no fix will be necessary.  This is default functionality for Oracle.)</t>
    </r>
  </si>
  <si>
    <r>
      <rPr>
        <sz val="11"/>
        <color rgb="FF000000"/>
        <rFont val="Calibri"/>
      </rPr>
      <t>Access control policies (e.g., identity-based policies, role-based policies, attribute-based policies) and access enforcement mechanisms (e.g., access control lists, access control matrices, cryptography) are employed by organizations to control access between users (or processes acting on behalf of users) and objects (e.g., devices, files, records, processes, programs, domains).</t>
    </r>
    <r>
      <rPr>
        <sz val="11"/>
        <color rgb="FF000000"/>
        <rFont val="Calibri"/>
      </rPr>
      <t xml:space="preserve">
</t>
    </r>
    <r>
      <rPr>
        <sz val="11"/>
        <color rgb="FF000000"/>
        <rFont val="Calibri"/>
      </rPr>
      <t>DAC is a type of access control methodology serving as a means of restricting access to objects and data based on the identity of subjects and/or groups to which they belong. It is discretionary in the sense that application users with the appropriate permissions to access an application resource or data have the discretion to pass that permission on to another user either directly or indirectly.</t>
    </r>
    <r>
      <rPr>
        <sz val="11"/>
        <color rgb="FF000000"/>
        <rFont val="Calibri"/>
      </rPr>
      <t xml:space="preserve">
</t>
    </r>
    <r>
      <rPr>
        <sz val="11"/>
        <color rgb="FF000000"/>
        <rFont val="Calibri"/>
      </rPr>
      <t>Data protection requirements may result in a DAC policy being specified as part of the application design. Discretionary access controls would be employed at the application level to restrict and control access to application objects and data thereby providing increased information security for the organization.</t>
    </r>
    <r>
      <rPr>
        <sz val="11"/>
        <color rgb="FF000000"/>
        <rFont val="Calibri"/>
      </rPr>
      <t xml:space="preserve">
</t>
    </r>
    <r>
      <rPr>
        <sz val="11"/>
        <color rgb="FF000000"/>
        <rFont val="Calibri"/>
      </rPr>
      <t>When DAC controls are employed, those controls must limit sharing to named application users, groups of users, or both. The application DAC controls must also limit the propagation of access rights and have the ability to exclude access to data down to the granularity of a single user.</t>
    </r>
    <r>
      <rPr>
        <sz val="11"/>
        <color rgb="FF000000"/>
        <rFont val="Calibri"/>
      </rPr>
      <t xml:space="preserve">
</t>
    </r>
    <r>
      <rPr>
        <sz val="11"/>
        <color rgb="FF000000"/>
        <rFont val="Calibri"/>
      </rPr>
      <t>Databases using DAC must have the ability for the owner of an object or information to assign or revoke rights to view or modify the object or information.  If the owner of an object or information does not have rights to exclude access to an object or information at a user level, users may gain access to objects and information they are not authorized to view/modify.</t>
    </r>
  </si>
  <si>
    <r>
      <rPr>
        <sz val="11"/>
        <color rgb="FF000000"/>
        <rFont val="Calibri"/>
      </rPr>
      <t>Check DBMS settings to determine if users are able to assign and revoke rights to the objects and information that they own. If users cannot assign or revoke rights to the objects and information that they own to groups, roles, or individual users, this is a finding.</t>
    </r>
  </si>
  <si>
    <t>V-237705</t>
  </si>
  <si>
    <r>
      <rPr>
        <sz val="11"/>
        <rFont val="Calibri"/>
      </rPr>
      <t>A single database connection configuration file must not be used to configure all database clients.</t>
    </r>
  </si>
  <si>
    <r>
      <rPr>
        <sz val="11"/>
        <color rgb="FF000000"/>
        <rFont val="Calibri"/>
      </rPr>
      <t>Implement procedures to supply database connection information to only those databases authorized for the user.</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</si>
  <si>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Many sites distribute a single client database connection configuration file to all site database users that contains network access information for all databases on the site. Such a file provides information to access databases not required by all users that may assist in unauthorized access attempts.</t>
    </r>
  </si>
  <si>
    <r>
      <rPr>
        <sz val="11"/>
        <color rgb="FF000000"/>
        <rFont val="Calibri"/>
      </rPr>
      <t>Review procedures for providing database connection information to users/user workstations. If procedures do not indicate or implement restrictions to connections required by the particular user, this is a finding.</t>
    </r>
    <r>
      <rPr>
        <sz val="11"/>
        <color rgb="FF000000"/>
        <rFont val="Calibri"/>
      </rPr>
      <t xml:space="preserve">
</t>
    </r>
    <r>
      <rPr>
        <sz val="11"/>
        <color rgb="FF000000"/>
        <rFont val="Calibri"/>
      </rPr>
      <t>Note: This check is specific for the DBMS host system and not directed at client systems (client systems are included in the Application STIG/Checklist); however, detection of unauthorized client connections to the DBMS host system obtained through log files should be performed regularly and documented where authorized.</t>
    </r>
  </si>
  <si>
    <t>V-237706</t>
  </si>
  <si>
    <r>
      <rPr>
        <sz val="11"/>
        <rFont val="Calibri"/>
      </rPr>
      <t>The DBMS must be protected from unauthorized access by developers.</t>
    </r>
  </si>
  <si>
    <r>
      <rPr>
        <sz val="11"/>
        <color rgb="FF000000"/>
        <rFont val="Calibri"/>
      </rPr>
      <t>Restrict developer privileges to production objects to only objects and data where those privileges are required and authorized.  Document the approval and risk acceptance.</t>
    </r>
    <r>
      <rPr>
        <sz val="11"/>
        <color rgb="FF000000"/>
        <rFont val="Calibri"/>
      </rPr>
      <t xml:space="preserve">
</t>
    </r>
    <r>
      <rPr>
        <sz val="11"/>
        <color rgb="FF000000"/>
        <rFont val="Calibri"/>
      </rPr>
      <t>Consider using separate accounts for a person's developer duties and production duties.  At a minimum, use separate roles for developer privileges and production privileges.</t>
    </r>
    <r>
      <rPr>
        <sz val="11"/>
        <color rgb="FF000000"/>
        <rFont val="Calibri"/>
      </rPr>
      <t xml:space="preserve">
</t>
    </r>
    <r>
      <rPr>
        <sz val="11"/>
        <color rgb="FF000000"/>
        <rFont val="Calibri"/>
      </rPr>
      <t>If developers need the ability to create and maintain tables (or other database objects) as part of their development activities, provide dedicated tablespaces, and revoke any rights that allowed them to use production tablespaces for this purpose.</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</si>
  <si>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Developers granted elevated database and/or operating system privileges on production databases can affect the operation and/or security of the database system. Operating system and database privileges assigned to developers on production systems must not be allowed.</t>
    </r>
  </si>
  <si>
    <r>
      <rPr>
        <sz val="11"/>
        <color rgb="FF000000"/>
        <rFont val="Calibri"/>
      </rPr>
      <t>Check the production system to ensure no developer accounts have rights to modify the production database structure or alter production data.</t>
    </r>
    <r>
      <rPr>
        <sz val="11"/>
        <color rgb="FF000000"/>
        <rFont val="Calibri"/>
      </rPr>
      <t xml:space="preserve">
</t>
    </r>
    <r>
      <rPr>
        <sz val="11"/>
        <color rgb="FF000000"/>
        <rFont val="Calibri"/>
      </rPr>
      <t>If developer accounts with these rights exist, ask for documentation that shows these accounts have formal approval and risk acceptance. If this documentation does not exist, this is a finding.</t>
    </r>
    <r>
      <rPr>
        <sz val="11"/>
        <color rgb="FF000000"/>
        <rFont val="Calibri"/>
      </rPr>
      <t xml:space="preserve">
</t>
    </r>
    <r>
      <rPr>
        <sz val="11"/>
        <color rgb="FF000000"/>
        <rFont val="Calibri"/>
      </rPr>
      <t>If developer accounts exist with the right to create and maintain tables (or other database objects) in production tablespaces, this is a finding.</t>
    </r>
  </si>
  <si>
    <t>V-237707</t>
  </si>
  <si>
    <r>
      <rPr>
        <sz val="11"/>
        <rFont val="Calibri"/>
      </rPr>
      <t>The DBMS must be protected from unauthorized access by developers on shared production/development host systems.</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</si>
  <si>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Developers granted elevated database and/or operating system privileges on systems that support both development and production databases can affect the operation and/or security of the production database system. Operating system and database privileges assigned to developers on shared development and production systems must be restricted.</t>
    </r>
  </si>
  <si>
    <r>
      <rPr>
        <sz val="11"/>
        <color rgb="FF000000"/>
        <rFont val="Calibri"/>
      </rPr>
      <t>Identify whether any hosts contain both development and production databases. If no hosts contain both production and development databases, this is NA.</t>
    </r>
    <r>
      <rPr>
        <sz val="11"/>
        <color rgb="FF000000"/>
        <rFont val="Calibri"/>
      </rPr>
      <t xml:space="preserve">
</t>
    </r>
    <r>
      <rPr>
        <sz val="11"/>
        <color rgb="FF000000"/>
        <rFont val="Calibri"/>
      </rPr>
      <t>For any host containing both a development and a production database, determine if developers have been granted elevated privileges on the production database or on the OS.  If they have, ask for documentation that shows these accounts have formal approval and risk acceptance. If this documentation does not exist, this is a finding.</t>
    </r>
    <r>
      <rPr>
        <sz val="11"/>
        <color rgb="FF000000"/>
        <rFont val="Calibri"/>
      </rPr>
      <t xml:space="preserve">
</t>
    </r>
    <r>
      <rPr>
        <sz val="11"/>
        <color rgb="FF000000"/>
        <rFont val="Calibri"/>
      </rPr>
      <t>If developer accounts exist with the right to create and maintain tables (or other database objects) in production tablespaces, this is a finding.</t>
    </r>
    <r>
      <rPr>
        <sz val="11"/>
        <color rgb="FF000000"/>
        <rFont val="Calibri"/>
      </rPr>
      <t xml:space="preserve">
</t>
    </r>
    <r>
      <rPr>
        <sz val="11"/>
        <color rgb="FF000000"/>
        <rFont val="Calibri"/>
      </rPr>
      <t>(Where applicable, to check the number of instances on the host machine, check the /etc/oratab.  The /etc/oratab file is updated by the Oracle Installer when the database is installed when the root.sh file is executed.  Each line in the represents an ORACLE_SID:ORACLE_HOME:Y or N.  The ORACLE_SID and ORACLE_HOME are self-explanatory.  The Y or N signals the DBSTART program to automatically start or not start that specific instance when the machine is restarted.  Check with the system owner and application development team to see what each entry represents.  If a system is deemed to be a production system, review the system for development users.)</t>
    </r>
  </si>
  <si>
    <t>V-237708</t>
  </si>
  <si>
    <r>
      <rPr>
        <sz val="11"/>
        <rFont val="Calibri"/>
      </rPr>
      <t>The DBMS must restrict access to system tables and other configuration information or metadata to DBAs or other authorized users.</t>
    </r>
  </si>
  <si>
    <r>
      <rPr>
        <sz val="11"/>
        <color rgb="FF000000"/>
        <rFont val="Calibri"/>
      </rPr>
      <t>Restrict accessibility of Oracle system tables and other configuration information or metadata to DBAs or other authorized users.</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</si>
  <si>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Administrative data includes DBMS metadata and other configuration and management data.  Unauthorized access to this data could result in unauthorized changes to database objects, access controls, or DBMS configuration.</t>
    </r>
  </si>
  <si>
    <r>
      <rPr>
        <sz val="11"/>
        <color rgb="FF000000"/>
        <rFont val="Calibri"/>
      </rPr>
      <t>Review user privileges to system tables and configuration data stored in the Oracle database.</t>
    </r>
    <r>
      <rPr>
        <sz val="11"/>
        <color rgb="FF000000"/>
        <rFont val="Calibri"/>
      </rPr>
      <t xml:space="preserve">
</t>
    </r>
    <r>
      <rPr>
        <sz val="11"/>
        <color rgb="FF000000"/>
        <rFont val="Calibri"/>
      </rPr>
      <t>If non-DBA users are assigned privileges to access system tables and tables containing configuration data, this is a finding.</t>
    </r>
    <r>
      <rPr>
        <sz val="11"/>
        <color rgb="FF000000"/>
        <rFont val="Calibri"/>
      </rPr>
      <t xml:space="preserve">
</t>
    </r>
    <r>
      <rPr>
        <sz val="11"/>
        <color rgb="FF000000"/>
        <rFont val="Calibri"/>
      </rPr>
      <t>To obtain a list of users and roles that have been granted access to any dictionary table, run the query:</t>
    </r>
    <r>
      <rPr>
        <sz val="11"/>
        <color rgb="FF000000"/>
        <rFont val="Calibri"/>
      </rPr>
      <t xml:space="preserve">
</t>
    </r>
    <r>
      <rPr>
        <sz val="11"/>
        <color rgb="FF000000"/>
        <rFont val="Calibri"/>
      </rPr>
      <t>SELECT unique grantee from dba_tab_privs where table_name in</t>
    </r>
    <r>
      <rPr>
        <sz val="11"/>
        <color rgb="FF000000"/>
        <rFont val="Calibri"/>
      </rPr>
      <t xml:space="preserve">
</t>
    </r>
    <r>
      <rPr>
        <sz val="11"/>
        <color rgb="FF000000"/>
        <rFont val="Calibri"/>
      </rPr>
      <t>(select table_name from dictionary)</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To obtain a list of dictionary tables and assigned privileges granted to a specific user or role, run the query:</t>
    </r>
    <r>
      <rPr>
        <sz val="11"/>
        <color rgb="FF000000"/>
        <rFont val="Calibri"/>
      </rPr>
      <t xml:space="preserve">
</t>
    </r>
    <r>
      <rPr>
        <sz val="11"/>
        <color rgb="FF000000"/>
        <rFont val="Calibri"/>
      </rPr>
      <t>SELECT grantee, table_name, privilege from dba_tab_privs where table_name in</t>
    </r>
    <r>
      <rPr>
        <sz val="11"/>
        <color rgb="FF000000"/>
        <rFont val="Calibri"/>
      </rPr>
      <t xml:space="preserve">
</t>
    </r>
    <r>
      <rPr>
        <sz val="11"/>
        <color rgb="FF000000"/>
        <rFont val="Calibri"/>
      </rPr>
      <t>(select table_name from dictionary)</t>
    </r>
    <r>
      <rPr>
        <sz val="11"/>
        <color rgb="FF000000"/>
        <rFont val="Calibri"/>
      </rPr>
      <t xml:space="preserve">
</t>
    </r>
    <r>
      <rPr>
        <sz val="11"/>
        <color rgb="FF000000"/>
        <rFont val="Calibri"/>
      </rPr>
      <t>and grantee = '&lt;applicable account&gt;';</t>
    </r>
  </si>
  <si>
    <t>V-237709</t>
  </si>
  <si>
    <r>
      <rPr>
        <sz val="11"/>
        <rFont val="Calibri"/>
      </rPr>
      <t>Administrative privileges must be assigned to database accounts via database roles.</t>
    </r>
  </si>
  <si>
    <r>
      <rPr>
        <sz val="11"/>
        <color rgb="FF000000"/>
        <rFont val="Calibri"/>
      </rPr>
      <t>Create roles for administrative function assignments. Assign the necessary privileges for the administrative functions to a role.  Do not assign administrative privileges directly to users, except for those that Oracle does not permit to be assigned via roles.</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</si>
  <si>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Privileges granted outside the context of the application user job function are more likely to go unmanaged or without oversight for authorization. Maintenance of privileges using roles defined for discrete job functions offers improved oversight of application user privilege assignments and helps to protect against unauthorized privilege assignment.</t>
    </r>
  </si>
  <si>
    <r>
      <rPr>
        <sz val="11"/>
        <color rgb="FF000000"/>
        <rFont val="Calibri"/>
      </rPr>
      <t>Review accounts for direct assignment of administrative privileges.  Connected as SYSDBA, run the query:</t>
    </r>
    <r>
      <rPr>
        <sz val="11"/>
        <color rgb="FF000000"/>
        <rFont val="Calibri"/>
      </rPr>
      <t xml:space="preserve">
</t>
    </r>
    <r>
      <rPr>
        <sz val="11"/>
        <color rgb="FF000000"/>
        <rFont val="Calibri"/>
      </rPr>
      <t>SELECT grantee, privilege</t>
    </r>
    <r>
      <rPr>
        <sz val="11"/>
        <color rgb="FF000000"/>
        <rFont val="Calibri"/>
      </rPr>
      <t xml:space="preserve">
</t>
    </r>
    <r>
      <rPr>
        <sz val="11"/>
        <color rgb="FF000000"/>
        <rFont val="Calibri"/>
      </rPr>
      <t>FROM   dba_sys_privs</t>
    </r>
    <r>
      <rPr>
        <sz val="11"/>
        <color rgb="FF000000"/>
        <rFont val="Calibri"/>
      </rPr>
      <t xml:space="preserve">
</t>
    </r>
    <r>
      <rPr>
        <sz val="11"/>
        <color rgb="FF000000"/>
        <rFont val="Calibri"/>
      </rPr>
      <t xml:space="preserve">WHERE  grantee IN </t>
    </r>
    <r>
      <rPr>
        <sz val="11"/>
        <color rgb="FF000000"/>
        <rFont val="Calibri"/>
      </rPr>
      <t xml:space="preserve">
</t>
    </r>
    <r>
      <rPr>
        <sz val="11"/>
        <color rgb="FF000000"/>
        <rFont val="Calibri"/>
      </rPr>
      <t>(</t>
    </r>
    <r>
      <rPr>
        <sz val="11"/>
        <color rgb="FF000000"/>
        <rFont val="Calibri"/>
      </rPr>
      <t xml:space="preserve">
</t>
    </r>
    <r>
      <rPr>
        <sz val="11"/>
        <color rgb="FF000000"/>
        <rFont val="Calibri"/>
      </rPr>
      <t>SELECT username</t>
    </r>
    <r>
      <rPr>
        <sz val="11"/>
        <color rgb="FF000000"/>
        <rFont val="Calibri"/>
      </rPr>
      <t xml:space="preserve">
</t>
    </r>
    <r>
      <rPr>
        <sz val="11"/>
        <color rgb="FF000000"/>
        <rFont val="Calibri"/>
      </rPr>
      <t>FROM   dba_users</t>
    </r>
    <r>
      <rPr>
        <sz val="11"/>
        <color rgb="FF000000"/>
        <rFont val="Calibri"/>
      </rPr>
      <t xml:space="preserve">
</t>
    </r>
    <r>
      <rPr>
        <sz val="11"/>
        <color rgb="FF000000"/>
        <rFont val="Calibri"/>
      </rPr>
      <t xml:space="preserve">WHERE  username NOT IN </t>
    </r>
    <r>
      <rPr>
        <sz val="11"/>
        <color rgb="FF000000"/>
        <rFont val="Calibri"/>
      </rPr>
      <t xml:space="preserve">
</t>
    </r>
    <r>
      <rPr>
        <sz val="11"/>
        <color rgb="FF000000"/>
        <rFont val="Calibri"/>
      </rPr>
      <t>(</t>
    </r>
    <r>
      <rPr>
        <sz val="11"/>
        <color rgb="FF000000"/>
        <rFont val="Calibri"/>
      </rPr>
      <t xml:space="preserve">
</t>
    </r>
    <r>
      <rPr>
        <sz val="11"/>
        <color rgb="FF000000"/>
        <rFont val="Calibri"/>
      </rPr>
      <t>'XDB', 'SYSTEM', 'SYS', 'LBACSYS',</t>
    </r>
    <r>
      <rPr>
        <sz val="11"/>
        <color rgb="FF000000"/>
        <rFont val="Calibri"/>
      </rPr>
      <t xml:space="preserve">
</t>
    </r>
    <r>
      <rPr>
        <sz val="11"/>
        <color rgb="FF000000"/>
        <rFont val="Calibri"/>
      </rPr>
      <t>'DVSYS', 'DVF', 'SYSMAN_RO',</t>
    </r>
    <r>
      <rPr>
        <sz val="11"/>
        <color rgb="FF000000"/>
        <rFont val="Calibri"/>
      </rPr>
      <t xml:space="preserve">
</t>
    </r>
    <r>
      <rPr>
        <sz val="11"/>
        <color rgb="FF000000"/>
        <rFont val="Calibri"/>
      </rPr>
      <t>'SYSMAN_BIPLATFORM', 'SYSMAN_MDS',</t>
    </r>
    <r>
      <rPr>
        <sz val="11"/>
        <color rgb="FF000000"/>
        <rFont val="Calibri"/>
      </rPr>
      <t xml:space="preserve">
</t>
    </r>
    <r>
      <rPr>
        <sz val="11"/>
        <color rgb="FF000000"/>
        <rFont val="Calibri"/>
      </rPr>
      <t>'SYSMAN_OPSS', 'SYSMAN_STB', 'DBSNMP',</t>
    </r>
    <r>
      <rPr>
        <sz val="11"/>
        <color rgb="FF000000"/>
        <rFont val="Calibri"/>
      </rPr>
      <t xml:space="preserve">
</t>
    </r>
    <r>
      <rPr>
        <sz val="11"/>
        <color rgb="FF000000"/>
        <rFont val="Calibri"/>
      </rPr>
      <t>'SYSMAN', 'APEX_040200', 'WMSYS',</t>
    </r>
    <r>
      <rPr>
        <sz val="11"/>
        <color rgb="FF000000"/>
        <rFont val="Calibri"/>
      </rPr>
      <t xml:space="preserve">
</t>
    </r>
    <r>
      <rPr>
        <sz val="11"/>
        <color rgb="FF000000"/>
        <rFont val="Calibri"/>
      </rPr>
      <t>'SYSDG', 'SYSBACKUP', 'SPATIAL_WFS_ADMIN_USR',</t>
    </r>
    <r>
      <rPr>
        <sz val="11"/>
        <color rgb="FF000000"/>
        <rFont val="Calibri"/>
      </rPr>
      <t xml:space="preserve">
</t>
    </r>
    <r>
      <rPr>
        <sz val="11"/>
        <color rgb="FF000000"/>
        <rFont val="Calibri"/>
      </rPr>
      <t>'SPATIAL_CSW_ADMIN_US', 'GSMCATUSER',</t>
    </r>
    <r>
      <rPr>
        <sz val="11"/>
        <color rgb="FF000000"/>
        <rFont val="Calibri"/>
      </rPr>
      <t xml:space="preserve">
</t>
    </r>
    <r>
      <rPr>
        <sz val="11"/>
        <color rgb="FF000000"/>
        <rFont val="Calibri"/>
      </rPr>
      <t>'OLAPSYS', 'SI_INFORMTN_SCHEMA',</t>
    </r>
    <r>
      <rPr>
        <sz val="11"/>
        <color rgb="FF000000"/>
        <rFont val="Calibri"/>
      </rPr>
      <t xml:space="preserve">
</t>
    </r>
    <r>
      <rPr>
        <sz val="11"/>
        <color rgb="FF000000"/>
        <rFont val="Calibri"/>
      </rPr>
      <t>'OUTLN', 'ORDSYS', 'ORDDATA', 'OJVMSYS',</t>
    </r>
    <r>
      <rPr>
        <sz val="11"/>
        <color rgb="FF000000"/>
        <rFont val="Calibri"/>
      </rPr>
      <t xml:space="preserve">
</t>
    </r>
    <r>
      <rPr>
        <sz val="11"/>
        <color rgb="FF000000"/>
        <rFont val="Calibri"/>
      </rPr>
      <t>'ORACLE_OCM', 'MDSYS', 'ORDPLUGINS',</t>
    </r>
    <r>
      <rPr>
        <sz val="11"/>
        <color rgb="FF000000"/>
        <rFont val="Calibri"/>
      </rPr>
      <t xml:space="preserve">
</t>
    </r>
    <r>
      <rPr>
        <sz val="11"/>
        <color rgb="FF000000"/>
        <rFont val="Calibri"/>
      </rPr>
      <t>'GSMADMIN_INTERNAL', 'MDDATA', 'FLOWS_FILES',</t>
    </r>
    <r>
      <rPr>
        <sz val="11"/>
        <color rgb="FF000000"/>
        <rFont val="Calibri"/>
      </rPr>
      <t xml:space="preserve">
</t>
    </r>
    <r>
      <rPr>
        <sz val="11"/>
        <color rgb="FF000000"/>
        <rFont val="Calibri"/>
      </rPr>
      <t>'DIP', 'CTXSYS', 'AUDSYS',</t>
    </r>
    <r>
      <rPr>
        <sz val="11"/>
        <color rgb="FF000000"/>
        <rFont val="Calibri"/>
      </rPr>
      <t xml:space="preserve">
</t>
    </r>
    <r>
      <rPr>
        <sz val="11"/>
        <color rgb="FF000000"/>
        <rFont val="Calibri"/>
      </rPr>
      <t>'APPQOSSYS', 'APEX_PUBLIC_USER', 'ANONYMOUS',</t>
    </r>
    <r>
      <rPr>
        <sz val="11"/>
        <color rgb="FF000000"/>
        <rFont val="Calibri"/>
      </rPr>
      <t xml:space="preserve">
</t>
    </r>
    <r>
      <rPr>
        <sz val="11"/>
        <color rgb="FF000000"/>
        <rFont val="Calibri"/>
      </rPr>
      <t>'SPATIAL_CSW_ADMIN_USR', 'SYSKM',</t>
    </r>
    <r>
      <rPr>
        <sz val="11"/>
        <color rgb="FF000000"/>
        <rFont val="Calibri"/>
      </rPr>
      <t xml:space="preserve">
</t>
    </r>
    <r>
      <rPr>
        <sz val="11"/>
        <color rgb="FF000000"/>
        <rFont val="Calibri"/>
      </rPr>
      <t>'SYSMAN_TYPES', 'MGMT_VIEW',</t>
    </r>
    <r>
      <rPr>
        <sz val="11"/>
        <color rgb="FF000000"/>
        <rFont val="Calibri"/>
      </rPr>
      <t xml:space="preserve">
</t>
    </r>
    <r>
      <rPr>
        <sz val="11"/>
        <color rgb="FF000000"/>
        <rFont val="Calibri"/>
      </rPr>
      <t>'EUS_ENGINE_USER', 'EXFSYS', 'SYSMAN_APM'</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AND privilege NOT IN ('UNLIMITED TABLESPACE'</t>
    </r>
    <r>
      <rPr>
        <sz val="11"/>
        <color rgb="FF000000"/>
        <rFont val="Calibri"/>
      </rPr>
      <t xml:space="preserve">
</t>
    </r>
    <r>
      <rPr>
        <sz val="11"/>
        <color rgb="FF000000"/>
        <rFont val="Calibri"/>
      </rPr>
      <t xml:space="preserve">                 , 'REFERENCES', 'INDEX', 'SYSDBA', 'SYSOPER'</t>
    </r>
    <r>
      <rPr>
        <sz val="11"/>
        <color rgb="FF000000"/>
        <rFont val="Calibri"/>
      </rPr>
      <t xml:space="preserve">
</t>
    </r>
    <r>
      <rPr>
        <sz val="11"/>
        <color rgb="FF000000"/>
        <rFont val="Calibri"/>
      </rPr>
      <t>)</t>
    </r>
    <r>
      <rPr>
        <sz val="11"/>
        <color rgb="FF000000"/>
        <rFont val="Calibri"/>
      </rPr>
      <t xml:space="preserve">
</t>
    </r>
    <r>
      <rPr>
        <sz val="11"/>
        <color rgb="FF000000"/>
        <rFont val="Calibri"/>
      </rPr>
      <t>ORDER  BY 1, 2;</t>
    </r>
    <r>
      <rPr>
        <sz val="11"/>
        <color rgb="FF000000"/>
        <rFont val="Calibri"/>
      </rPr>
      <t xml:space="preserve">
</t>
    </r>
    <r>
      <rPr>
        <sz val="11"/>
        <color rgb="FF000000"/>
        <rFont val="Calibri"/>
      </rPr>
      <t>If any administrative privileges have been assigned directly to a database account, this is a finding.</t>
    </r>
    <r>
      <rPr>
        <sz val="11"/>
        <color rgb="FF000000"/>
        <rFont val="Calibri"/>
      </rPr>
      <t xml:space="preserve">
</t>
    </r>
    <r>
      <rPr>
        <sz val="11"/>
        <color rgb="FF000000"/>
        <rFont val="Calibri"/>
      </rPr>
      <t>(The list of special accounts that are excluded from this requirement may not be complete.  It is expected that the DBA will edit the list to suit local circumstances, adding other special accounts as necessary, and removing any that are not supposed to be in use in the Oracle deployment that is under review.)</t>
    </r>
  </si>
  <si>
    <t>V-237710</t>
  </si>
  <si>
    <r>
      <rPr>
        <sz val="11"/>
        <rFont val="Calibri"/>
      </rPr>
      <t>Administrators must utilize a separate, distinct administrative account when performing administrative activities, accessing database security functions, or accessing security-relevant information.</t>
    </r>
  </si>
  <si>
    <r>
      <rPr>
        <sz val="11"/>
        <color rgb="FF000000"/>
        <rFont val="Calibri"/>
      </rPr>
      <t>Revoke DBA privileges, and privileges to administer DBA-owned objects, from non-DBA accounts.</t>
    </r>
    <r>
      <rPr>
        <sz val="11"/>
        <color rgb="FF000000"/>
        <rFont val="Calibri"/>
      </rPr>
      <t xml:space="preserve">
</t>
    </r>
    <r>
      <rPr>
        <sz val="11"/>
        <color rgb="FF000000"/>
        <rFont val="Calibri"/>
      </rPr>
      <t>Provide separate accounts to DBA for database administration.</t>
    </r>
  </si>
  <si>
    <r>
      <rPr>
        <sz val="11"/>
        <color rgb="FF000000"/>
        <rFont val="Calibri"/>
      </rPr>
      <t>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To limit exposure when operating from within a privileged account or role, the application must support organizational requirements that users of information system accounts, or roles, with access to organization-defined lists of security functions or security-relevant information, use non-privileged accounts, or roles, when accessing other (non-security) system functions.</t>
    </r>
    <r>
      <rPr>
        <sz val="11"/>
        <color rgb="FF000000"/>
        <rFont val="Calibri"/>
      </rPr>
      <t xml:space="preserve">
</t>
    </r>
    <r>
      <rPr>
        <sz val="11"/>
        <color rgb="FF000000"/>
        <rFont val="Calibri"/>
      </rPr>
      <t>When privileged activities are not separated from non-privileged activities, the database can be subject to unauthorized changes to settings and data that a standard user would not normally have access to, outside of an authorized maintenance session.</t>
    </r>
  </si>
  <si>
    <r>
      <rPr>
        <sz val="11"/>
        <color rgb="FF000000"/>
        <rFont val="Calibri"/>
      </rPr>
      <t>Review permissions for objects owned by DBA or other administrative accounts.</t>
    </r>
    <r>
      <rPr>
        <sz val="11"/>
        <color rgb="FF000000"/>
        <rFont val="Calibri"/>
      </rPr>
      <t xml:space="preserve">
</t>
    </r>
    <r>
      <rPr>
        <sz val="11"/>
        <color rgb="FF000000"/>
        <rFont val="Calibri"/>
      </rPr>
      <t>If any objects owned by administrative accounts can be accessed by non-DBA/non-administrative users, either directly or indirectly, this is a finding.</t>
    </r>
    <r>
      <rPr>
        <sz val="11"/>
        <color rgb="FF000000"/>
        <rFont val="Calibri"/>
      </rPr>
      <t xml:space="preserve">
</t>
    </r>
    <r>
      <rPr>
        <sz val="11"/>
        <color rgb="FF000000"/>
        <rFont val="Calibri"/>
      </rPr>
      <t>Verify DBAs have separate administrative accounts.</t>
    </r>
    <r>
      <rPr>
        <sz val="11"/>
        <color rgb="FF000000"/>
        <rFont val="Calibri"/>
      </rPr>
      <t xml:space="preserve">
</t>
    </r>
    <r>
      <rPr>
        <sz val="11"/>
        <color rgb="FF000000"/>
        <rFont val="Calibri"/>
      </rPr>
      <t>If DBAs do not have a separate account for database administration purposes, this is a finding.</t>
    </r>
    <r>
      <rPr>
        <sz val="11"/>
        <color rgb="FF000000"/>
        <rFont val="Calibri"/>
      </rPr>
      <t xml:space="preserve">
</t>
    </r>
    <r>
      <rPr>
        <sz val="11"/>
        <color rgb="FF000000"/>
        <rFont val="Calibri"/>
      </rPr>
      <t>To list all objects owned by an administrative account that have had access granted to another account, run the query:</t>
    </r>
    <r>
      <rPr>
        <sz val="11"/>
        <color rgb="FF000000"/>
        <rFont val="Calibri"/>
      </rPr>
      <t xml:space="preserve">
</t>
    </r>
    <r>
      <rPr>
        <sz val="11"/>
        <color rgb="FF000000"/>
        <rFont val="Calibri"/>
      </rPr>
      <t>SELECT grantee, table_name, grantor, privilege, type from dba_tab_privs where owner= '&lt;applicable account&gt;';</t>
    </r>
  </si>
  <si>
    <t>V-237712</t>
  </si>
  <si>
    <r>
      <rPr>
        <sz val="11"/>
        <rFont val="Calibri"/>
      </rPr>
      <t>OS accounts utilized to run external procedures called by the DBMS must have limited privileges.</t>
    </r>
  </si>
  <si>
    <r>
      <rPr>
        <sz val="11"/>
        <color rgb="FF000000"/>
        <rFont val="Calibri"/>
      </rPr>
      <t>Limit privileges to DBMS-related OS accounts to those required to perform their DBMS specific functionality.</t>
    </r>
  </si>
  <si>
    <r>
      <rPr>
        <sz val="11"/>
        <color rgb="FF000000"/>
        <rFont val="Calibri"/>
      </rPr>
      <t>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To limit exposure when operating from within a privileged account or role, the application must support organizational requirements that users of information system accounts, or roles, with access to organization-defined lists of security functions or security-relevant information, use non-privileged accounts, or roles, when accessing other (non-security) system functions.</t>
    </r>
    <r>
      <rPr>
        <sz val="11"/>
        <color rgb="FF000000"/>
        <rFont val="Calibri"/>
      </rPr>
      <t xml:space="preserve">
</t>
    </r>
    <r>
      <rPr>
        <sz val="11"/>
        <color rgb="FF000000"/>
        <rFont val="Calibri"/>
      </rPr>
      <t>Use of privileged accounts for non-administrative purposes puts data at risk of unintended or unauthorized loss, modification, or exposure. In particular, DBA accounts if used for non-administration application development or application maintenance can lead to miss-assignment of privileges where privileges are inherited by object owners. It may also lead to loss or compromise of application data where the elevated privileges bypass controls designed in and provided by applications.</t>
    </r>
    <r>
      <rPr>
        <sz val="11"/>
        <color rgb="FF000000"/>
        <rFont val="Calibri"/>
      </rPr>
      <t xml:space="preserve">
</t>
    </r>
    <r>
      <rPr>
        <sz val="11"/>
        <color rgb="FF000000"/>
        <rFont val="Calibri"/>
      </rPr>
      <t>External applications called or spawned by the DBMS process may be executed under OS accounts with unnecessary privileges. This can lead to unauthorized access to OS resources and compromise of the OS, the DBMS or any other services provided by the host platform.</t>
    </r>
  </si>
  <si>
    <r>
      <rPr>
        <sz val="11"/>
        <color rgb="FF000000"/>
        <rFont val="Calibri"/>
      </rPr>
      <t>Determine which OS accounts are used by the DBMS to run external procedures.</t>
    </r>
    <r>
      <rPr>
        <sz val="11"/>
        <color rgb="FF000000"/>
        <rFont val="Calibri"/>
      </rPr>
      <t xml:space="preserve">
</t>
    </r>
    <r>
      <rPr>
        <sz val="11"/>
        <color rgb="FF000000"/>
        <rFont val="Calibri"/>
      </rPr>
      <t>Validate that these OS accounts have only the privileges necessary to perform the required functionality.</t>
    </r>
    <r>
      <rPr>
        <sz val="11"/>
        <color rgb="FF000000"/>
        <rFont val="Calibri"/>
      </rPr>
      <t xml:space="preserve">
</t>
    </r>
    <r>
      <rPr>
        <sz val="11"/>
        <color rgb="FF000000"/>
        <rFont val="Calibri"/>
      </rPr>
      <t>If any OS accounts, utilized by the database for running external procedures, have privileges beyond those required for running the external procedures, this is a finding.</t>
    </r>
    <r>
      <rPr>
        <sz val="11"/>
        <color rgb="FF000000"/>
        <rFont val="Calibri"/>
      </rPr>
      <t xml:space="preserve">
</t>
    </r>
    <r>
      <rPr>
        <sz val="11"/>
        <color rgb="FF000000"/>
        <rFont val="Calibri"/>
      </rPr>
      <t>If use of the external procedure agent is authorized, ensure extproc is restricted to execution of authorized applications.</t>
    </r>
    <r>
      <rPr>
        <sz val="11"/>
        <color rgb="FF000000"/>
        <rFont val="Calibri"/>
      </rPr>
      <t xml:space="preserve">
</t>
    </r>
    <r>
      <rPr>
        <sz val="11"/>
        <color rgb="FF000000"/>
        <rFont val="Calibri"/>
      </rPr>
      <t>External jobs are run using the account nobody by default.</t>
    </r>
    <r>
      <rPr>
        <sz val="11"/>
        <color rgb="FF000000"/>
        <rFont val="Calibri"/>
      </rPr>
      <t xml:space="preserve">
</t>
    </r>
    <r>
      <rPr>
        <sz val="11"/>
        <color rgb="FF000000"/>
        <rFont val="Calibri"/>
      </rPr>
      <t>Review the contents of the file ORACLE_HOME/rdbms/admin/externaljob.ora for the lines run_user= and run_group=.</t>
    </r>
    <r>
      <rPr>
        <sz val="11"/>
        <color rgb="FF000000"/>
        <rFont val="Calibri"/>
      </rPr>
      <t xml:space="preserve">
</t>
    </r>
    <r>
      <rPr>
        <sz val="11"/>
        <color rgb="FF000000"/>
        <rFont val="Calibri"/>
      </rPr>
      <t>If the user assigned to these parameters is not "nobody", this is a finding.</t>
    </r>
    <r>
      <rPr>
        <sz val="11"/>
        <color rgb="FF000000"/>
        <rFont val="Calibri"/>
      </rPr>
      <t xml:space="preserve">
</t>
    </r>
    <r>
      <rPr>
        <sz val="11"/>
        <color rgb="FF000000"/>
        <rFont val="Calibri"/>
      </rPr>
      <t>System views providing privilege information are:</t>
    </r>
    <r>
      <rPr>
        <sz val="11"/>
        <color rgb="FF000000"/>
        <rFont val="Calibri"/>
      </rPr>
      <t xml:space="preserve">
</t>
    </r>
    <r>
      <rPr>
        <sz val="11"/>
        <color rgb="FF000000"/>
        <rFont val="Calibri"/>
      </rPr>
      <t>DBA_SYS_PRIVS</t>
    </r>
    <r>
      <rPr>
        <sz val="11"/>
        <color rgb="FF000000"/>
        <rFont val="Calibri"/>
      </rPr>
      <t xml:space="preserve">
</t>
    </r>
    <r>
      <rPr>
        <sz val="11"/>
        <color rgb="FF000000"/>
        <rFont val="Calibri"/>
      </rPr>
      <t>DBA_TAB_PRIVS</t>
    </r>
    <r>
      <rPr>
        <sz val="11"/>
        <color rgb="FF000000"/>
        <rFont val="Calibri"/>
      </rPr>
      <t xml:space="preserve">
</t>
    </r>
    <r>
      <rPr>
        <sz val="11"/>
        <color rgb="FF000000"/>
        <rFont val="Calibri"/>
      </rPr>
      <t>DBA_ROLE_PRIVS</t>
    </r>
  </si>
  <si>
    <t>V-237713</t>
  </si>
  <si>
    <r>
      <rPr>
        <sz val="11"/>
        <rFont val="Calibri"/>
      </rPr>
      <t>The DBMS must verify account lockouts persist until reset by an administrator.</t>
    </r>
  </si>
  <si>
    <r>
      <rPr>
        <sz val="11"/>
        <color rgb="FF000000"/>
        <rFont val="Calibri"/>
      </rPr>
      <t>Configure the DBMS settings to specify indefinite lockout duration:</t>
    </r>
    <r>
      <rPr>
        <sz val="11"/>
        <color rgb="FF000000"/>
        <rFont val="Calibri"/>
      </rPr>
      <t xml:space="preserve">
</t>
    </r>
    <r>
      <rPr>
        <sz val="11"/>
        <color rgb="FF000000"/>
        <rFont val="Calibri"/>
      </rPr>
      <t>ALTER PROFILE ORA_STIG_PROFILE LIMIT PASSWORD_LOCK_TIME UNLIMITED;</t>
    </r>
  </si>
  <si>
    <r>
      <rPr>
        <sz val="11"/>
        <color rgb="FF000000"/>
        <rFont val="Calibri"/>
      </rPr>
      <t>Anytime an authentication method is exposed, to allow for the utilization of an application, there is a risk that attempts will be made to obtain unauthorized access.</t>
    </r>
    <r>
      <rPr>
        <sz val="11"/>
        <color rgb="FF000000"/>
        <rFont val="Calibri"/>
      </rPr>
      <t xml:space="preserve">
</t>
    </r>
    <r>
      <rPr>
        <sz val="11"/>
        <color rgb="FF000000"/>
        <rFont val="Calibri"/>
      </rPr>
      <t>To defeat these attempts, organizations define the number of times a user account may consecutively fail a logon attempt. The organization also defines the period of time in which these consecutive failed attempts may occur.</t>
    </r>
    <r>
      <rPr>
        <sz val="11"/>
        <color rgb="FF000000"/>
        <rFont val="Calibri"/>
      </rPr>
      <t xml:space="preserve">
</t>
    </r>
    <r>
      <rPr>
        <sz val="11"/>
        <color rgb="FF000000"/>
        <rFont val="Calibri"/>
      </rPr>
      <t>By limiting the number of failed logon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</si>
  <si>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The account lockout duration is defined in the profile assigned to a user.</t>
    </r>
    <r>
      <rPr>
        <sz val="11"/>
        <color rgb="FF000000"/>
        <rFont val="Calibri"/>
      </rPr>
      <t xml:space="preserve">
</t>
    </r>
    <r>
      <rPr>
        <sz val="11"/>
        <color rgb="FF000000"/>
        <rFont val="Calibri"/>
      </rPr>
      <t>To see what profile is assigned to a user, enter the query:</t>
    </r>
    <r>
      <rPr>
        <sz val="11"/>
        <color rgb="FF000000"/>
        <rFont val="Calibri"/>
      </rPr>
      <t xml:space="preserve">
</t>
    </r>
    <r>
      <rPr>
        <sz val="11"/>
        <color rgb="FF000000"/>
        <rFont val="Calibri"/>
      </rPr>
      <t>SQL&gt;SELECT profile FROM dba_users WHERE username = '&lt;username&gt;'</t>
    </r>
    <r>
      <rPr>
        <sz val="11"/>
        <color rgb="FF000000"/>
        <rFont val="Calibri"/>
      </rPr>
      <t xml:space="preserve">
</t>
    </r>
    <r>
      <rPr>
        <sz val="11"/>
        <color rgb="FF000000"/>
        <rFont val="Calibri"/>
      </rPr>
      <t>This will return the profile name assigned to that user.</t>
    </r>
    <r>
      <rPr>
        <sz val="11"/>
        <color rgb="FF000000"/>
        <rFont val="Calibri"/>
      </rPr>
      <t xml:space="preserve">
</t>
    </r>
    <r>
      <rPr>
        <sz val="11"/>
        <color rgb="FF000000"/>
        <rFont val="Calibri"/>
      </rPr>
      <t>The user profile, ORA_STIG_PROFILE, has been provided (starting with Oracle 12.1.0.2) to satisfy the STIG requirements pertaining to the profile parameters. Oracle recommends that this profile be customized with any site-specific requirements and assigned to all users where applicable.  Note: It remains necessary to create a customized replacement for the password validation function, ORA12C_STRONG_VERIFY_FUNCTION, if relying on this technique to verify password complexity.</t>
    </r>
    <r>
      <rPr>
        <sz val="11"/>
        <color rgb="FF000000"/>
        <rFont val="Calibri"/>
      </rPr>
      <t xml:space="preserve">
</t>
    </r>
    <r>
      <rPr>
        <sz val="11"/>
        <color rgb="FF000000"/>
        <rFont val="Calibri"/>
      </rPr>
      <t>Now check the values assigned to the profile returned from the query above:</t>
    </r>
    <r>
      <rPr>
        <sz val="11"/>
        <color rgb="FF000000"/>
        <rFont val="Calibri"/>
      </rPr>
      <t xml:space="preserve">
</t>
    </r>
    <r>
      <rPr>
        <sz val="11"/>
        <color rgb="FF000000"/>
        <rFont val="Calibri"/>
      </rPr>
      <t>column profile format a20</t>
    </r>
    <r>
      <rPr>
        <sz val="11"/>
        <color rgb="FF000000"/>
        <rFont val="Calibri"/>
      </rPr>
      <t xml:space="preserve">
</t>
    </r>
    <r>
      <rPr>
        <sz val="11"/>
        <color rgb="FF000000"/>
        <rFont val="Calibri"/>
      </rPr>
      <t>column limit format a20</t>
    </r>
    <r>
      <rPr>
        <sz val="11"/>
        <color rgb="FF000000"/>
        <rFont val="Calibri"/>
      </rPr>
      <t xml:space="preserve">
</t>
    </r>
    <r>
      <rPr>
        <sz val="11"/>
        <color rgb="FF000000"/>
        <rFont val="Calibri"/>
      </rPr>
      <t>SQL&gt;SELECT PROFILE, RESOURCE_NAME, LIMIT FROM DBA_PROFILES WHERE PROFILE = 'ORA_STIG_PROFILE';</t>
    </r>
    <r>
      <rPr>
        <sz val="11"/>
        <color rgb="FF000000"/>
        <rFont val="Calibri"/>
      </rPr>
      <t xml:space="preserve">
</t>
    </r>
    <r>
      <rPr>
        <sz val="11"/>
        <color rgb="FF000000"/>
        <rFont val="Calibri"/>
      </rPr>
      <t>Check the settings for password_lock_time - this specifies how long to lock the account after the number of consecutive failed logon attempts reaches the limit. If the value is not UNLIMITED, this is a finding.</t>
    </r>
  </si>
  <si>
    <t>V-237714</t>
  </si>
  <si>
    <r>
      <rPr>
        <sz val="11"/>
        <rFont val="Calibri"/>
      </rPr>
      <t>The DBMS must set the maximum number of consecutive invalid logon attempts to three.</t>
    </r>
  </si>
  <si>
    <r>
      <rPr>
        <sz val="11"/>
        <color rgb="FF000000"/>
        <rFont val="Calibri"/>
      </rPr>
      <t>Configure the DBMS setting to specify the maximum number of consecutive failed logon attempts to three (or less):</t>
    </r>
    <r>
      <rPr>
        <sz val="11"/>
        <color rgb="FF000000"/>
        <rFont val="Calibri"/>
      </rPr>
      <t xml:space="preserve">
</t>
    </r>
    <r>
      <rPr>
        <sz val="11"/>
        <color rgb="FF000000"/>
        <rFont val="Calibri"/>
      </rPr>
      <t>ALTER PROFILE {PROFILE_NAME} LIMIT FAILED_LOGIN_ATTEMPTS 3;</t>
    </r>
    <r>
      <rPr>
        <sz val="11"/>
        <color rgb="FF000000"/>
        <rFont val="Calibri"/>
      </rPr>
      <t xml:space="preserve">
</t>
    </r>
    <r>
      <rPr>
        <sz val="11"/>
        <color rgb="FF000000"/>
        <rFont val="Calibri"/>
      </rPr>
      <t>(ORA_STIG_PROFILE is available in DBA_PROFILES, starting with Oracle 12.1.0.2. Note: It remains necessary to create a customized replacement for the password validation function, ORA12C_STRONG_VERIFY_FUNCTION, if relying on this technique to verify password complexity.)</t>
    </r>
  </si>
  <si>
    <r>
      <rPr>
        <sz val="11"/>
        <color rgb="FF000000"/>
        <rFont val="Calibri"/>
      </rPr>
      <t>Anytime an authentication method is exposed,  to allow for the utilization of an application, there is a risk that attempts will be made to obtain unauthorized access.</t>
    </r>
    <r>
      <rPr>
        <sz val="11"/>
        <color rgb="FF000000"/>
        <rFont val="Calibri"/>
      </rPr>
      <t xml:space="preserve">
</t>
    </r>
    <r>
      <rPr>
        <sz val="11"/>
        <color rgb="FF000000"/>
        <rFont val="Calibri"/>
      </rPr>
      <t>To defeat these attempts, organizations define the number of times a user account may consecutively fail a logon attempt. The organization also defines the period of time in which these consecutive failed attempts may occur.</t>
    </r>
    <r>
      <rPr>
        <sz val="11"/>
        <color rgb="FF000000"/>
        <rFont val="Calibri"/>
      </rPr>
      <t xml:space="preserve">
</t>
    </r>
    <r>
      <rPr>
        <sz val="11"/>
        <color rgb="FF000000"/>
        <rFont val="Calibri"/>
      </rPr>
      <t>By limiting the number of failed logon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More recent brute force attacks make attempts over long periods of time to circumvent intrusion detection systems and system account lockouts based entirely on the number of failed logons that are typically reset after a successful logon.</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Note also that a policy that places no limit on the length of the timeframe (for counting consecutive invalid attempts) does satisfy this requirement.</t>
    </r>
  </si>
  <si>
    <r>
      <rPr>
        <sz val="11"/>
        <color rgb="FF000000"/>
        <rFont val="Calibri"/>
      </rPr>
      <t>The limit on the number of consecutive failed logon attempts is defined in the profile assigned to a user.</t>
    </r>
    <r>
      <rPr>
        <sz val="11"/>
        <color rgb="FF000000"/>
        <rFont val="Calibri"/>
      </rPr>
      <t xml:space="preserve">
</t>
    </r>
    <r>
      <rPr>
        <sz val="11"/>
        <color rgb="FF000000"/>
        <rFont val="Calibri"/>
      </rPr>
      <t>Check the FAILED_LOGIN_ATTEMPTS value assigned to the profiles returned from this query:</t>
    </r>
    <r>
      <rPr>
        <sz val="11"/>
        <color rgb="FF000000"/>
        <rFont val="Calibri"/>
      </rPr>
      <t xml:space="preserve">
</t>
    </r>
    <r>
      <rPr>
        <sz val="11"/>
        <color rgb="FF000000"/>
        <rFont val="Calibri"/>
      </rPr>
      <t>SQL&gt;SELECT PROFILE, RESOURCE_NAME, LIMIT FROM DBA_PROFILES;</t>
    </r>
    <r>
      <rPr>
        <sz val="11"/>
        <color rgb="FF000000"/>
        <rFont val="Calibri"/>
      </rPr>
      <t xml:space="preserve">
</t>
    </r>
    <r>
      <rPr>
        <sz val="11"/>
        <color rgb="FF000000"/>
        <rFont val="Calibri"/>
      </rPr>
      <t>Check the setting for FAILED_LOGIN_ATTEMPTS - this is the number of consecutive failed logon attempts before locking the Oracle user account. If the value is greater than three on any of the profiles, this is a finding.</t>
    </r>
  </si>
  <si>
    <t>V-237715</t>
  </si>
  <si>
    <r>
      <rPr>
        <sz val="11"/>
        <rFont val="Calibri"/>
      </rPr>
      <t>Databases utilizing Discretionary Access Control (DAC) must enforce a policy that limits propagation of access rights.</t>
    </r>
  </si>
  <si>
    <r>
      <rPr>
        <sz val="11"/>
        <color rgb="FF000000"/>
        <rFont val="Calibri"/>
      </rPr>
      <t>Create and document an access propagation policy that limits the propagation of rights.</t>
    </r>
    <r>
      <rPr>
        <sz val="11"/>
        <color rgb="FF000000"/>
        <rFont val="Calibri"/>
      </rPr>
      <t xml:space="preserve">
</t>
    </r>
    <r>
      <rPr>
        <sz val="11"/>
        <color rgb="FF000000"/>
        <rFont val="Calibri"/>
      </rPr>
      <t>Configure the DBMS to enforce the access propagation policy.</t>
    </r>
    <r>
      <rPr>
        <sz val="11"/>
        <color rgb="FF000000"/>
        <rFont val="Calibri"/>
      </rPr>
      <t xml:space="preserve">
</t>
    </r>
    <r>
      <rPr>
        <sz val="11"/>
        <color rgb="FF000000"/>
        <rFont val="Calibri"/>
      </rPr>
      <t>When a user is granted access to an object, they have access to the object.  When a user is granted access to an object with the GRANT option, then they can provide permissions to others.  Without the GRANT option, a user cannot grant access to an object.  No configuration is required.</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</si>
  <si>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as a consequence of creating the object or via specified ownership assignment.</t>
    </r>
    <r>
      <rPr>
        <sz val="11"/>
        <color rgb="FF000000"/>
        <rFont val="Calibri"/>
      </rPr>
      <t xml:space="preserve">
</t>
    </r>
    <r>
      <rPr>
        <sz val="11"/>
        <color rgb="FF000000"/>
        <rFont val="Calibri"/>
      </rPr>
      <t>DAC allows the owner to determine who will have access to objects they control. An example of DAC includes user-controlled file permissions. DAC models have the potential for the access controls to propagate without limit, resulting in unauthorized access to said objects.</t>
    </r>
    <r>
      <rPr>
        <sz val="11"/>
        <color rgb="FF000000"/>
        <rFont val="Calibri"/>
      </rPr>
      <t xml:space="preserve">
</t>
    </r>
    <r>
      <rPr>
        <sz val="11"/>
        <color rgb="FF000000"/>
        <rFont val="Calibri"/>
      </rPr>
      <t>When applications provide a discretionary access control mechanism, the application must be able to limit the propagation of those access rights.</t>
    </r>
    <r>
      <rPr>
        <sz val="11"/>
        <color rgb="FF000000"/>
        <rFont val="Calibri"/>
      </rPr>
      <t xml:space="preserve">
</t>
    </r>
    <r>
      <rPr>
        <sz val="11"/>
        <color rgb="FF000000"/>
        <rFont val="Calibri"/>
      </rPr>
      <t>The DBMS must ensure the recipient of permissions possesses only the access intended. The database must enforce the ability to limit rights propagation if that is the intent of the grantor. If the propagation of access rights is not limited, users with rights to objects they do not own can continue to grant rights to those objects to other users without limit.</t>
    </r>
    <r>
      <rPr>
        <sz val="11"/>
        <color rgb="FF000000"/>
        <rFont val="Calibri"/>
      </rPr>
      <t xml:space="preserve">
</t>
    </r>
    <r>
      <rPr>
        <sz val="11"/>
        <color rgb="FF000000"/>
        <rFont val="Calibri"/>
      </rPr>
      <t>This is default behavior for Oracle.</t>
    </r>
  </si>
  <si>
    <r>
      <rPr>
        <sz val="11"/>
        <color rgb="FF000000"/>
        <rFont val="Calibri"/>
      </rPr>
      <t>Verify the DBMS has the ability to grant permissions without the grantee receiving the right to grant those same permissions to another user.</t>
    </r>
    <r>
      <rPr>
        <sz val="11"/>
        <color rgb="FF000000"/>
        <rFont val="Calibri"/>
      </rPr>
      <t xml:space="preserve">
</t>
    </r>
    <r>
      <rPr>
        <sz val="11"/>
        <color rgb="FF000000"/>
        <rFont val="Calibri"/>
      </rPr>
      <t>Review organization policies regarding access propagation. If an access propagation policy limiting the propagation of rights does not exist, this is a finding.</t>
    </r>
    <r>
      <rPr>
        <sz val="11"/>
        <color rgb="FF000000"/>
        <rFont val="Calibri"/>
      </rPr>
      <t xml:space="preserve">
</t>
    </r>
    <r>
      <rPr>
        <sz val="11"/>
        <color rgb="FF000000"/>
        <rFont val="Calibri"/>
      </rPr>
      <t>Review DBMS configuration to verify access propagation policies are enforced by the DBMS as configured. If the DBMS does not enforce the access propagation policy, this is a finding.</t>
    </r>
  </si>
  <si>
    <t>V-237716</t>
  </si>
  <si>
    <r>
      <rPr>
        <sz val="11"/>
        <rFont val="Calibri"/>
      </rPr>
      <t>A DBMS utilizing Discretionary Access Control (DAC) must enforce a policy that includes or excludes access to the granularity of a single user.</t>
    </r>
  </si>
  <si>
    <r>
      <rPr>
        <sz val="11"/>
        <color rgb="FF000000"/>
        <rFont val="Calibri"/>
      </rPr>
      <t>Modify DBMS settings to allow users to assign or revoke access rights to objects and information owned by the user. The ability to grant or revoke rights must include the ability to grant or revoke those rights down to the granularity of a single user.</t>
    </r>
    <r>
      <rPr>
        <sz val="11"/>
        <color rgb="FF000000"/>
        <rFont val="Calibri"/>
      </rPr>
      <t xml:space="preserve">
</t>
    </r>
    <r>
      <rPr>
        <sz val="11"/>
        <color rgb="FF000000"/>
        <rFont val="Calibri"/>
      </rPr>
      <t>(This is default Oracle behavior.)</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</si>
  <si>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t>
    </r>
    <r>
      <rPr>
        <sz val="11"/>
        <color rgb="FF000000"/>
        <rFont val="Calibri"/>
      </rPr>
      <t xml:space="preserve">
</t>
    </r>
    <r>
      <rPr>
        <sz val="11"/>
        <color rgb="FF000000"/>
        <rFont val="Calibri"/>
      </rPr>
      <t>DAC allows the owner to determine who will have access to objects they control. An example of DAC includes user-controlled file permissions.</t>
    </r>
    <r>
      <rPr>
        <sz val="11"/>
        <color rgb="FF000000"/>
        <rFont val="Calibri"/>
      </rPr>
      <t xml:space="preserve">
</t>
    </r>
    <r>
      <rPr>
        <sz val="11"/>
        <color rgb="FF000000"/>
        <rFont val="Calibri"/>
      </rPr>
      <t>Including or excluding access to the granularity of a single user means providing the capability to either allow or deny access to objects (e.g., files, folders) on a per single user basis.</t>
    </r>
    <r>
      <rPr>
        <sz val="11"/>
        <color rgb="FF000000"/>
        <rFont val="Calibri"/>
      </rPr>
      <t xml:space="preserve">
</t>
    </r>
    <r>
      <rPr>
        <sz val="11"/>
        <color rgb="FF000000"/>
        <rFont val="Calibri"/>
      </rPr>
      <t>Databases using DAC must have the ability for the owner of an object or information to assign or revoke rights to view or modify the object or information.  If the owner of an object or information does not have rights to exclude access to an object or information at a user level, users may gain access to objects and information they are not authorized to view/modify.</t>
    </r>
  </si>
  <si>
    <r>
      <rPr>
        <sz val="11"/>
        <color rgb="FF000000"/>
        <rFont val="Calibri"/>
      </rPr>
      <t>Check DBMS settings and documentation to determine if users are able to assign and revoke rights to the objects and information they own. If users cannot assign or revoke rights to the objects and information they own to the granularity of a single user, this is a finding.</t>
    </r>
    <r>
      <rPr>
        <sz val="11"/>
        <color rgb="FF000000"/>
        <rFont val="Calibri"/>
      </rPr>
      <t xml:space="preserve">
</t>
    </r>
    <r>
      <rPr>
        <sz val="11"/>
        <color rgb="FF000000"/>
        <rFont val="Calibri"/>
      </rPr>
      <t>(This is default Oracle behavior.)</t>
    </r>
  </si>
  <si>
    <t>V-237717</t>
  </si>
  <si>
    <r>
      <rPr>
        <sz val="11"/>
        <rFont val="Calibri"/>
      </rPr>
      <t>The DBMS itself, or the logging or alerting mechanism the application utilizes, must provide a warning when allocated audit record storage volume reaches an organization-defined percentage of maximum audit record storage capacity.</t>
    </r>
  </si>
  <si>
    <r>
      <rPr>
        <sz val="11"/>
        <color rgb="FF000000"/>
        <rFont val="Calibri"/>
      </rPr>
      <t>Modify DBMS, OS, or third-party logging application settings to alert appropriate personnel when a specific percentage of log storage capacity is reached.</t>
    </r>
    <r>
      <rPr>
        <sz val="11"/>
        <color rgb="FF000000"/>
        <rFont val="Calibri"/>
      </rPr>
      <t xml:space="preserve">
</t>
    </r>
    <r>
      <rPr>
        <sz val="11"/>
        <color rgb="FF000000"/>
        <rFont val="Calibri"/>
      </rPr>
      <t>For ease of management, it is recommended that the audit tables be kept in a dedicated tablespace.</t>
    </r>
    <r>
      <rPr>
        <sz val="11"/>
        <color rgb="FF000000"/>
        <rFont val="Calibri"/>
      </rPr>
      <t xml:space="preserve">
</t>
    </r>
    <r>
      <rPr>
        <sz val="11"/>
        <color rgb="FF000000"/>
        <rFont val="Calibri"/>
      </rPr>
      <t>If Oracle Enterprise Manager is in use, the capability to issue such an alert is built in and configurable via the console so an email can be sent to a designated administrator.</t>
    </r>
    <r>
      <rPr>
        <sz val="11"/>
        <color rgb="FF000000"/>
        <rFont val="Calibri"/>
      </rPr>
      <t xml:space="preserve">
</t>
    </r>
    <r>
      <rPr>
        <sz val="11"/>
        <color rgb="FF000000"/>
        <rFont val="Calibri"/>
      </rPr>
      <t>If Enterprise Manager is unavailable, the following script can be used to monitor storage space; this can be combined with additional code to email the appropriate administrator so they can take action.</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set pagesize 300</t>
    </r>
    <r>
      <rPr>
        <sz val="11"/>
        <color rgb="FF000000"/>
        <rFont val="Calibri"/>
      </rPr>
      <t xml:space="preserve">
</t>
    </r>
    <r>
      <rPr>
        <sz val="11"/>
        <color rgb="FF000000"/>
        <rFont val="Calibri"/>
      </rPr>
      <t>set linesize 120</t>
    </r>
    <r>
      <rPr>
        <sz val="11"/>
        <color rgb="FF000000"/>
        <rFont val="Calibri"/>
      </rPr>
      <t xml:space="preserve">
</t>
    </r>
    <r>
      <rPr>
        <sz val="11"/>
        <color rgb="FF000000"/>
        <rFont val="Calibri"/>
      </rPr>
      <t>column sumb format 9,999,999,999,999</t>
    </r>
    <r>
      <rPr>
        <sz val="11"/>
        <color rgb="FF000000"/>
        <rFont val="Calibri"/>
      </rPr>
      <t xml:space="preserve">
</t>
    </r>
    <r>
      <rPr>
        <sz val="11"/>
        <color rgb="FF000000"/>
        <rFont val="Calibri"/>
      </rPr>
      <t>column extents format 999999</t>
    </r>
    <r>
      <rPr>
        <sz val="11"/>
        <color rgb="FF000000"/>
        <rFont val="Calibri"/>
      </rPr>
      <t xml:space="preserve">
</t>
    </r>
    <r>
      <rPr>
        <sz val="11"/>
        <color rgb="FF000000"/>
        <rFont val="Calibri"/>
      </rPr>
      <t>column bytes format 9,999,999,999,999</t>
    </r>
    <r>
      <rPr>
        <sz val="11"/>
        <color rgb="FF000000"/>
        <rFont val="Calibri"/>
      </rPr>
      <t xml:space="preserve">
</t>
    </r>
    <r>
      <rPr>
        <sz val="11"/>
        <color rgb="FF000000"/>
        <rFont val="Calibri"/>
      </rPr>
      <t>column largest format 9,999,999,999,999</t>
    </r>
    <r>
      <rPr>
        <sz val="11"/>
        <color rgb="FF000000"/>
        <rFont val="Calibri"/>
      </rPr>
      <t xml:space="preserve">
</t>
    </r>
    <r>
      <rPr>
        <sz val="11"/>
        <color rgb="FF000000"/>
        <rFont val="Calibri"/>
      </rPr>
      <t>column Tot_Size format 9,999,999,999,999</t>
    </r>
    <r>
      <rPr>
        <sz val="11"/>
        <color rgb="FF000000"/>
        <rFont val="Calibri"/>
      </rPr>
      <t xml:space="preserve">
</t>
    </r>
    <r>
      <rPr>
        <sz val="11"/>
        <color rgb="FF000000"/>
        <rFont val="Calibri"/>
      </rPr>
      <t>column Tot_Free format 9,999,999,999,999</t>
    </r>
    <r>
      <rPr>
        <sz val="11"/>
        <color rgb="FF000000"/>
        <rFont val="Calibri"/>
      </rPr>
      <t xml:space="preserve">
</t>
    </r>
    <r>
      <rPr>
        <sz val="11"/>
        <color rgb="FF000000"/>
        <rFont val="Calibri"/>
      </rPr>
      <t>column Pct_Free format 9,999,999,999,999</t>
    </r>
    <r>
      <rPr>
        <sz val="11"/>
        <color rgb="FF000000"/>
        <rFont val="Calibri"/>
      </rPr>
      <t xml:space="preserve">
</t>
    </r>
    <r>
      <rPr>
        <sz val="11"/>
        <color rgb="FF000000"/>
        <rFont val="Calibri"/>
      </rPr>
      <t>column Chunks_Free format 9,999,999,999,999</t>
    </r>
    <r>
      <rPr>
        <sz val="11"/>
        <color rgb="FF000000"/>
        <rFont val="Calibri"/>
      </rPr>
      <t xml:space="preserve">
</t>
    </r>
    <r>
      <rPr>
        <sz val="11"/>
        <color rgb="FF000000"/>
        <rFont val="Calibri"/>
      </rPr>
      <t>column Max_Free format 9,999,999,999,999</t>
    </r>
    <r>
      <rPr>
        <sz val="11"/>
        <color rgb="FF000000"/>
        <rFont val="Calibri"/>
      </rPr>
      <t xml:space="preserve">
</t>
    </r>
    <r>
      <rPr>
        <sz val="11"/>
        <color rgb="FF000000"/>
        <rFont val="Calibri"/>
      </rPr>
      <t>set echo off</t>
    </r>
    <r>
      <rPr>
        <sz val="11"/>
        <color rgb="FF000000"/>
        <rFont val="Calibri"/>
      </rPr>
      <t xml:space="preserve">
</t>
    </r>
    <r>
      <rPr>
        <sz val="11"/>
        <color rgb="FF000000"/>
        <rFont val="Calibri"/>
      </rPr>
      <t>spool TSINFO.txt</t>
    </r>
    <r>
      <rPr>
        <sz val="11"/>
        <color rgb="FF000000"/>
        <rFont val="Calibri"/>
      </rPr>
      <t xml:space="preserve">
</t>
    </r>
    <r>
      <rPr>
        <sz val="11"/>
        <color rgb="FF000000"/>
        <rFont val="Calibri"/>
      </rPr>
      <t>PROMPT  SPACE AVAILABLE IN TABLESPACES</t>
    </r>
    <r>
      <rPr>
        <sz val="11"/>
        <color rgb="FF000000"/>
        <rFont val="Calibri"/>
      </rPr>
      <t xml:space="preserve">
</t>
    </r>
    <r>
      <rPr>
        <sz val="11"/>
        <color rgb="FF000000"/>
        <rFont val="Calibri"/>
      </rPr>
      <t>select a.tablespace_name,sum(a.tots) Tot_Size,</t>
    </r>
    <r>
      <rPr>
        <sz val="11"/>
        <color rgb="FF000000"/>
        <rFont val="Calibri"/>
      </rPr>
      <t xml:space="preserve">
</t>
    </r>
    <r>
      <rPr>
        <sz val="11"/>
        <color rgb="FF000000"/>
        <rFont val="Calibri"/>
      </rPr>
      <t>sum(a.sumb) Tot_Free,</t>
    </r>
    <r>
      <rPr>
        <sz val="11"/>
        <color rgb="FF000000"/>
        <rFont val="Calibri"/>
      </rPr>
      <t xml:space="preserve">
</t>
    </r>
    <r>
      <rPr>
        <sz val="11"/>
        <color rgb="FF000000"/>
        <rFont val="Calibri"/>
      </rPr>
      <t xml:space="preserve">sum(a.sumb)*100/sum(a.tots) Pct_Free,   </t>
    </r>
    <r>
      <rPr>
        <sz val="11"/>
        <color rgb="FF000000"/>
        <rFont val="Calibri"/>
      </rPr>
      <t xml:space="preserve">
</t>
    </r>
    <r>
      <rPr>
        <sz val="11"/>
        <color rgb="FF000000"/>
        <rFont val="Calibri"/>
      </rPr>
      <t>sum(a.largest) Max_Free,sum(a.chunks) Chunks_Free</t>
    </r>
    <r>
      <rPr>
        <sz val="11"/>
        <color rgb="FF000000"/>
        <rFont val="Calibri"/>
      </rPr>
      <t xml:space="preserve">
</t>
    </r>
    <r>
      <rPr>
        <sz val="11"/>
        <color rgb="FF000000"/>
        <rFont val="Calibri"/>
      </rPr>
      <t>from</t>
    </r>
    <r>
      <rPr>
        <sz val="11"/>
        <color rgb="FF000000"/>
        <rFont val="Calibri"/>
      </rPr>
      <t xml:space="preserve">
</t>
    </r>
    <r>
      <rPr>
        <sz val="11"/>
        <color rgb="FF000000"/>
        <rFont val="Calibri"/>
      </rPr>
      <t>(</t>
    </r>
    <r>
      <rPr>
        <sz val="11"/>
        <color rgb="FF000000"/>
        <rFont val="Calibri"/>
      </rPr>
      <t xml:space="preserve">
</t>
    </r>
    <r>
      <rPr>
        <sz val="11"/>
        <color rgb="FF000000"/>
        <rFont val="Calibri"/>
      </rPr>
      <t>select tablespace_name,0 tots,sum(bytes) sumb,</t>
    </r>
    <r>
      <rPr>
        <sz val="11"/>
        <color rgb="FF000000"/>
        <rFont val="Calibri"/>
      </rPr>
      <t xml:space="preserve">
</t>
    </r>
    <r>
      <rPr>
        <sz val="11"/>
        <color rgb="FF000000"/>
        <rFont val="Calibri"/>
      </rPr>
      <t>max(bytes) largest,count(*) chunks</t>
    </r>
    <r>
      <rPr>
        <sz val="11"/>
        <color rgb="FF000000"/>
        <rFont val="Calibri"/>
      </rPr>
      <t xml:space="preserve">
</t>
    </r>
    <r>
      <rPr>
        <sz val="11"/>
        <color rgb="FF000000"/>
        <rFont val="Calibri"/>
      </rPr>
      <t>from dba_free_space a</t>
    </r>
    <r>
      <rPr>
        <sz val="11"/>
        <color rgb="FF000000"/>
        <rFont val="Calibri"/>
      </rPr>
      <t xml:space="preserve">
</t>
    </r>
    <r>
      <rPr>
        <sz val="11"/>
        <color rgb="FF000000"/>
        <rFont val="Calibri"/>
      </rPr>
      <t>group by tablespace_name</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tablespace_name,sum(bytes) tots,0,0,0 from</t>
    </r>
    <r>
      <rPr>
        <sz val="11"/>
        <color rgb="FF000000"/>
        <rFont val="Calibri"/>
      </rPr>
      <t xml:space="preserve">
</t>
    </r>
    <r>
      <rPr>
        <sz val="11"/>
        <color rgb="FF000000"/>
        <rFont val="Calibri"/>
      </rPr>
      <t>dba_data_files</t>
    </r>
    <r>
      <rPr>
        <sz val="11"/>
        <color rgb="FF000000"/>
        <rFont val="Calibri"/>
      </rPr>
      <t xml:space="preserve">
</t>
    </r>
    <r>
      <rPr>
        <sz val="11"/>
        <color rgb="FF000000"/>
        <rFont val="Calibri"/>
      </rPr>
      <t>group by tablespace_name) a</t>
    </r>
    <r>
      <rPr>
        <sz val="11"/>
        <color rgb="FF000000"/>
        <rFont val="Calibri"/>
      </rPr>
      <t xml:space="preserve">
</t>
    </r>
    <r>
      <rPr>
        <sz val="11"/>
        <color rgb="FF000000"/>
        <rFont val="Calibri"/>
      </rPr>
      <t>group by a.tablespace_name;</t>
    </r>
    <r>
      <rPr>
        <sz val="11"/>
        <color rgb="FF000000"/>
        <rFont val="Calibri"/>
      </rPr>
      <t xml:space="preserve">
</t>
    </r>
    <r>
      <rPr>
        <sz val="11"/>
        <color rgb="FF000000"/>
        <rFont val="Calibri"/>
      </rPr>
      <t xml:space="preserve"> Sample Output</t>
    </r>
    <r>
      <rPr>
        <sz val="11"/>
        <color rgb="FF000000"/>
        <rFont val="Calibri"/>
      </rPr>
      <t xml:space="preserve">
</t>
    </r>
    <r>
      <rPr>
        <sz val="11"/>
        <color rgb="FF000000"/>
        <rFont val="Calibri"/>
      </rPr>
      <t>SPACE AVAILABLE IN TABLESPACES</t>
    </r>
    <r>
      <rPr>
        <sz val="11"/>
        <color rgb="FF000000"/>
        <rFont val="Calibri"/>
      </rPr>
      <t xml:space="preserve">
</t>
    </r>
    <r>
      <rPr>
        <sz val="11"/>
        <color rgb="FF000000"/>
        <rFont val="Calibri"/>
      </rPr>
      <t xml:space="preserve"> TABLESPACE_NAME     TOT_SIZE     TOT_FREE     PCT_FREE     MAX_FREE     CHUNKS_FREE</t>
    </r>
    <r>
      <rPr>
        <sz val="11"/>
        <color rgb="FF000000"/>
        <rFont val="Calibri"/>
      </rPr>
      <t xml:space="preserve">
</t>
    </r>
    <r>
      <rPr>
        <sz val="11"/>
        <color rgb="FF000000"/>
        <rFont val="Calibri"/>
      </rPr>
      <t xml:space="preserve"> ------------------------      ------------   ------------    ------------      ------------       ------------ </t>
    </r>
    <r>
      <rPr>
        <sz val="11"/>
        <color rgb="FF000000"/>
        <rFont val="Calibri"/>
      </rPr>
      <t xml:space="preserve">
</t>
    </r>
    <r>
      <rPr>
        <sz val="11"/>
        <color rgb="FF000000"/>
        <rFont val="Calibri"/>
      </rPr>
      <t xml:space="preserve">DES2                                 41,943,040   30,935,040       74                  30,935,040        1 </t>
    </r>
    <r>
      <rPr>
        <sz val="11"/>
        <color rgb="FF000000"/>
        <rFont val="Calibri"/>
      </rPr>
      <t xml:space="preserve">
</t>
    </r>
    <r>
      <rPr>
        <sz val="11"/>
        <color rgb="FF000000"/>
        <rFont val="Calibri"/>
      </rPr>
      <t xml:space="preserve">DES2_I                              31,457,280   23,396,352       74                 23,396,352        1 </t>
    </r>
    <r>
      <rPr>
        <sz val="11"/>
        <color rgb="FF000000"/>
        <rFont val="Calibri"/>
      </rPr>
      <t xml:space="preserve">
</t>
    </r>
    <r>
      <rPr>
        <sz val="11"/>
        <color rgb="FF000000"/>
        <rFont val="Calibri"/>
      </rPr>
      <t xml:space="preserve">RBS                                    60,817,408   57,085,952       94                 52,426,752       16 </t>
    </r>
    <r>
      <rPr>
        <sz val="11"/>
        <color rgb="FF000000"/>
        <rFont val="Calibri"/>
      </rPr>
      <t xml:space="preserve">
</t>
    </r>
    <r>
      <rPr>
        <sz val="11"/>
        <color rgb="FF000000"/>
        <rFont val="Calibri"/>
      </rPr>
      <t xml:space="preserve">SYSTEM                            94,371,840     5,386,240          6                   5,013,504        3 </t>
    </r>
    <r>
      <rPr>
        <sz val="11"/>
        <color rgb="FF000000"/>
        <rFont val="Calibri"/>
      </rPr>
      <t xml:space="preserve">
</t>
    </r>
    <r>
      <rPr>
        <sz val="11"/>
        <color rgb="FF000000"/>
        <rFont val="Calibri"/>
      </rPr>
      <t xml:space="preserve">TEMP                                      563,200         561,152      100                      133,120        5 </t>
    </r>
    <r>
      <rPr>
        <sz val="11"/>
        <color rgb="FF000000"/>
        <rFont val="Calibri"/>
      </rPr>
      <t xml:space="preserve">
</t>
    </r>
    <r>
      <rPr>
        <sz val="11"/>
        <color rgb="FF000000"/>
        <rFont val="Calibri"/>
      </rPr>
      <t xml:space="preserve">TOOLS                             120,586,240   89,407,488       74                78,190,592       12 </t>
    </r>
    <r>
      <rPr>
        <sz val="11"/>
        <color rgb="FF000000"/>
        <rFont val="Calibri"/>
      </rPr>
      <t xml:space="preserve">
</t>
    </r>
    <r>
      <rPr>
        <sz val="11"/>
        <color rgb="FF000000"/>
        <rFont val="Calibri"/>
      </rPr>
      <t>USERS                                   1,048,576          26,624          3                        26,624        1</t>
    </r>
  </si>
  <si>
    <r>
      <rPr>
        <sz val="11"/>
        <color rgb="FF000000"/>
        <rFont val="Calibri"/>
      </rPr>
      <t>It is critical for the appropriate personnel to be aware if a system is at risk of failing to process audit logs as required. 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If audit log capacity were to be exceeded, then events subsequently occurring would not be recorded. Organizations shall define a maximum allowable percentage of storage capacity serving as an alarming threshold (e.g., application has exceeded 80% of log storage capacity allocated) at which time the application or the logging mechanism the application utilizes will provide a warning to the appropriate personnel.</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  This can be an alert provided by the database, a log repository, or the OS when a designated log directory is nearing capacity.</t>
    </r>
  </si>
  <si>
    <r>
      <rPr>
        <sz val="11"/>
        <color rgb="FF000000"/>
        <rFont val="Calibri"/>
      </rPr>
      <t>Review DBMS, OS, or third-party logging application settings to determine whether a warning will be provided when a specific percentage of log storage capacity is reached.</t>
    </r>
    <r>
      <rPr>
        <sz val="11"/>
        <color rgb="FF000000"/>
        <rFont val="Calibri"/>
      </rPr>
      <t xml:space="preserve">
</t>
    </r>
    <r>
      <rPr>
        <sz val="11"/>
        <color rgb="FF000000"/>
        <rFont val="Calibri"/>
      </rPr>
      <t>If no warning will be provided, this is a finding.</t>
    </r>
  </si>
  <si>
    <t>V-237718</t>
  </si>
  <si>
    <r>
      <rPr>
        <sz val="11"/>
        <rFont val="Calibri"/>
      </rPr>
      <t>The system must provide a real-time alert when organization-defined audit failure events occur.</t>
    </r>
  </si>
  <si>
    <r>
      <rPr>
        <sz val="11"/>
        <color rgb="FF000000"/>
        <rFont val="Calibri"/>
      </rPr>
      <t>Configure logging software to send a real-time alert to appropriate personnel when auditing fails for any reason.</t>
    </r>
    <r>
      <rPr>
        <sz val="11"/>
        <color rgb="FF000000"/>
        <rFont val="Calibri"/>
      </rPr>
      <t xml:space="preserve">
</t>
    </r>
    <r>
      <rPr>
        <sz val="11"/>
        <color rgb="FF000000"/>
        <rFont val="Calibri"/>
      </rPr>
      <t>(Oracle recommends the use of Oracle Enterprise Manager.)</t>
    </r>
  </si>
  <si>
    <r>
      <rPr>
        <sz val="11"/>
        <color rgb="FF000000"/>
        <rFont val="Calibri"/>
      </rPr>
      <t>It is critical for the appropriate personnel to be aware if a system is at risk of failing to process audit logs as required. 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If audit log capacity were to be exceeded, then events subsequently occurring would not be recorded. Organizations shall define a maximum allowable percentage of storage capacity serving as an alarming threshold (e.g., application has exceeded 80% of log storage capacity allocated) at which time the application or the logging mechanism the application utilizes will provide a warning to the appropriate personnel.</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  This can be an alert provided by the database, a log repository, or the OS when a designated log directory is nearing capacity.</t>
    </r>
    <r>
      <rPr>
        <sz val="11"/>
        <color rgb="FF000000"/>
        <rFont val="Calibri"/>
      </rPr>
      <t xml:space="preserve">
</t>
    </r>
    <r>
      <rPr>
        <sz val="11"/>
        <color rgb="FF000000"/>
        <rFont val="Calibri"/>
      </rPr>
      <t>If Oracle Enterprise Manager is in use, the capability to issue such an alert is built in and configurable via the console so an alert can be sent to a designated administrator.</t>
    </r>
  </si>
  <si>
    <r>
      <rPr>
        <sz val="11"/>
        <color rgb="FF000000"/>
        <rFont val="Calibri"/>
      </rPr>
      <t>Review Oracle Corp.,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</si>
  <si>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V-237719</t>
  </si>
  <si>
    <r>
      <rPr>
        <sz val="11"/>
        <rFont val="Calibri"/>
      </rPr>
      <t>The DBMS must support enforcement of logical access restrictions associated with changes to the DBMS configuration and to the database itself.</t>
    </r>
  </si>
  <si>
    <r>
      <rPr>
        <sz val="11"/>
        <color rgb="FF000000"/>
        <rFont val="Calibri"/>
      </rPr>
      <t>Configure the DBMS to allow implementation of logical access restrictions aimed at protecting the DBMS from unauthorized changes to its configuration and to the database itself.</t>
    </r>
    <r>
      <rPr>
        <sz val="11"/>
        <color rgb="FF000000"/>
        <rFont val="Calibri"/>
      </rPr>
      <t xml:space="preserve">
</t>
    </r>
    <r>
      <rPr>
        <sz val="11"/>
        <color rgb="FF000000"/>
        <rFont val="Calibri"/>
      </rPr>
      <t>- - - - -</t>
    </r>
    <r>
      <rPr>
        <sz val="11"/>
        <color rgb="FF000000"/>
        <rFont val="Calibri"/>
      </rPr>
      <t xml:space="preserve">
</t>
    </r>
    <r>
      <rPr>
        <sz val="11"/>
        <color rgb="FF000000"/>
        <rFont val="Calibri"/>
      </rPr>
      <t>When the Oracle Database is installed on a Unix-like operating system, the required umask is 022, and the file permissions are set so that any modifications to the startup files can only be performed by the owner of the software, a member of the group DBA, or the root user. Changing the umask has caused problems when patching the environment.  If changes are to be made, they should be reverted to the status they were in before the modification for patching and upgrades.</t>
    </r>
  </si>
  <si>
    <r>
      <rPr>
        <sz val="11"/>
        <color rgb="FF000000"/>
        <rFont val="Calibri"/>
      </rPr>
      <t>When dealing with access restrictions pertaining to change control, it should be noted any changes to the hardware, software, and/or firmware components of the information system and/or application can have significant effects on the overall security of the system.</t>
    </r>
    <r>
      <rPr>
        <sz val="11"/>
        <color rgb="FF000000"/>
        <rFont val="Calibri"/>
      </rPr>
      <t xml:space="preserve">
</t>
    </r>
    <r>
      <rPr>
        <sz val="11"/>
        <color rgb="FF000000"/>
        <rFont val="Calibri"/>
      </rPr>
      <t>Accordingly, only qualified and authorized individuals must be allowed to obtain access to application components for the purposes of initiating changes, including upgrades and modifications.</t>
    </r>
    <r>
      <rPr>
        <sz val="11"/>
        <color rgb="FF000000"/>
        <rFont val="Calibri"/>
      </rPr>
      <t xml:space="preserve">
</t>
    </r>
    <r>
      <rPr>
        <sz val="11"/>
        <color rgb="FF000000"/>
        <rFont val="Calibri"/>
      </rPr>
      <t>Modifications to the DBMS settings, the database files, database configuration files, or the underlying database application files themselves could have catastrophic consequences to the database.  Modification to DBMS settings could include turning off access controls to the database, the halting of archiving, the halting of auditing, and any number of other malicious actions.</t>
    </r>
  </si>
  <si>
    <r>
      <rPr>
        <sz val="11"/>
        <color rgb="FF000000"/>
        <rFont val="Calibri"/>
      </rPr>
      <t>Review DBMS settings and vendor documentation to ensure the database supports and does not interfere with enforcement of logical access restrictions associated with changes to the DBMS configuration and to the database itself.</t>
    </r>
    <r>
      <rPr>
        <sz val="11"/>
        <color rgb="FF000000"/>
        <rFont val="Calibri"/>
      </rPr>
      <t xml:space="preserve">
</t>
    </r>
    <r>
      <rPr>
        <sz val="11"/>
        <color rgb="FF000000"/>
        <rFont val="Calibri"/>
      </rPr>
      <t>If the DBMS software in any way restricts the implementation of logical access controls implemented to protect its integrity or availability, this is a finding.</t>
    </r>
  </si>
  <si>
    <t>V-237720</t>
  </si>
  <si>
    <r>
      <rPr>
        <sz val="11"/>
        <rFont val="Calibri"/>
      </rPr>
      <t>Database backup procedures must be defined, documented, and implemented.</t>
    </r>
  </si>
  <si>
    <r>
      <rPr>
        <sz val="11"/>
        <color rgb="FF000000"/>
        <rFont val="Calibri"/>
      </rPr>
      <t>Develop, document, and implement database backup procedures.</t>
    </r>
  </si>
  <si>
    <r>
      <rPr>
        <sz val="11"/>
        <color rgb="FF000000"/>
        <rFont val="Calibri"/>
      </rPr>
      <t>Information system backup is a critical step in maintaining data assurance and availability.</t>
    </r>
    <r>
      <rPr>
        <sz val="11"/>
        <color rgb="FF000000"/>
        <rFont val="Calibri"/>
      </rPr>
      <t xml:space="preserve">
</t>
    </r>
    <r>
      <rPr>
        <sz val="11"/>
        <color rgb="FF000000"/>
        <rFont val="Calibri"/>
      </rPr>
      <t>User-level information is data generated by information system and/or application users. In order to assure availability of this data in the event of a system failure, DoD organizations are required to ensure user-generated data is backed up at a defined frequency. This includes data stored on file systems, within databases or within any other storage media.</t>
    </r>
    <r>
      <rPr>
        <sz val="11"/>
        <color rgb="FF000000"/>
        <rFont val="Calibri"/>
      </rPr>
      <t xml:space="preserve">
</t>
    </r>
    <r>
      <rPr>
        <sz val="11"/>
        <color rgb="FF000000"/>
        <rFont val="Calibri"/>
      </rPr>
      <t>Applications performing backups must be capable of backing up user-level information per the DoD-defined frequency.</t>
    </r>
    <r>
      <rPr>
        <sz val="11"/>
        <color rgb="FF000000"/>
        <rFont val="Calibri"/>
      </rPr>
      <t xml:space="preserve">
</t>
    </r>
    <r>
      <rPr>
        <sz val="11"/>
        <color rgb="FF000000"/>
        <rFont val="Calibri"/>
      </rPr>
      <t>Database backups provide the required means to restore databases after compromise or loss. Backups help reduce the vulnerability to unauthorized access or hardware loss.</t>
    </r>
  </si>
  <si>
    <r>
      <rPr>
        <sz val="11"/>
        <color rgb="FF000000"/>
        <rFont val="Calibri"/>
      </rPr>
      <t>Review the database backup procedures and implementation evidence. Evidence of implementation includes records of backup events and physical review of backup media.</t>
    </r>
    <r>
      <rPr>
        <sz val="11"/>
        <color rgb="FF000000"/>
        <rFont val="Calibri"/>
      </rPr>
      <t xml:space="preserve">
</t>
    </r>
    <r>
      <rPr>
        <sz val="11"/>
        <color rgb="FF000000"/>
        <rFont val="Calibri"/>
      </rPr>
      <t>Evidence should match the backup plan as recorded in the system documentation.</t>
    </r>
    <r>
      <rPr>
        <sz val="11"/>
        <color rgb="FF000000"/>
        <rFont val="Calibri"/>
      </rPr>
      <t xml:space="preserve">
</t>
    </r>
    <r>
      <rPr>
        <sz val="11"/>
        <color rgb="FF000000"/>
        <rFont val="Calibri"/>
      </rPr>
      <t>If backup procedures do not exist or are not implemented in accordance with the procedures,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Oracle recommended process for backup and recovery is Oracle RMAN. If Oracle RMAN is deployed, execute the following commands to ensure that the evidence of the implementation of the backup policy includes validating that the files are restorable:</t>
    </r>
    <r>
      <rPr>
        <sz val="11"/>
        <color rgb="FF000000"/>
        <rFont val="Calibri"/>
      </rPr>
      <t xml:space="preserve">
</t>
    </r>
    <r>
      <rPr>
        <sz val="11"/>
        <color rgb="FF000000"/>
        <rFont val="Calibri"/>
      </rPr>
      <t>Validating Database Files with BACKUP VALIDATE</t>
    </r>
    <r>
      <rPr>
        <sz val="11"/>
        <color rgb="FF000000"/>
        <rFont val="Calibri"/>
      </rPr>
      <t xml:space="preserve">
</t>
    </r>
    <r>
      <rPr>
        <sz val="11"/>
        <color rgb="FF000000"/>
        <rFont val="Calibri"/>
      </rPr>
      <t>--Use the BACKUP VALIDATE command to do the following:</t>
    </r>
    <r>
      <rPr>
        <sz val="11"/>
        <color rgb="FF000000"/>
        <rFont val="Calibri"/>
      </rPr>
      <t xml:space="preserve">
</t>
    </r>
    <r>
      <rPr>
        <sz val="11"/>
        <color rgb="FF000000"/>
        <rFont val="Calibri"/>
      </rPr>
      <t>--Check datafiles for physical and logical block corruption</t>
    </r>
    <r>
      <rPr>
        <sz val="11"/>
        <color rgb="FF000000"/>
        <rFont val="Calibri"/>
      </rPr>
      <t xml:space="preserve">
</t>
    </r>
    <r>
      <rPr>
        <sz val="11"/>
        <color rgb="FF000000"/>
        <rFont val="Calibri"/>
      </rPr>
      <t>--Confirm that all database files exist and are in the correct locations</t>
    </r>
    <r>
      <rPr>
        <sz val="11"/>
        <color rgb="FF000000"/>
        <rFont val="Calibri"/>
      </rPr>
      <t xml:space="preserve">
</t>
    </r>
    <r>
      <rPr>
        <sz val="11"/>
        <color rgb="FF000000"/>
        <rFont val="Calibri"/>
      </rPr>
      <t>--When BACKUP VALIDATE is run, RMAN reads the files to be backed up in their entirety, as it would during a real backup. RMAN does not, however, actually produce any backup sets or image copies.</t>
    </r>
    <r>
      <rPr>
        <sz val="11"/>
        <color rgb="FF000000"/>
        <rFont val="Calibri"/>
      </rPr>
      <t xml:space="preserve">
</t>
    </r>
    <r>
      <rPr>
        <sz val="11"/>
        <color rgb="FF000000"/>
        <rFont val="Calibri"/>
      </rPr>
      <t>--Cannot use the BACKUPSET, MAXCORRUPT, or PROXY parameters with BACKUP VALIDATE.</t>
    </r>
    <r>
      <rPr>
        <sz val="11"/>
        <color rgb="FF000000"/>
        <rFont val="Calibri"/>
      </rPr>
      <t xml:space="preserve">
</t>
    </r>
    <r>
      <rPr>
        <sz val="11"/>
        <color rgb="FF000000"/>
        <rFont val="Calibri"/>
      </rPr>
      <t>--To validate files with the BACKUP VALIDATE command:</t>
    </r>
    <r>
      <rPr>
        <sz val="11"/>
        <color rgb="FF000000"/>
        <rFont val="Calibri"/>
      </rPr>
      <t xml:space="preserve">
</t>
    </r>
    <r>
      <rPr>
        <sz val="11"/>
        <color rgb="FF000000"/>
        <rFont val="Calibri"/>
      </rPr>
      <t xml:space="preserve">  1. Start RMAN and connect to a target database and recovery catalog (if used).</t>
    </r>
    <r>
      <rPr>
        <sz val="11"/>
        <color rgb="FF000000"/>
        <rFont val="Calibri"/>
      </rPr>
      <t xml:space="preserve">
</t>
    </r>
    <r>
      <rPr>
        <sz val="11"/>
        <color rgb="FF000000"/>
        <rFont val="Calibri"/>
      </rPr>
      <t xml:space="preserve">  2. Run the BACKUP VALIDATE command.</t>
    </r>
    <r>
      <rPr>
        <sz val="11"/>
        <color rgb="FF000000"/>
        <rFont val="Calibri"/>
      </rPr>
      <t xml:space="preserve">
</t>
    </r>
    <r>
      <rPr>
        <sz val="11"/>
        <color rgb="FF000000"/>
        <rFont val="Calibri"/>
      </rPr>
      <t>For example, can validate that all database files and archived logs can be backed up by running a command as shown in the following example. This command checks for physical corruptions only.</t>
    </r>
    <r>
      <rPr>
        <sz val="11"/>
        <color rgb="FF000000"/>
        <rFont val="Calibri"/>
      </rPr>
      <t xml:space="preserve">
</t>
    </r>
    <r>
      <rPr>
        <sz val="11"/>
        <color rgb="FF000000"/>
        <rFont val="Calibri"/>
      </rPr>
      <t>BACKUP VALIDATE</t>
    </r>
    <r>
      <rPr>
        <sz val="11"/>
        <color rgb="FF000000"/>
        <rFont val="Calibri"/>
      </rPr>
      <t xml:space="preserve">
</t>
    </r>
    <r>
      <rPr>
        <sz val="11"/>
        <color rgb="FF000000"/>
        <rFont val="Calibri"/>
      </rPr>
      <t>DATABASE</t>
    </r>
    <r>
      <rPr>
        <sz val="11"/>
        <color rgb="FF000000"/>
        <rFont val="Calibri"/>
      </rPr>
      <t xml:space="preserve">
</t>
    </r>
    <r>
      <rPr>
        <sz val="11"/>
        <color rgb="FF000000"/>
        <rFont val="Calibri"/>
      </rPr>
      <t>ARCHIVELOG ALL;</t>
    </r>
    <r>
      <rPr>
        <sz val="11"/>
        <color rgb="FF000000"/>
        <rFont val="Calibri"/>
      </rPr>
      <t xml:space="preserve">
</t>
    </r>
    <r>
      <rPr>
        <sz val="11"/>
        <color rgb="FF000000"/>
        <rFont val="Calibri"/>
      </rPr>
      <t>To check for logical corruptions in addition to physical corruptions, run the  following variation of the preceding command:</t>
    </r>
    <r>
      <rPr>
        <sz val="11"/>
        <color rgb="FF000000"/>
        <rFont val="Calibri"/>
      </rPr>
      <t xml:space="preserve">
</t>
    </r>
    <r>
      <rPr>
        <sz val="11"/>
        <color rgb="FF000000"/>
        <rFont val="Calibri"/>
      </rPr>
      <t>BACKUP VALIDATE</t>
    </r>
    <r>
      <rPr>
        <sz val="11"/>
        <color rgb="FF000000"/>
        <rFont val="Calibri"/>
      </rPr>
      <t xml:space="preserve">
</t>
    </r>
    <r>
      <rPr>
        <sz val="11"/>
        <color rgb="FF000000"/>
        <rFont val="Calibri"/>
      </rPr>
      <t>CHECK LOGICAL</t>
    </r>
    <r>
      <rPr>
        <sz val="11"/>
        <color rgb="FF000000"/>
        <rFont val="Calibri"/>
      </rPr>
      <t xml:space="preserve">
</t>
    </r>
    <r>
      <rPr>
        <sz val="11"/>
        <color rgb="FF000000"/>
        <rFont val="Calibri"/>
      </rPr>
      <t>DATABASE</t>
    </r>
    <r>
      <rPr>
        <sz val="11"/>
        <color rgb="FF000000"/>
        <rFont val="Calibri"/>
      </rPr>
      <t xml:space="preserve">
</t>
    </r>
    <r>
      <rPr>
        <sz val="11"/>
        <color rgb="FF000000"/>
        <rFont val="Calibri"/>
      </rPr>
      <t>ARCHIVELOG ALL;</t>
    </r>
    <r>
      <rPr>
        <sz val="11"/>
        <color rgb="FF000000"/>
        <rFont val="Calibri"/>
      </rPr>
      <t xml:space="preserve">
</t>
    </r>
    <r>
      <rPr>
        <sz val="11"/>
        <color rgb="FF000000"/>
        <rFont val="Calibri"/>
      </rPr>
      <t>In the preceding examples, the RMAN client displays the same output that it would if it were really backing up the files. If RMAN cannot back up one or more of the files, then it issues an error message.</t>
    </r>
    <r>
      <rPr>
        <sz val="11"/>
        <color rgb="FF000000"/>
        <rFont val="Calibri"/>
      </rPr>
      <t xml:space="preserve">
</t>
    </r>
    <r>
      <rPr>
        <sz val="11"/>
        <color rgb="FF000000"/>
        <rFont val="Calibri"/>
      </rPr>
      <t>Validating Backups Before Restoring Them</t>
    </r>
    <r>
      <rPr>
        <sz val="11"/>
        <color rgb="FF000000"/>
        <rFont val="Calibri"/>
      </rPr>
      <t xml:space="preserve">
</t>
    </r>
    <r>
      <rPr>
        <sz val="11"/>
        <color rgb="FF000000"/>
        <rFont val="Calibri"/>
      </rPr>
      <t>Run RESTORE ... VALIDATE to test whether RMAN can restore a specific file or set of files from a backup. RMAN chooses which backups to use. The database must be mounted or open for this command. Do not have to take datafiles off-line when validating the restore of datafiles, because validation of backups of the datafiles only reads the backups and does not affect the production datafiles. When validating files on disk or tape, RMAN reads all blocks in the backup piece or image copy. RMAN also validates off-site backups. The validation is identical to a real restore operation except that RMAN does not write output files.</t>
    </r>
    <r>
      <rPr>
        <sz val="11"/>
        <color rgb="FF000000"/>
        <rFont val="Calibri"/>
      </rPr>
      <t xml:space="preserve">
</t>
    </r>
    <r>
      <rPr>
        <sz val="11"/>
        <color rgb="FF000000"/>
        <rFont val="Calibri"/>
      </rPr>
      <t>To validate backups with the RESTORE command:</t>
    </r>
    <r>
      <rPr>
        <sz val="11"/>
        <color rgb="FF000000"/>
        <rFont val="Calibri"/>
      </rPr>
      <t xml:space="preserve">
</t>
    </r>
    <r>
      <rPr>
        <sz val="11"/>
        <color rgb="FF000000"/>
        <rFont val="Calibri"/>
      </rPr>
      <t>1. Run the RESTORE command with the VALIDATE option.</t>
    </r>
    <r>
      <rPr>
        <sz val="11"/>
        <color rgb="FF000000"/>
        <rFont val="Calibri"/>
      </rPr>
      <t xml:space="preserve">
</t>
    </r>
    <r>
      <rPr>
        <sz val="11"/>
        <color rgb="FF000000"/>
        <rFont val="Calibri"/>
      </rPr>
      <t>This following example illustrates validating the restore of the database and all archived redo logs:</t>
    </r>
    <r>
      <rPr>
        <sz val="11"/>
        <color rgb="FF000000"/>
        <rFont val="Calibri"/>
      </rPr>
      <t xml:space="preserve">
</t>
    </r>
    <r>
      <rPr>
        <sz val="11"/>
        <color rgb="FF000000"/>
        <rFont val="Calibri"/>
      </rPr>
      <t>RESTORE DATABASE VALIDATE;</t>
    </r>
    <r>
      <rPr>
        <sz val="11"/>
        <color rgb="FF000000"/>
        <rFont val="Calibri"/>
      </rPr>
      <t xml:space="preserve">
</t>
    </r>
    <r>
      <rPr>
        <sz val="11"/>
        <color rgb="FF000000"/>
        <rFont val="Calibri"/>
      </rPr>
      <t>RESTORE ARCHIVELOG ALL VALIDATE;</t>
    </r>
    <r>
      <rPr>
        <sz val="11"/>
        <color rgb="FF000000"/>
        <rFont val="Calibri"/>
      </rPr>
      <t xml:space="preserve">
</t>
    </r>
    <r>
      <rPr>
        <sz val="11"/>
        <color rgb="FF000000"/>
        <rFont val="Calibri"/>
      </rPr>
      <t>If an RMAN error stack is not generated, then skip the subsequent steps. The lack of error messages means that RMAN had confirmed that it can use these backups successfully during a real restore and recovery.</t>
    </r>
    <r>
      <rPr>
        <sz val="11"/>
        <color rgb="FF000000"/>
        <rFont val="Calibri"/>
      </rPr>
      <t xml:space="preserve">
</t>
    </r>
    <r>
      <rPr>
        <sz val="11"/>
        <color rgb="FF000000"/>
        <rFont val="Calibri"/>
      </rPr>
      <t>2. If error messages are seen in the output and one is the RMAN-06026 message, then investigate the cause of the problem. If possible, correct the problem that is preventing RMAN from validating the backups and retry the validation. The following error means that RMAN cannot restore one or more of the specified files from available backups:</t>
    </r>
    <r>
      <rPr>
        <sz val="11"/>
        <color rgb="FF000000"/>
        <rFont val="Calibri"/>
      </rPr>
      <t xml:space="preserve">
</t>
    </r>
    <r>
      <rPr>
        <sz val="11"/>
        <color rgb="FF000000"/>
        <rFont val="Calibri"/>
      </rPr>
      <t>RMAN-06026: some targets not found - aborting restore</t>
    </r>
    <r>
      <rPr>
        <sz val="11"/>
        <color rgb="FF000000"/>
        <rFont val="Calibri"/>
      </rPr>
      <t xml:space="preserve">
</t>
    </r>
    <r>
      <rPr>
        <sz val="11"/>
        <color rgb="FF000000"/>
        <rFont val="Calibri"/>
      </rPr>
      <t>The following sample output shows that RMAN encountered a problem reading the specified backup:</t>
    </r>
    <r>
      <rPr>
        <sz val="11"/>
        <color rgb="FF000000"/>
        <rFont val="Calibri"/>
      </rPr>
      <t xml:space="preserve">
</t>
    </r>
    <r>
      <rPr>
        <sz val="11"/>
        <color rgb="FF000000"/>
        <rFont val="Calibri"/>
      </rPr>
      <t>RMAN-03009: failure of restore command on c1 channel at 12-DEC-14 23:22:30</t>
    </r>
    <r>
      <rPr>
        <sz val="11"/>
        <color rgb="FF000000"/>
        <rFont val="Calibri"/>
      </rPr>
      <t xml:space="preserve">
</t>
    </r>
    <r>
      <rPr>
        <sz val="11"/>
        <color rgb="FF000000"/>
        <rFont val="Calibri"/>
      </rPr>
      <t>ORA-19505: failed to identify file "oracle/dbs/1fafv9gl_1_1"</t>
    </r>
    <r>
      <rPr>
        <sz val="11"/>
        <color rgb="FF000000"/>
        <rFont val="Calibri"/>
      </rPr>
      <t xml:space="preserve">
</t>
    </r>
    <r>
      <rPr>
        <sz val="11"/>
        <color rgb="FF000000"/>
        <rFont val="Calibri"/>
      </rPr>
      <t>ORA-27037: unable to obtain file status</t>
    </r>
    <r>
      <rPr>
        <sz val="11"/>
        <color rgb="FF000000"/>
        <rFont val="Calibri"/>
      </rPr>
      <t xml:space="preserve">
</t>
    </r>
    <r>
      <rPr>
        <sz val="11"/>
        <color rgb="FF000000"/>
        <rFont val="Calibri"/>
      </rPr>
      <t>SVR4 Error: 2: No such file or directory</t>
    </r>
    <r>
      <rPr>
        <sz val="11"/>
        <color rgb="FF000000"/>
        <rFont val="Calibri"/>
      </rPr>
      <t xml:space="preserve">
</t>
    </r>
    <r>
      <rPr>
        <sz val="11"/>
        <color rgb="FF000000"/>
        <rFont val="Calibri"/>
      </rPr>
      <t>Additional information: 3</t>
    </r>
  </si>
  <si>
    <t>V-237721</t>
  </si>
  <si>
    <r>
      <rPr>
        <sz val="11"/>
        <rFont val="Calibri"/>
      </rPr>
      <t>Database recovery procedures must be developed, documented, implemented, and periodically tested.</t>
    </r>
  </si>
  <si>
    <r>
      <rPr>
        <sz val="11"/>
        <color rgb="FF000000"/>
        <rFont val="Calibri"/>
      </rPr>
      <t>Develop, document, and implement testing and verification procedures for database backup and recovery. Include requirements for documenting database backup and recovery testing and verification activities in the procedures.</t>
    </r>
  </si>
  <si>
    <r>
      <rPr>
        <sz val="11"/>
        <color rgb="FF000000"/>
        <rFont val="Calibri"/>
      </rPr>
      <t>Information system backup is a critical step in maintaining data assurance and availability.</t>
    </r>
    <r>
      <rPr>
        <sz val="11"/>
        <color rgb="FF000000"/>
        <rFont val="Calibri"/>
      </rPr>
      <t xml:space="preserve">
</t>
    </r>
    <r>
      <rPr>
        <sz val="11"/>
        <color rgb="FF000000"/>
        <rFont val="Calibri"/>
      </rPr>
      <t>User-level information is data generated by information system and/or application users. In order to assure availability of this data in the event of a system failure, DoD organizations are required to ensure user-generated data is backed up at a defined frequency.  This includes data stored on file systems, within databases or within any other storage media.</t>
    </r>
    <r>
      <rPr>
        <sz val="11"/>
        <color rgb="FF000000"/>
        <rFont val="Calibri"/>
      </rPr>
      <t xml:space="preserve">
</t>
    </r>
    <r>
      <rPr>
        <sz val="11"/>
        <color rgb="FF000000"/>
        <rFont val="Calibri"/>
      </rPr>
      <t>Applications performing backups must be capable of backing up user-level information per the DoD-defined frequency.</t>
    </r>
    <r>
      <rPr>
        <sz val="11"/>
        <color rgb="FF000000"/>
        <rFont val="Calibri"/>
      </rPr>
      <t xml:space="preserve">
</t>
    </r>
    <r>
      <rPr>
        <sz val="11"/>
        <color rgb="FF000000"/>
        <rFont val="Calibri"/>
      </rPr>
      <t>Problems with backup procedures or backup media may not be discovered until after a recovery is needed. Testing and verification of procedures provides the opportunity to discover oversights, conflicts, or other issues in the backup procedures or use of media designed to be used.</t>
    </r>
  </si>
  <si>
    <r>
      <rPr>
        <sz val="11"/>
        <color rgb="FF000000"/>
        <rFont val="Calibri"/>
      </rPr>
      <t>Review the testing and verification procedures documented in the system documentation. Review evidence of implementation of testing and verification procedures by reviewing logs from backup and recovery implementation. Logs may be in electronic form or hardcopy and may include email or other notification.</t>
    </r>
    <r>
      <rPr>
        <sz val="11"/>
        <color rgb="FF000000"/>
        <rFont val="Calibri"/>
      </rPr>
      <t xml:space="preserve">
</t>
    </r>
    <r>
      <rPr>
        <sz val="11"/>
        <color rgb="FF000000"/>
        <rFont val="Calibri"/>
      </rPr>
      <t>If testing and verification of backup and recovery procedures is not documented in the system documentation, this is a finding.</t>
    </r>
    <r>
      <rPr>
        <sz val="11"/>
        <color rgb="FF000000"/>
        <rFont val="Calibri"/>
      </rPr>
      <t xml:space="preserve">
</t>
    </r>
    <r>
      <rPr>
        <sz val="11"/>
        <color rgb="FF000000"/>
        <rFont val="Calibri"/>
      </rPr>
      <t>If evidence of testing and verification of backup and recovery procedures does not exist, this is a finding.</t>
    </r>
  </si>
  <si>
    <t>V-237722</t>
  </si>
  <si>
    <r>
      <rPr>
        <sz val="11"/>
        <rFont val="Calibri"/>
      </rPr>
      <t>DBMS backup and restoration files must be protected from unauthorized access.</t>
    </r>
  </si>
  <si>
    <r>
      <rPr>
        <sz val="11"/>
        <color rgb="FF000000"/>
        <rFont val="Calibri"/>
      </rPr>
      <t>Implement protection for backup and restoration files. Document personnel and the level of access authorized for each to the backup and restoration files in the system documentation.</t>
    </r>
  </si>
  <si>
    <r>
      <rPr>
        <sz val="11"/>
        <color rgb="FF000000"/>
        <rFont val="Calibri"/>
      </rPr>
      <t>Information system backup is a critical step in maintaining data assurance and availability.</t>
    </r>
    <r>
      <rPr>
        <sz val="11"/>
        <color rgb="FF000000"/>
        <rFont val="Calibri"/>
      </rPr>
      <t xml:space="preserve">
</t>
    </r>
    <r>
      <rPr>
        <sz val="11"/>
        <color rgb="FF000000"/>
        <rFont val="Calibri"/>
      </rPr>
      <t>User-level information is data generated by information system and/or application users. In order to assure availability of this data in the event of a system failure, DoD organizations are required to ensure user-generated data is backed up at a defined frequency. This includes data stored on file systems, within databases or within any other storage media.</t>
    </r>
    <r>
      <rPr>
        <sz val="11"/>
        <color rgb="FF000000"/>
        <rFont val="Calibri"/>
      </rPr>
      <t xml:space="preserve">
</t>
    </r>
    <r>
      <rPr>
        <sz val="11"/>
        <color rgb="FF000000"/>
        <rFont val="Calibri"/>
      </rPr>
      <t>Applications performing backups must be capable of backing up user-level information per the DoD-defined frequency.</t>
    </r>
    <r>
      <rPr>
        <sz val="11"/>
        <color rgb="FF000000"/>
        <rFont val="Calibri"/>
      </rPr>
      <t xml:space="preserve">
</t>
    </r>
    <r>
      <rPr>
        <sz val="11"/>
        <color rgb="FF000000"/>
        <rFont val="Calibri"/>
      </rPr>
      <t>Lost or compromised DBMS backup and restoration files may lead to not only the loss of data, but also the unauthorized access to sensitive data. Backup files need the same protections against unauthorized access when stored on backup media as when online and actively in use by the database system. In addition, the backup media needs to be protected against physical loss. Most DBMS's maintain online copies of critical control files to provide transparent or easy recovery from hard disk loss or other interruptions to database operation.</t>
    </r>
  </si>
  <si>
    <r>
      <rPr>
        <sz val="11"/>
        <color rgb="FF000000"/>
        <rFont val="Calibri"/>
      </rPr>
      <t>Review file protections assigned to online backup and restoration files. Review access protections and procedures for off-line backup and restoration files.</t>
    </r>
    <r>
      <rPr>
        <sz val="11"/>
        <color rgb="FF000000"/>
        <rFont val="Calibri"/>
      </rPr>
      <t xml:space="preserve">
</t>
    </r>
    <r>
      <rPr>
        <sz val="11"/>
        <color rgb="FF000000"/>
        <rFont val="Calibri"/>
      </rPr>
      <t>If backup or restoration files are subject to unauthorized access, this is a finding.</t>
    </r>
    <r>
      <rPr>
        <sz val="11"/>
        <color rgb="FF000000"/>
        <rFont val="Calibri"/>
      </rPr>
      <t xml:space="preserve">
</t>
    </r>
    <r>
      <rPr>
        <sz val="11"/>
        <color rgb="FF000000"/>
        <rFont val="Calibri"/>
      </rPr>
      <t>It may be necessary to review backup and restoration procedures to determine ownership and access during all phases of backup and recovery.</t>
    </r>
  </si>
  <si>
    <t>V-237723</t>
  </si>
  <si>
    <r>
      <rPr>
        <sz val="11"/>
        <rFont val="Calibri"/>
      </rPr>
      <t>The DBMS must use multifactor authentication for access to user accounts.</t>
    </r>
  </si>
  <si>
    <r>
      <rPr>
        <sz val="11"/>
        <color rgb="FF000000"/>
        <rFont val="Calibri"/>
      </rPr>
      <t>Configure DBMS, OS and/or enterprise-level authentication/access mechanism to require multifactor authentication for user accounts.</t>
    </r>
    <r>
      <rPr>
        <sz val="11"/>
        <color rgb="FF000000"/>
        <rFont val="Calibri"/>
      </rPr>
      <t xml:space="preserve">
</t>
    </r>
    <r>
      <rPr>
        <sz val="11"/>
        <color rgb="FF000000"/>
        <rFont val="Calibri"/>
      </rPr>
      <t>If appropriate, enable support for TLS protocols and multifactor authentication through the use of smart cards (CAC/PIV). Oracle Database is capable of being configured to integrate users with an enterprise-level authentication/access mechanism.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directions are in the Oracle Database Security Guide, Section 6:</t>
    </r>
    <r>
      <rPr>
        <sz val="11"/>
        <color rgb="FF000000"/>
        <rFont val="Calibri"/>
      </rPr>
      <t xml:space="preserve">
</t>
    </r>
    <r>
      <rPr>
        <sz val="11"/>
        <color rgb="FF000000"/>
        <rFont val="Calibri"/>
      </rPr>
      <t>https://docs.oracle.com/en/database/oracle/oracle-database/19/dbseg/database-security-guide.pdf</t>
    </r>
    <r>
      <rPr>
        <sz val="11"/>
        <color rgb="FF000000"/>
        <rFont val="Calibri"/>
      </rPr>
      <t xml:space="preserve">
</t>
    </r>
    <r>
      <rPr>
        <sz val="11"/>
        <color rgb="FF000000"/>
        <rFont val="Calibri"/>
      </rPr>
      <t>This section will give detailed step-by-step directions to configure authentication using PKI certificates for centrally managed users by configuring SSL in the Oracle database and integrating with LDAP.</t>
    </r>
  </si>
  <si>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(ii) Something a user has (e.g., cryptographic identification device, token); or</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The DBMS must be configured to automatically utilize organization-level account management functions, and these functions must immediately enforce the organization's current account policy.</t>
    </r>
    <r>
      <rPr>
        <sz val="11"/>
        <color rgb="FF000000"/>
        <rFont val="Calibri"/>
      </rPr>
      <t xml:space="preserve">
</t>
    </r>
    <r>
      <rPr>
        <sz val="11"/>
        <color rgb="FF000000"/>
        <rFont val="Calibri"/>
      </rPr>
      <t>The lack of multifactor authentication makes it much easier for an attacker to gain unauthorized access to a system.</t>
    </r>
    <r>
      <rPr>
        <sz val="11"/>
        <color rgb="FF000000"/>
        <rFont val="Calibri"/>
      </rPr>
      <t xml:space="preserve">
</t>
    </r>
    <r>
      <rPr>
        <sz val="11"/>
        <color rgb="FF000000"/>
        <rFont val="Calibri"/>
      </rPr>
      <t>Transport Layer Security (TLS) is the successor protocol to Secure Sockets Layer (SSL). Although the Oracle configuration parameters have names that include "SSL", such as SSL_VERSION and SSL_CIPHER_SUITES, they refer to TLS.</t>
    </r>
    <r>
      <rPr>
        <sz val="11"/>
        <color rgb="FF000000"/>
        <rFont val="Calibri"/>
      </rPr>
      <t xml:space="preserve">
</t>
    </r>
    <r>
      <rPr>
        <sz val="11"/>
        <color rgb="FF000000"/>
        <rFont val="Calibri"/>
      </rPr>
      <t>Use authentication to prove the identities of users who are attempting to log on to the database. Oracle Database enables strong authentication with Oracle authentication adapters that support various third-party authentication services, including TLS with digital certificates, as well as Smart Cards (CAC, PIV).</t>
    </r>
  </si>
  <si>
    <r>
      <rPr>
        <sz val="11"/>
        <color rgb="FF000000"/>
        <rFont val="Calibri"/>
      </rPr>
      <t>If all user accounts are authenticated by the organization-level authentication/access mechanism and not by the DBMS, this is not a finding.</t>
    </r>
    <r>
      <rPr>
        <sz val="11"/>
        <color rgb="FF000000"/>
        <rFont val="Calibri"/>
      </rPr>
      <t xml:space="preserve">
</t>
    </r>
    <r>
      <rPr>
        <sz val="11"/>
        <color rgb="FF000000"/>
        <rFont val="Calibri"/>
      </rPr>
      <t>Review DBMS settings, OS settings, and/or enterprise-level authentication/access mechanism settings to determine whether user accounts are required to use multifactor authentication.</t>
    </r>
    <r>
      <rPr>
        <sz val="11"/>
        <color rgb="FF000000"/>
        <rFont val="Calibri"/>
      </rPr>
      <t xml:space="preserve">
</t>
    </r>
    <r>
      <rPr>
        <sz val="11"/>
        <color rgb="FF000000"/>
        <rFont val="Calibri"/>
      </rPr>
      <t>If user accounts are not required to use multifactor authentication, this is a finding.</t>
    </r>
    <r>
      <rPr>
        <sz val="11"/>
        <color rgb="FF000000"/>
        <rFont val="Calibri"/>
      </rPr>
      <t xml:space="preserve">
</t>
    </r>
    <r>
      <rPr>
        <sz val="11"/>
        <color rgb="FF000000"/>
        <rFont val="Calibri"/>
      </rPr>
      <t>If the $ORACLE_HOME/network/admin/sqlnet.ora contains entries similar to the following, TLS is enabled. (Note: This assumes that a single sqlnet.ora file, in the default location, is in use. Refer to the supplemental file "Non-default sqlnet.ora configurations.pdf" for how to find multiple and/or differently located sqlnet.ora files.)</t>
    </r>
    <r>
      <rPr>
        <sz val="11"/>
        <color rgb="FF000000"/>
        <rFont val="Calibri"/>
      </rPr>
      <t xml:space="preserve">
</t>
    </r>
    <r>
      <rPr>
        <sz val="11"/>
        <color rgb="FF000000"/>
        <rFont val="Calibri"/>
      </rPr>
      <t>SQLNET.AUTHENTICATION_SERVICES= (BEQ, TCPS)</t>
    </r>
    <r>
      <rPr>
        <sz val="11"/>
        <color rgb="FF000000"/>
        <rFont val="Calibri"/>
      </rPr>
      <t xml:space="preserve">
</t>
    </r>
    <r>
      <rPr>
        <sz val="11"/>
        <color rgb="FF000000"/>
        <rFont val="Calibri"/>
      </rPr>
      <t>SSL_VERSION = 1.2</t>
    </r>
    <r>
      <rPr>
        <sz val="11"/>
        <color rgb="FF000000"/>
        <rFont val="Calibri"/>
      </rPr>
      <t xml:space="preserve">
</t>
    </r>
    <r>
      <rPr>
        <sz val="11"/>
        <color rgb="FF000000"/>
        <rFont val="Calibri"/>
      </rPr>
      <t>SSL_CLIENT_AUTHENTICATION = TRUE</t>
    </r>
    <r>
      <rPr>
        <sz val="11"/>
        <color rgb="FF000000"/>
        <rFont val="Calibri"/>
      </rPr>
      <t xml:space="preserve">
</t>
    </r>
    <r>
      <rPr>
        <sz val="11"/>
        <color rgb="FF000000"/>
        <rFont val="Calibri"/>
      </rPr>
      <t>WALLET_LOCATION =</t>
    </r>
    <r>
      <rPr>
        <sz val="11"/>
        <color rgb="FF000000"/>
        <rFont val="Calibri"/>
      </rPr>
      <t xml:space="preserve">
</t>
    </r>
    <r>
      <rPr>
        <sz val="11"/>
        <color rgb="FF000000"/>
        <rFont val="Calibri"/>
      </rPr>
      <t>(SOURCE =</t>
    </r>
    <r>
      <rPr>
        <sz val="11"/>
        <color rgb="FF000000"/>
        <rFont val="Calibri"/>
      </rPr>
      <t xml:space="preserve">
</t>
    </r>
    <r>
      <rPr>
        <sz val="11"/>
        <color rgb="FF000000"/>
        <rFont val="Calibri"/>
      </rPr>
      <t>(METHOD = FILE)</t>
    </r>
    <r>
      <rPr>
        <sz val="11"/>
        <color rgb="FF000000"/>
        <rFont val="Calibri"/>
      </rPr>
      <t xml:space="preserve">
</t>
    </r>
    <r>
      <rPr>
        <sz val="11"/>
        <color rgb="FF000000"/>
        <rFont val="Calibri"/>
      </rPr>
      <t>(METHOD_DATA =</t>
    </r>
    <r>
      <rPr>
        <sz val="11"/>
        <color rgb="FF000000"/>
        <rFont val="Calibri"/>
      </rPr>
      <t xml:space="preserve">
</t>
    </r>
    <r>
      <rPr>
        <sz val="11"/>
        <color rgb="FF000000"/>
        <rFont val="Calibri"/>
      </rPr>
      <t>(DIRECTORY = /u01/app/oracle/product/12.1.0/dbhome_1/owm/wallets)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SSL_CIPHER_SUITES= (SSL_RSA_WITH_AES_256_CBC_SHA384)</t>
    </r>
    <r>
      <rPr>
        <sz val="11"/>
        <color rgb="FF000000"/>
        <rFont val="Calibri"/>
      </rPr>
      <t xml:space="preserve">
</t>
    </r>
    <r>
      <rPr>
        <sz val="11"/>
        <color rgb="FF000000"/>
        <rFont val="Calibri"/>
      </rPr>
      <t>ADR_BASE = /u01/app/oracle</t>
    </r>
  </si>
  <si>
    <t>V-237724</t>
  </si>
  <si>
    <r>
      <rPr>
        <sz val="11"/>
        <rFont val="Calibri"/>
      </rPr>
      <t>The DBMS must ensure users are authenticated with an individual authenticator prior to using a shared authenticator.</t>
    </r>
  </si>
  <si>
    <r>
      <rPr>
        <sz val="11"/>
        <color rgb="FF000000"/>
        <rFont val="Calibri"/>
      </rPr>
      <t>Configure DBMS, OS and/or enterprise-level authentication/access mechanism to require individual authentication prior to authentication for shared account access.</t>
    </r>
    <r>
      <rPr>
        <sz val="11"/>
        <color rgb="FF000000"/>
        <rFont val="Calibri"/>
      </rPr>
      <t xml:space="preserve">
</t>
    </r>
    <r>
      <rPr>
        <sz val="11"/>
        <color rgb="FF000000"/>
        <rFont val="Calibri"/>
      </rPr>
      <t>If appropriate, install Oracle Access Manager to provide multifactor authentication of applications front-ending Oracle Databases and using shared accounts.  After installation, use x509 Authentication modules provided out of the box.</t>
    </r>
  </si>
  <si>
    <r>
      <rPr>
        <sz val="11"/>
        <color rgb="FF000000"/>
        <rFont val="Calibri"/>
      </rPr>
      <t>To assure individual accountability and prevent unauthorized access, application users (and any processes acting on behalf of users) must be individually identified and authenticated.</t>
    </r>
    <r>
      <rPr>
        <sz val="11"/>
        <color rgb="FF000000"/>
        <rFont val="Calibri"/>
      </rPr>
      <t xml:space="preserve">
</t>
    </r>
    <r>
      <rPr>
        <sz val="11"/>
        <color rgb="FF000000"/>
        <rFont val="Calibri"/>
      </rPr>
      <t>A shared authenticator is a generic account used by multiple individuals. Use of a shared authenticator alone does not uniquely identify individual users. An example of a shared authenticator is the UNIX OS 'root' user account, a Windows 'administrator' account, an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shared authenticator.</t>
    </r>
    <r>
      <rPr>
        <sz val="11"/>
        <color rgb="FF000000"/>
        <rFont val="Calibri"/>
      </rPr>
      <t xml:space="preserve">
</t>
    </r>
    <r>
      <rPr>
        <sz val="11"/>
        <color rgb="FF000000"/>
        <rFont val="Calibri"/>
      </rPr>
      <t>Some applications may not have the need to provide a group authenticator; this is considered a matter of application design. In those instances where the application design includes the use of a shared authenticator, this requirement will apply.</t>
    </r>
    <r>
      <rPr>
        <sz val="11"/>
        <color rgb="FF000000"/>
        <rFont val="Calibri"/>
      </rPr>
      <t xml:space="preserve">
</t>
    </r>
    <r>
      <rPr>
        <sz val="11"/>
        <color rgb="FF000000"/>
        <rFont val="Calibri"/>
      </rPr>
      <t>There may also be instances when specific user actions need to be performed on the information system without unique user identification or authentication. An example of this type of access is a web server which contains publicly releasable information. These types of accesses are allowed but must be explicitly identified and documented by the organization.</t>
    </r>
    <r>
      <rPr>
        <sz val="11"/>
        <color rgb="FF000000"/>
        <rFont val="Calibri"/>
      </rPr>
      <t xml:space="preserve">
</t>
    </r>
    <r>
      <rPr>
        <sz val="11"/>
        <color rgb="FF000000"/>
        <rFont val="Calibri"/>
      </rPr>
      <t>When shared accounts are utilized without another means of identifying individual users, users may deny having performed a particular action.</t>
    </r>
  </si>
  <si>
    <r>
      <rPr>
        <sz val="11"/>
        <color rgb="FF000000"/>
        <rFont val="Calibri"/>
      </rPr>
      <t>Review DBMS settings, OS settings, and/or enterprise-level authentication/access mechanism settings to determine whether shared accounts exist. If group accounts do not exist, this is NA.</t>
    </r>
    <r>
      <rPr>
        <sz val="11"/>
        <color rgb="FF000000"/>
        <rFont val="Calibri"/>
      </rPr>
      <t xml:space="preserve">
</t>
    </r>
    <r>
      <rPr>
        <sz val="11"/>
        <color rgb="FF000000"/>
        <rFont val="Calibri"/>
      </rPr>
      <t>Review DBMS settings to determine if individual authentication is required before shared authentication.</t>
    </r>
    <r>
      <rPr>
        <sz val="11"/>
        <color rgb="FF000000"/>
        <rFont val="Calibri"/>
      </rPr>
      <t xml:space="preserve">
</t>
    </r>
    <r>
      <rPr>
        <sz val="11"/>
        <color rgb="FF000000"/>
        <rFont val="Calibri"/>
      </rPr>
      <t>If shared authentication does not require prior individual authentication, this is a finding.</t>
    </r>
    <r>
      <rPr>
        <sz val="11"/>
        <color rgb="FF000000"/>
        <rFont val="Calibri"/>
      </rPr>
      <t xml:space="preserve">
</t>
    </r>
    <r>
      <rPr>
        <sz val="11"/>
        <color rgb="FF000000"/>
        <rFont val="Calibri"/>
      </rPr>
      <t>(Oracle Access Manager may be helpful in meeting this requirement. Notes on Oracle Access Manager follow.)</t>
    </r>
    <r>
      <rPr>
        <sz val="11"/>
        <color rgb="FF000000"/>
        <rFont val="Calibri"/>
      </rPr>
      <t xml:space="preserve">
</t>
    </r>
    <r>
      <rPr>
        <sz val="11"/>
        <color rgb="FF000000"/>
        <rFont val="Calibri"/>
      </rPr>
      <t>Oracle Access Manager is used when there is a need for multifactor authentication of applications front-ending Oracle Datasets that may use group accounts. Oracle Access Manager supports using PKI-based smart cards (CAC, PIV) for multifactor authentication. When a user authenticates to a smart card application, the smart card engine produces a certificate-based authentication token. Can configure a certificate-based authentication scheme in Oracle Access Manager that uses information from the smart card certificate. Certificate-based authentication works with any smart card or similar device that presents an X.509 certificate.</t>
    </r>
    <r>
      <rPr>
        <sz val="11"/>
        <color rgb="FF000000"/>
        <rFont val="Calibri"/>
      </rPr>
      <t xml:space="preserve">
</t>
    </r>
    <r>
      <rPr>
        <sz val="11"/>
        <color rgb="FF000000"/>
        <rFont val="Calibri"/>
      </rPr>
      <t>Check:</t>
    </r>
    <r>
      <rPr>
        <sz val="11"/>
        <color rgb="FF000000"/>
        <rFont val="Calibri"/>
      </rPr>
      <t xml:space="preserve">
</t>
    </r>
    <r>
      <rPr>
        <sz val="11"/>
        <color rgb="FF000000"/>
        <rFont val="Calibri"/>
      </rPr>
      <t>First, check that the Authentication Module is set up properly:</t>
    </r>
    <r>
      <rPr>
        <sz val="11"/>
        <color rgb="FF000000"/>
        <rFont val="Calibri"/>
      </rPr>
      <t xml:space="preserve">
</t>
    </r>
    <r>
      <rPr>
        <sz val="11"/>
        <color rgb="FF000000"/>
        <rFont val="Calibri"/>
      </rPr>
      <t>1) Go to Oracle Access Manager Home Screen and click the Policy Configuration tab.  Select the X509Scheme.</t>
    </r>
    <r>
      <rPr>
        <sz val="11"/>
        <color rgb="FF000000"/>
        <rFont val="Calibri"/>
      </rPr>
      <t xml:space="preserve">
</t>
    </r>
    <r>
      <rPr>
        <sz val="11"/>
        <color rgb="FF000000"/>
        <rFont val="Calibri"/>
      </rPr>
      <t>2) Make sure the Authentication Module option is set to X509Plugin.</t>
    </r>
    <r>
      <rPr>
        <sz val="11"/>
        <color rgb="FF000000"/>
        <rFont val="Calibri"/>
      </rPr>
      <t xml:space="preserve">
</t>
    </r>
    <r>
      <rPr>
        <sz val="11"/>
        <color rgb="FF000000"/>
        <rFont val="Calibri"/>
      </rPr>
      <t>Second, check that the Authentication policy is using the x509Scheme:</t>
    </r>
    <r>
      <rPr>
        <sz val="11"/>
        <color rgb="FF000000"/>
        <rFont val="Calibri"/>
      </rPr>
      <t xml:space="preserve">
</t>
    </r>
    <r>
      <rPr>
        <sz val="11"/>
        <color rgb="FF000000"/>
        <rFont val="Calibri"/>
      </rPr>
      <t>1) Go to Oracle Access Manager Home Screen and click the Policy Configuration tab.</t>
    </r>
    <r>
      <rPr>
        <sz val="11"/>
        <color rgb="FF000000"/>
        <rFont val="Calibri"/>
      </rPr>
      <t xml:space="preserve">
</t>
    </r>
    <r>
      <rPr>
        <sz val="11"/>
        <color rgb="FF000000"/>
        <rFont val="Calibri"/>
      </rPr>
      <t>2) Select Application Domains.  Select Search.</t>
    </r>
    <r>
      <rPr>
        <sz val="11"/>
        <color rgb="FF000000"/>
        <rFont val="Calibri"/>
      </rPr>
      <t xml:space="preserve">
</t>
    </r>
    <r>
      <rPr>
        <sz val="11"/>
        <color rgb="FF000000"/>
        <rFont val="Calibri"/>
      </rPr>
      <t>3) Select the application domain protecting the Oracle Database.</t>
    </r>
    <r>
      <rPr>
        <sz val="11"/>
        <color rgb="FF000000"/>
        <rFont val="Calibri"/>
      </rPr>
      <t xml:space="preserve">
</t>
    </r>
    <r>
      <rPr>
        <sz val="11"/>
        <color rgb="FF000000"/>
        <rFont val="Calibri"/>
      </rPr>
      <t>4) Select the Authentication Polices tab and Click Protected Resource Policy.</t>
    </r>
    <r>
      <rPr>
        <sz val="11"/>
        <color rgb="FF000000"/>
        <rFont val="Calibri"/>
      </rPr>
      <t xml:space="preserve">
</t>
    </r>
    <r>
      <rPr>
        <sz val="11"/>
        <color rgb="FF000000"/>
        <rFont val="Calibri"/>
      </rPr>
      <t>5) Make sure the Authentication Scheme is set to x509Scheme.</t>
    </r>
  </si>
  <si>
    <t>V-237725</t>
  </si>
  <si>
    <r>
      <rPr>
        <sz val="11"/>
        <rFont val="Calibri"/>
      </rPr>
      <t>The DBMS must disable user accounts after 35 days of inactivity.</t>
    </r>
  </si>
  <si>
    <r>
      <rPr>
        <sz val="11"/>
        <color rgb="FF000000"/>
        <rFont val="Calibri"/>
      </rPr>
      <t>For accounts managed by Oracle, issue the statement:</t>
    </r>
    <r>
      <rPr>
        <sz val="11"/>
        <color rgb="FF000000"/>
        <rFont val="Calibri"/>
      </rPr>
      <t xml:space="preserve">
</t>
    </r>
    <r>
      <rPr>
        <sz val="11"/>
        <color rgb="FF000000"/>
        <rFont val="Calibri"/>
      </rPr>
      <t>ALTER PROFILE profile_name  LIMIT inactive_account_time 35;</t>
    </r>
    <r>
      <rPr>
        <sz val="11"/>
        <color rgb="FF000000"/>
        <rFont val="Calibri"/>
      </rPr>
      <t xml:space="preserve">
</t>
    </r>
    <r>
      <rPr>
        <sz val="11"/>
        <color rgb="FF000000"/>
        <rFont val="Calibri"/>
      </rPr>
      <t>Or</t>
    </r>
    <r>
      <rPr>
        <sz val="11"/>
        <color rgb="FF000000"/>
        <rFont val="Calibri"/>
      </rPr>
      <t xml:space="preserve">
</t>
    </r>
    <r>
      <rPr>
        <sz val="11"/>
        <color rgb="FF000000"/>
        <rFont val="Calibri"/>
      </rPr>
      <t>Change the profile for the DBMS account to ORA_STIG_PROFILE (which has the inactive_account_time parameter set to 35):</t>
    </r>
    <r>
      <rPr>
        <sz val="11"/>
        <color rgb="FF000000"/>
        <rFont val="Calibri"/>
      </rPr>
      <t xml:space="preserve">
</t>
    </r>
    <r>
      <rPr>
        <sz val="11"/>
        <color rgb="FF000000"/>
        <rFont val="Calibri"/>
      </rPr>
      <t>ALTER USER user_name PROFILE ora_stig_profile;</t>
    </r>
    <r>
      <rPr>
        <sz val="11"/>
        <color rgb="FF000000"/>
        <rFont val="Calibri"/>
      </rPr>
      <t xml:space="preserve">
</t>
    </r>
    <r>
      <rPr>
        <sz val="11"/>
        <color rgb="FF000000"/>
        <rFont val="Calibri"/>
      </rPr>
      <t>An alternate method is to create a script or store procedure that runs once a day.</t>
    </r>
    <r>
      <rPr>
        <sz val="11"/>
        <color rgb="FF000000"/>
        <rFont val="Calibri"/>
      </rPr>
      <t xml:space="preserve">
</t>
    </r>
    <r>
      <rPr>
        <sz val="11"/>
        <color rgb="FF000000"/>
        <rFont val="Calibri"/>
      </rPr>
      <t>Write a SQL statement to determine accounts that have not logged in within 35 days: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select username from dba_audit_trail where  action_name = 'LOGON'</t>
    </r>
    <r>
      <rPr>
        <sz val="11"/>
        <color rgb="FF000000"/>
        <rFont val="Calibri"/>
      </rPr>
      <t xml:space="preserve">
</t>
    </r>
    <r>
      <rPr>
        <sz val="11"/>
        <color rgb="FF000000"/>
        <rFont val="Calibri"/>
      </rPr>
      <t>group  by username having max(timestamp) &lt; sysdate - 36</t>
    </r>
    <r>
      <rPr>
        <sz val="11"/>
        <color rgb="FF000000"/>
        <rFont val="Calibri"/>
      </rPr>
      <t xml:space="preserve">
</t>
    </r>
    <r>
      <rPr>
        <sz val="11"/>
        <color rgb="FF000000"/>
        <rFont val="Calibri"/>
      </rPr>
      <t>And then disable all accounts that have not logged in within 35 days.</t>
    </r>
  </si>
  <si>
    <r>
      <rPr>
        <sz val="11"/>
        <color rgb="FF000000"/>
        <rFont val="Calibri"/>
      </rPr>
      <t xml:space="preserve">Attackers that are able to exploit an inactive DBMS account can potentially obtain and maintain undetected access to the database. </t>
    </r>
    <r>
      <rPr>
        <sz val="11"/>
        <color rgb="FF000000"/>
        <rFont val="Calibri"/>
      </rPr>
      <t xml:space="preserve">
</t>
    </r>
    <r>
      <rPr>
        <sz val="11"/>
        <color rgb="FF000000"/>
        <rFont val="Calibri"/>
      </rPr>
      <t>Owners of inactive DBMS accounts will not notice if unauthorized access to their user account has been obtained. All DBMS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address access requirements, some database administrators choose to integrate their databases with enterprise-level authentication/access mechanisms that meet or exceed access control policy requirements. Such integration allows the database administrator to off-load those access control functions and focus on core application features and functionality. </t>
    </r>
    <r>
      <rPr>
        <sz val="11"/>
        <color rgb="FF000000"/>
        <rFont val="Calibri"/>
      </rPr>
      <t xml:space="preserve">
</t>
    </r>
    <r>
      <rPr>
        <sz val="11"/>
        <color rgb="FF000000"/>
        <rFont val="Calibri"/>
      </rPr>
      <t>This policy does not apply to either emergency accounts or infrequently used accounts. Infrequently used accounts are local logon administrator accounts used by system administrators when network or normal logon/access is not available. Emergency accounts are administrator accounts created in response to crisis situations.</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</si>
  <si>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managed and authenticated by the OS or an enterprise-level authentication/access mechanism, and not by Oracle, this is not a finding.</t>
    </r>
    <r>
      <rPr>
        <sz val="11"/>
        <color rgb="FF000000"/>
        <rFont val="Calibri"/>
      </rPr>
      <t xml:space="preserve">
</t>
    </r>
    <r>
      <rPr>
        <sz val="11"/>
        <color rgb="FF000000"/>
        <rFont val="Calibri"/>
      </rPr>
      <t xml:space="preserve">For accounts managed by Oracle, check DBMS settings to determine if accounts are automatically disabled by the system after 35 days of inactivity. </t>
    </r>
    <r>
      <rPr>
        <sz val="11"/>
        <color rgb="FF000000"/>
        <rFont val="Calibri"/>
      </rPr>
      <t xml:space="preserve">
</t>
    </r>
    <r>
      <rPr>
        <sz val="11"/>
        <color rgb="FF000000"/>
        <rFont val="Calibri"/>
      </rPr>
      <t>In Oracle 12c, Oracle introduced a new security parameter in the profile called INACTIVE_ACCOUNT_TIME. The INACTIVE_ACCOUNT_TIME parameter specifies the number of days permitted the account will be in OPEN state since the last login, after that will be LOCKED if no successful logins happens after the specified duration.</t>
    </r>
    <r>
      <rPr>
        <sz val="11"/>
        <color rgb="FF000000"/>
        <rFont val="Calibri"/>
      </rPr>
      <t xml:space="preserve">
</t>
    </r>
    <r>
      <rPr>
        <sz val="11"/>
        <color rgb="FF000000"/>
        <rFont val="Calibri"/>
      </rPr>
      <t>Check to see what profile each user is associated with, if any, with this query:</t>
    </r>
    <r>
      <rPr>
        <sz val="11"/>
        <color rgb="FF000000"/>
        <rFont val="Calibri"/>
      </rPr>
      <t xml:space="preserve">
</t>
    </r>
    <r>
      <rPr>
        <sz val="11"/>
        <color rgb="FF000000"/>
        <rFont val="Calibri"/>
      </rPr>
      <t>select username, profile from dba_users order by 1,2;</t>
    </r>
    <r>
      <rPr>
        <sz val="11"/>
        <color rgb="FF000000"/>
        <rFont val="Calibri"/>
      </rPr>
      <t xml:space="preserve">
</t>
    </r>
    <r>
      <rPr>
        <sz val="11"/>
        <color rgb="FF000000"/>
        <rFont val="Calibri"/>
      </rPr>
      <t>Then check the profile to see what the inactive_account_time is set to in the table dba_profiles; the inactive_account_time is a value stored in the LIMIT column, and identified by the value inactive_account_time in the RESOURCE_NAME column.</t>
    </r>
    <r>
      <rPr>
        <sz val="11"/>
        <color rgb="FF000000"/>
        <rFont val="Calibri"/>
      </rPr>
      <t xml:space="preserve">
</t>
    </r>
    <r>
      <rPr>
        <sz val="11"/>
        <color rgb="FF000000"/>
        <rFont val="Calibri"/>
      </rPr>
      <t>SQL&gt;select profile, resource_name, resource_type, limit from dba_profiles where upper(resource_name) = 'INACTIVE_ACCOUNT_TIME';</t>
    </r>
    <r>
      <rPr>
        <sz val="11"/>
        <color rgb="FF000000"/>
        <rFont val="Calibri"/>
      </rPr>
      <t xml:space="preserve">
</t>
    </r>
    <r>
      <rPr>
        <sz val="11"/>
        <color rgb="FF000000"/>
        <rFont val="Calibri"/>
      </rPr>
      <t>If the INACTIVE_ACCOUNT_TIME parameter is set to UNLIMITED (default) or it is set to more than 35 days, this is a finding.</t>
    </r>
    <r>
      <rPr>
        <sz val="11"/>
        <color rgb="FF000000"/>
        <rFont val="Calibri"/>
      </rPr>
      <t xml:space="preserve">
</t>
    </r>
    <r>
      <rPr>
        <sz val="11"/>
        <color rgb="FF000000"/>
        <rFont val="Calibri"/>
      </rPr>
      <t>If INACTIVE_ACCOUNT_TIME is not a parameter associated with the profile then check for a script or an automated job that is run daily that checks the audit trail or other means to make sure every user account has logged in within the last 35 days.  If one is not present, this is a finding.</t>
    </r>
  </si>
  <si>
    <t>V-237726</t>
  </si>
  <si>
    <r>
      <rPr>
        <sz val="11"/>
        <rFont val="Calibri"/>
      </rPr>
      <t>The DBMS must support organizational requirements to enforce minimum password length.</t>
    </r>
  </si>
  <si>
    <r>
      <rPr>
        <sz val="11"/>
        <color rgb="FF000000"/>
        <rFont val="Calibri"/>
      </rPr>
      <t>If all user accounts are authenticated by the OS or an enterprise-level authentication/access mechanism, and not by Oracle, no fix to the DBMS is required.</t>
    </r>
    <r>
      <rPr>
        <sz val="11"/>
        <color rgb="FF000000"/>
        <rFont val="Calibri"/>
      </rPr>
      <t xml:space="preserve">
</t>
    </r>
    <r>
      <rPr>
        <sz val="11"/>
        <color rgb="FF000000"/>
        <rFont val="Calibri"/>
      </rPr>
      <t>If any user accounts are managed by Oracle, develop, test, and implement a password verification function that enforces DOD requirements.</t>
    </r>
    <r>
      <rPr>
        <sz val="11"/>
        <color rgb="FF000000"/>
        <rFont val="Calibri"/>
      </rPr>
      <t xml:space="preserve">
</t>
    </r>
    <r>
      <rPr>
        <sz val="11"/>
        <color rgb="FF000000"/>
        <rFont val="Calibri"/>
      </rPr>
      <t>Oracle supplies a sample function called ORA12C_STRONG_VERIFY_FUNCTION. This can be used as the starting point for a customized function. The script file is found in the following location on the server depending on OS: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%ORACLE_HOME%\RDBMS\ADMIN\catpvf.sql</t>
    </r>
    <r>
      <rPr>
        <sz val="11"/>
        <color rgb="FF000000"/>
        <rFont val="Calibri"/>
      </rPr>
      <t xml:space="preserve">
</t>
    </r>
    <r>
      <rPr>
        <sz val="11"/>
        <color rgb="FF000000"/>
        <rFont val="Calibri"/>
      </rPr>
      <t>UNIX/Linux:</t>
    </r>
    <r>
      <rPr>
        <sz val="11"/>
        <color rgb="FF000000"/>
        <rFont val="Calibri"/>
      </rPr>
      <t xml:space="preserve">
</t>
    </r>
    <r>
      <rPr>
        <sz val="11"/>
        <color rgb="FF000000"/>
        <rFont val="Calibri"/>
      </rPr>
      <t>$ORACLE_HOME/rdbms/admin/catpvf.sql</t>
    </r>
  </si>
  <si>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To meet password policy requirements, passwords need to be changed at specific policy-based intervals.</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Weak passwords are a primary target for attack to gain unauthorized access to databases and other systems. Where username/password is used for identification and authentication to the database, requiring the use of strong passwords can help prevent simple and more sophisticated methods for guessing at passwords.</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</si>
  <si>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If, for any profile, the function name is null, this is a finding.</t>
    </r>
    <r>
      <rPr>
        <sz val="11"/>
        <color rgb="FF000000"/>
        <rFont val="Calibri"/>
      </rPr>
      <t xml:space="preserve">
</t>
    </r>
    <r>
      <rPr>
        <sz val="11"/>
        <color rgb="FF000000"/>
        <rFont val="Calibri"/>
      </rPr>
      <t>For each password verification function, examine its source code.</t>
    </r>
    <r>
      <rPr>
        <sz val="11"/>
        <color rgb="FF000000"/>
        <rFont val="Calibri"/>
      </rPr>
      <t xml:space="preserve">
</t>
    </r>
    <r>
      <rPr>
        <sz val="11"/>
        <color rgb="FF000000"/>
        <rFont val="Calibri"/>
      </rPr>
      <t>If it does not enforce the DOD-defined minimum length (15 unless otherwise specified), this is a finding.</t>
    </r>
  </si>
  <si>
    <t>V-237727</t>
  </si>
  <si>
    <r>
      <rPr>
        <sz val="11"/>
        <rFont val="Calibri"/>
      </rPr>
      <t>The DBMS must support organizational requirements to prohibit password reuse for the organization-defined number of generations.</t>
    </r>
  </si>
  <si>
    <r>
      <rPr>
        <sz val="11"/>
        <color rgb="FF000000"/>
        <rFont val="Calibri"/>
      </rPr>
      <t>If all user accounts are authenticated by the OS or an enterprise-level authentication/access mechanism, and not by Oracle, no fix to the DBMS is required.</t>
    </r>
    <r>
      <rPr>
        <sz val="11"/>
        <color rgb="FF000000"/>
        <rFont val="Calibri"/>
      </rPr>
      <t xml:space="preserve">
</t>
    </r>
    <r>
      <rPr>
        <sz val="11"/>
        <color rgb="FF000000"/>
        <rFont val="Calibri"/>
      </rPr>
      <t>If any user accounts are managed by Oracle, for each profile, set the PASSWORD_REUSE_MAX to enforce the DOD-defined minimum number of password changes before a password may be repeated (five or greater).</t>
    </r>
    <r>
      <rPr>
        <sz val="11"/>
        <color rgb="FF000000"/>
        <rFont val="Calibri"/>
      </rPr>
      <t xml:space="preserve">
</t>
    </r>
    <r>
      <rPr>
        <sz val="11"/>
        <color rgb="FF000000"/>
        <rFont val="Calibri"/>
      </rPr>
      <t>PASSWORD_REUSE_MAX is effective if and only if PASSWORD_REUSE_TIME is specified, so ensure also that it has a meaningful value. Since the minimum password lifetime is one day, the smallest meaningful value is the same as the PASSWORD_REUSE_MAX value.</t>
    </r>
    <r>
      <rPr>
        <sz val="11"/>
        <color rgb="FF000000"/>
        <rFont val="Calibri"/>
      </rPr>
      <t xml:space="preserve">
</t>
    </r>
    <r>
      <rPr>
        <sz val="11"/>
        <color rgb="FF000000"/>
        <rFont val="Calibri"/>
      </rPr>
      <t>Using PPPPPP as an example, the statement to do this is:</t>
    </r>
    <r>
      <rPr>
        <sz val="11"/>
        <color rgb="FF000000"/>
        <rFont val="Calibri"/>
      </rPr>
      <t xml:space="preserve">
</t>
    </r>
    <r>
      <rPr>
        <sz val="11"/>
        <color rgb="FF000000"/>
        <rFont val="Calibri"/>
      </rPr>
      <t>ALTER PROFILE PPPPPP LIMIT PASSWORD_REUSE_MAX 5 PASSWORD_REUSE_TIME 5;</t>
    </r>
  </si>
  <si>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To meet password policy requirements, passwords need to be changed at specific policy-based intervals.</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Password reuse restrictions protect against bypass of password expiration requirements and help protect accounts from password guessing attempts.</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</si>
  <si>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reuse rule, if any, that is in effect:</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IN ('PASSWORD_REUSE_MAX', 'PASSWORD_REUSE_TIME')</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 RESOURCE_NAME;</t>
    </r>
    <r>
      <rPr>
        <sz val="11"/>
        <color rgb="FF000000"/>
        <rFont val="Calibri"/>
      </rPr>
      <t xml:space="preserve">
</t>
    </r>
    <r>
      <rPr>
        <sz val="11"/>
        <color rgb="FF000000"/>
        <rFont val="Calibri"/>
      </rPr>
      <t>Bearing in mind that a profile can inherit from another profile, and the root profile is called DEFAULT, determine the value of the PASSWORD_REUSE_MAX effective for each profile.</t>
    </r>
    <r>
      <rPr>
        <sz val="11"/>
        <color rgb="FF000000"/>
        <rFont val="Calibri"/>
      </rPr>
      <t xml:space="preserve">
</t>
    </r>
    <r>
      <rPr>
        <sz val="11"/>
        <color rgb="FF000000"/>
        <rFont val="Calibri"/>
      </rPr>
      <t>If, for any profile, the PASSWORD_REUSE_MAX value does not enforce the DOD-defined minimum number of password changes before a password may be repeated (five or greater), this is a finding.</t>
    </r>
    <r>
      <rPr>
        <sz val="11"/>
        <color rgb="FF000000"/>
        <rFont val="Calibri"/>
      </rPr>
      <t xml:space="preserve">
</t>
    </r>
    <r>
      <rPr>
        <sz val="11"/>
        <color rgb="FF000000"/>
        <rFont val="Calibri"/>
      </rPr>
      <t>PASSWORD_REUSE_MAX is effective if and only if PASSWORD_REUSE_TIME is specified, so if both are UNLIMITED, this is a finding.</t>
    </r>
  </si>
  <si>
    <t>V-237728</t>
  </si>
  <si>
    <r>
      <rPr>
        <sz val="11"/>
        <rFont val="Calibri"/>
      </rPr>
      <t>The DBMS must support organizational requirements to enforce password complexity by the number of uppercase characters used.</t>
    </r>
  </si>
  <si>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Use of a complex password helps to increase the time and resources required to compromise the password.</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</si>
  <si>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managed and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SELECT * FROM SYS.DBA_PROFILES</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If, for any profile, the function name is null, this is a finding.</t>
    </r>
    <r>
      <rPr>
        <sz val="11"/>
        <color rgb="FF000000"/>
        <rFont val="Calibri"/>
      </rPr>
      <t xml:space="preserve">
</t>
    </r>
    <r>
      <rPr>
        <sz val="11"/>
        <color rgb="FF000000"/>
        <rFont val="Calibri"/>
      </rPr>
      <t>For each password verification function, examine its source code. If it does not enforce the organization-defined minimum number of uppercase characters (one, unless otherwise specified), this is a finding.</t>
    </r>
  </si>
  <si>
    <t>V-237729</t>
  </si>
  <si>
    <r>
      <rPr>
        <sz val="11"/>
        <rFont val="Calibri"/>
      </rPr>
      <t>The DBMS must support organizational requirements to enforce password complexity by the number of lowercase characters used.</t>
    </r>
  </si>
  <si>
    <r>
      <rPr>
        <sz val="11"/>
        <color rgb="FF000000"/>
        <rFont val="Calibri"/>
      </rPr>
      <t>If all user accounts are managed and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If, for any profile, the function name is null, this is a finding.</t>
    </r>
    <r>
      <rPr>
        <sz val="11"/>
        <color rgb="FF000000"/>
        <rFont val="Calibri"/>
      </rPr>
      <t xml:space="preserve">
</t>
    </r>
    <r>
      <rPr>
        <sz val="11"/>
        <color rgb="FF000000"/>
        <rFont val="Calibri"/>
      </rPr>
      <t>For each password verification function, examine its source code.</t>
    </r>
    <r>
      <rPr>
        <sz val="11"/>
        <color rgb="FF000000"/>
        <rFont val="Calibri"/>
      </rPr>
      <t xml:space="preserve">
</t>
    </r>
    <r>
      <rPr>
        <sz val="11"/>
        <color rgb="FF000000"/>
        <rFont val="Calibri"/>
      </rPr>
      <t>If it does not enforce the organization-defined minimum number of lowercase characters (one, unless otherwise specified), this is a finding.</t>
    </r>
  </si>
  <si>
    <t>V-237730</t>
  </si>
  <si>
    <r>
      <rPr>
        <sz val="11"/>
        <rFont val="Calibri"/>
      </rPr>
      <t>The DBMS must support organizational requirements to enforce password complexity by the number of numeric characters used.</t>
    </r>
  </si>
  <si>
    <r>
      <rPr>
        <sz val="11"/>
        <color rgb="FF000000"/>
        <rFont val="Calibri"/>
      </rPr>
      <t>If all user accounts are managed and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SELECT * FROM SYS.DBA_PROFILES</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If, for any profile, the function name is null, this is a finding.</t>
    </r>
    <r>
      <rPr>
        <sz val="11"/>
        <color rgb="FF000000"/>
        <rFont val="Calibri"/>
      </rPr>
      <t xml:space="preserve">
</t>
    </r>
    <r>
      <rPr>
        <sz val="11"/>
        <color rgb="FF000000"/>
        <rFont val="Calibri"/>
      </rPr>
      <t>For each password verification function, examine its source code.</t>
    </r>
    <r>
      <rPr>
        <sz val="11"/>
        <color rgb="FF000000"/>
        <rFont val="Calibri"/>
      </rPr>
      <t xml:space="preserve">
</t>
    </r>
    <r>
      <rPr>
        <sz val="11"/>
        <color rgb="FF000000"/>
        <rFont val="Calibri"/>
      </rPr>
      <t>If it does not enforce the organization-defined minimum number of numeric characters (one, unless otherwise specified), this is a finding.</t>
    </r>
  </si>
  <si>
    <t>V-237731</t>
  </si>
  <si>
    <r>
      <rPr>
        <sz val="11"/>
        <rFont val="Calibri"/>
      </rPr>
      <t>The DBMS must support organizational requirements to enforce password complexity by the number of special characters used.</t>
    </r>
  </si>
  <si>
    <r>
      <rPr>
        <sz val="11"/>
        <color rgb="FF000000"/>
        <rFont val="Calibri"/>
      </rPr>
      <t>If all user accounts are managed and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SELECT * FROM SYS.DBA_PROFILES</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If, for any profile, the function name is null, this is a finding.</t>
    </r>
    <r>
      <rPr>
        <sz val="11"/>
        <color rgb="FF000000"/>
        <rFont val="Calibri"/>
      </rPr>
      <t xml:space="preserve">
</t>
    </r>
    <r>
      <rPr>
        <sz val="11"/>
        <color rgb="FF000000"/>
        <rFont val="Calibri"/>
      </rPr>
      <t>For each password verification function, examine its source code.</t>
    </r>
    <r>
      <rPr>
        <sz val="11"/>
        <color rgb="FF000000"/>
        <rFont val="Calibri"/>
      </rPr>
      <t xml:space="preserve">
</t>
    </r>
    <r>
      <rPr>
        <sz val="11"/>
        <color rgb="FF000000"/>
        <rFont val="Calibri"/>
      </rPr>
      <t>If it does not enforce the organization-defined minimum number of special characters (one, unless otherwise specified), this is a finding.</t>
    </r>
  </si>
  <si>
    <t>V-237732</t>
  </si>
  <si>
    <r>
      <rPr>
        <sz val="11"/>
        <rFont val="Calibri"/>
      </rPr>
      <t>The DBMS must support organizational requirements to enforce the number of characters that get changed when passwords are changed.</t>
    </r>
  </si>
  <si>
    <r>
      <rPr>
        <sz val="11"/>
        <color rgb="FF000000"/>
        <rFont val="Calibri"/>
      </rPr>
      <t>If any user accounts are managed by Oracle, develop, test, and implement a password verification function that enforces DOD requirements.</t>
    </r>
    <r>
      <rPr>
        <sz val="11"/>
        <color rgb="FF000000"/>
        <rFont val="Calibri"/>
      </rPr>
      <t xml:space="preserve">
</t>
    </r>
    <r>
      <rPr>
        <sz val="11"/>
        <color rgb="FF000000"/>
        <rFont val="Calibri"/>
      </rPr>
      <t>Oracle supplies a sample function called ORA12C_STRONG_VERIFY_FUNCTION. This can be used as the starting point for a customized function. The script file is found in the following location on the server depending on OS: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%ORACLE_HOME%\RDBMS\ADMIN\catpvf.sql</t>
    </r>
    <r>
      <rPr>
        <sz val="11"/>
        <color rgb="FF000000"/>
        <rFont val="Calibri"/>
      </rPr>
      <t xml:space="preserve">
</t>
    </r>
    <r>
      <rPr>
        <sz val="11"/>
        <color rgb="FF000000"/>
        <rFont val="Calibri"/>
      </rPr>
      <t>UNIX/Linux:</t>
    </r>
    <r>
      <rPr>
        <sz val="11"/>
        <color rgb="FF000000"/>
        <rFont val="Calibri"/>
      </rPr>
      <t xml:space="preserve">
</t>
    </r>
    <r>
      <rPr>
        <sz val="11"/>
        <color rgb="FF000000"/>
        <rFont val="Calibri"/>
      </rPr>
      <t>$ORACLE_HOME/rdbms/admin/catpvf.sql</t>
    </r>
  </si>
  <si>
    <r>
      <rPr>
        <sz val="11"/>
        <color rgb="FF000000"/>
        <rFont val="Calibri"/>
      </rPr>
      <t>Passwords need to be changed at specific policy-based intervals.</t>
    </r>
    <r>
      <rPr>
        <sz val="11"/>
        <color rgb="FF000000"/>
        <rFont val="Calibri"/>
      </rPr>
      <t xml:space="preserve">
</t>
    </r>
    <r>
      <rPr>
        <sz val="11"/>
        <color rgb="FF000000"/>
        <rFont val="Calibri"/>
      </rPr>
      <t>If the information system or application allows the user to consecutively reuse extensive portions of their password when they change their password, the end result is a password that has not had enough elements changed to meet the policy requirements.</t>
    </r>
    <r>
      <rPr>
        <sz val="11"/>
        <color rgb="FF000000"/>
        <rFont val="Calibri"/>
      </rPr>
      <t xml:space="preserve">
</t>
    </r>
    <r>
      <rPr>
        <sz val="11"/>
        <color rgb="FF000000"/>
        <rFont val="Calibri"/>
      </rPr>
      <t>Changing passwords frequently can thwart password-guessing attempts or re-establish protection of a compromised DBMS account. Minor changes to passwords may not accomplish this since password guessing may be able to continue to build on previous guesses, or the new password may be easily guessed using the old password.</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</si>
  <si>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managed and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SELECT * FROM SYS.DBA_PROFILES</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 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If, for any profile, the function name is null, this is a finding.</t>
    </r>
    <r>
      <rPr>
        <sz val="11"/>
        <color rgb="FF000000"/>
        <rFont val="Calibri"/>
      </rPr>
      <t xml:space="preserve">
</t>
    </r>
    <r>
      <rPr>
        <sz val="11"/>
        <color rgb="FF000000"/>
        <rFont val="Calibri"/>
      </rPr>
      <t>For each password verification function, examine its source code.</t>
    </r>
    <r>
      <rPr>
        <sz val="11"/>
        <color rgb="FF000000"/>
        <rFont val="Calibri"/>
      </rPr>
      <t xml:space="preserve">
</t>
    </r>
    <r>
      <rPr>
        <sz val="11"/>
        <color rgb="FF000000"/>
        <rFont val="Calibri"/>
      </rPr>
      <t>If it does not enforce the organization-defined minimum number of characters by which the password must differ from the previous password (eight characters unless otherwise specified), this is a finding.</t>
    </r>
  </si>
  <si>
    <t>V-237733</t>
  </si>
  <si>
    <r>
      <rPr>
        <sz val="11"/>
        <rFont val="Calibri"/>
      </rPr>
      <t>Procedures for establishing temporary passwords that meet DOD password requirements for new accounts must be defined, documented, and implemented.</t>
    </r>
  </si>
  <si>
    <r>
      <rPr>
        <sz val="11"/>
        <color rgb="FF000000"/>
        <rFont val="Calibri"/>
      </rPr>
      <t>Implement procedures for assigning temporary passwords to user accounts.</t>
    </r>
    <r>
      <rPr>
        <sz val="11"/>
        <color rgb="FF000000"/>
        <rFont val="Calibri"/>
      </rPr>
      <t xml:space="preserve">
</t>
    </r>
    <r>
      <rPr>
        <sz val="11"/>
        <color rgb="FF000000"/>
        <rFont val="Calibri"/>
      </rPr>
      <t>Procedures should include instructions to meet current DOD password length and complexity requirements and provide a secure method to relay the temporary password to the user.</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</si>
  <si>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New accounts authenticated by passwords that are created without a password or with an easily guessed password are vulnerable to unauthorized access. Procedures for creating new accounts with passwords should include the required assignment of a temporary password to be modified by the user upon first use.</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With respect to Oracle,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</si>
  <si>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Where accounts are authenticated using passwords, review procedures and implementation evidence for creation of temporary passwords.</t>
    </r>
    <r>
      <rPr>
        <sz val="11"/>
        <color rgb="FF000000"/>
        <rFont val="Calibri"/>
      </rPr>
      <t xml:space="preserve">
</t>
    </r>
    <r>
      <rPr>
        <sz val="11"/>
        <color rgb="FF000000"/>
        <rFont val="Calibri"/>
      </rPr>
      <t>If the procedures or evidence do not exist or do not enforce passwords to meet DOD password requirements, this is a finding.</t>
    </r>
  </si>
  <si>
    <t>V-237734</t>
  </si>
  <si>
    <r>
      <rPr>
        <sz val="11"/>
        <rFont val="Calibri"/>
      </rPr>
      <t>DBMS passwords must not be stored in compiled, encoded, or encrypted batch jobs or compiled, encoded, or encrypted application source code.</t>
    </r>
  </si>
  <si>
    <r>
      <rPr>
        <sz val="11"/>
        <color rgb="FF000000"/>
        <rFont val="Calibri"/>
      </rPr>
      <t>Design DBMS application code and batch job code that is compiled, encoded or encrypted, to NOT contain passwords.</t>
    </r>
    <r>
      <rPr>
        <sz val="11"/>
        <color rgb="FF000000"/>
        <rFont val="Calibri"/>
      </rPr>
      <t xml:space="preserve">
</t>
    </r>
    <r>
      <rPr>
        <sz val="11"/>
        <color rgb="FF000000"/>
        <rFont val="Calibri"/>
      </rPr>
      <t>- - - - -</t>
    </r>
    <r>
      <rPr>
        <sz val="11"/>
        <color rgb="FF000000"/>
        <rFont val="Calibri"/>
      </rPr>
      <t xml:space="preserve">
</t>
    </r>
    <r>
      <rPr>
        <sz val="11"/>
        <color rgb="FF000000"/>
        <rFont val="Calibri"/>
      </rPr>
      <t>Oracle provides the capability to provide for a secure external password facility.  Use the Oracle mkstore to create a secure storage area for passwords for applications, batch jobs, and scripts to use or deploy a site-authorized facility to perform this function.</t>
    </r>
    <r>
      <rPr>
        <sz val="11"/>
        <color rgb="FF000000"/>
        <rFont val="Calibri"/>
      </rPr>
      <t xml:space="preserve">
</t>
    </r>
    <r>
      <rPr>
        <sz val="11"/>
        <color rgb="FF000000"/>
        <rFont val="Calibri"/>
      </rPr>
      <t>Check to see what has been stored in the Oracle External Password Store</t>
    </r>
    <r>
      <rPr>
        <sz val="11"/>
        <color rgb="FF000000"/>
        <rFont val="Calibri"/>
      </rPr>
      <t xml:space="preserve">
</t>
    </r>
    <r>
      <rPr>
        <sz val="11"/>
        <color rgb="FF000000"/>
        <rFont val="Calibri"/>
      </rPr>
      <t>To view all contents of a client wallet external password store, check specific credentials by viewing them. Listing the external password store contents provides information can use to decide whether to add or delete credentials from the store.  To list the contents of the external password store, enter the following command at the command line:</t>
    </r>
    <r>
      <rPr>
        <sz val="11"/>
        <color rgb="FF000000"/>
        <rFont val="Calibri"/>
      </rPr>
      <t xml:space="preserve">
</t>
    </r>
    <r>
      <rPr>
        <sz val="11"/>
        <color rgb="FF000000"/>
        <rFont val="Calibri"/>
      </rPr>
      <t xml:space="preserve">  $ mkstore -wrl wallet_location -listCredential</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 mkstore -wrl c:\oracle\product\12.1.0\db_1\wallets -listCredential</t>
    </r>
    <r>
      <rPr>
        <sz val="11"/>
        <color rgb="FF000000"/>
        <rFont val="Calibri"/>
      </rPr>
      <t xml:space="preserve">
</t>
    </r>
    <r>
      <rPr>
        <sz val="11"/>
        <color rgb="FF000000"/>
        <rFont val="Calibri"/>
      </rPr>
      <t>The wallet_location specifies the path to the directory where the wallet, whose external password store contents is to be viewed, is located. This command lists all of the credential database service names (aliases) and the corresponding user name (schema) for that database. Passwords are not listed.</t>
    </r>
    <r>
      <rPr>
        <sz val="11"/>
        <color rgb="FF000000"/>
        <rFont val="Calibri"/>
      </rPr>
      <t xml:space="preserve">
</t>
    </r>
    <r>
      <rPr>
        <sz val="11"/>
        <color rgb="FF000000"/>
        <rFont val="Calibri"/>
      </rPr>
      <t>Configuring Clients to Use the External Password Store</t>
    </r>
    <r>
      <rPr>
        <sz val="11"/>
        <color rgb="FF000000"/>
        <rFont val="Calibri"/>
      </rPr>
      <t xml:space="preserve">
</t>
    </r>
    <r>
      <rPr>
        <sz val="11"/>
        <color rgb="FF000000"/>
        <rFont val="Calibri"/>
      </rPr>
      <t>If the client is already configured to use external authentication, such as Windows native authentication or Transport Layer Security (TLS), then Oracle Database uses that authentication method. The same credentials used for this type of authentication are typically also used to log on to the database.</t>
    </r>
    <r>
      <rPr>
        <sz val="11"/>
        <color rgb="FF000000"/>
        <rFont val="Calibri"/>
      </rPr>
      <t xml:space="preserve">
</t>
    </r>
    <r>
      <rPr>
        <sz val="11"/>
        <color rgb="FF000000"/>
        <rFont val="Calibri"/>
      </rPr>
      <t>For clients not using such authentication methods or wanting to override them for database authentication, can set the SQLNET.WALLET_OVERRIDE parameter in sqlnet.ora to TRUE. The default value for SQLNET.WALLET_OVERRIDE is FALSE, allowing standard use of authentication credentials as before.</t>
    </r>
    <r>
      <rPr>
        <sz val="11"/>
        <color rgb="FF000000"/>
        <rFont val="Calibri"/>
      </rPr>
      <t xml:space="preserve">
</t>
    </r>
    <r>
      <rPr>
        <sz val="11"/>
        <color rgb="FF000000"/>
        <rFont val="Calibri"/>
      </rPr>
      <t>If wanting a client to use the secure external password store feature, then perform the following configuration task:</t>
    </r>
    <r>
      <rPr>
        <sz val="11"/>
        <color rgb="FF000000"/>
        <rFont val="Calibri"/>
      </rPr>
      <t xml:space="preserve">
</t>
    </r>
    <r>
      <rPr>
        <sz val="11"/>
        <color rgb="FF000000"/>
        <rFont val="Calibri"/>
      </rPr>
      <t xml:space="preserve"> 1. Create a wallet on the client by using the following syntax at the command line:</t>
    </r>
    <r>
      <rPr>
        <sz val="11"/>
        <color rgb="FF000000"/>
        <rFont val="Calibri"/>
      </rPr>
      <t xml:space="preserve">
</t>
    </r>
    <r>
      <rPr>
        <sz val="11"/>
        <color rgb="FF000000"/>
        <rFont val="Calibri"/>
      </rPr>
      <t xml:space="preserve"> mkstore -wrl wallet_location -create</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mkstore -wrl c:\oracle\product\12.1.0\db_1\wallets -create</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The wallet_location is the path to the directory where the wallet is to be created and stored. This command creates an Oracle wallet with the autologon feature enabled at the location specified. The autologon feature enables the client to access the wallet contents without supplying a password. </t>
    </r>
    <r>
      <rPr>
        <sz val="11"/>
        <color rgb="FF000000"/>
        <rFont val="Calibri"/>
      </rPr>
      <t xml:space="preserve">
</t>
    </r>
    <r>
      <rPr>
        <sz val="11"/>
        <color rgb="FF000000"/>
        <rFont val="Calibri"/>
      </rPr>
      <t>The mkstore utility -create option uses password complexity verification.</t>
    </r>
    <r>
      <rPr>
        <sz val="11"/>
        <color rgb="FF000000"/>
        <rFont val="Calibri"/>
      </rPr>
      <t xml:space="preserve">
</t>
    </r>
    <r>
      <rPr>
        <sz val="11"/>
        <color rgb="FF000000"/>
        <rFont val="Calibri"/>
      </rPr>
      <t xml:space="preserve"> 2. Create database connection credentials in the wallet by using the following syntax at the command line:</t>
    </r>
    <r>
      <rPr>
        <sz val="11"/>
        <color rgb="FF000000"/>
        <rFont val="Calibri"/>
      </rPr>
      <t xml:space="preserve">
</t>
    </r>
    <r>
      <rPr>
        <sz val="11"/>
        <color rgb="FF000000"/>
        <rFont val="Calibri"/>
      </rPr>
      <t xml:space="preserve">    mkstore -wrl wallet_location -createCredential db_connect_string username</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mkstore -wrl c:\oracle\product\12.1.0\db_1\wallets -createCredential oracle system</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In this specification:</t>
    </r>
    <r>
      <rPr>
        <sz val="11"/>
        <color rgb="FF000000"/>
        <rFont val="Calibri"/>
      </rPr>
      <t xml:space="preserve">
</t>
    </r>
    <r>
      <rPr>
        <sz val="11"/>
        <color rgb="FF000000"/>
        <rFont val="Calibri"/>
      </rPr>
      <t>The wallet_location is the path to the directory where the wallet was created.  The db_connect_string used in the CONNECT /@db_connect_string statement must be identical to the db_connect_string specified in the -createCredential command.</t>
    </r>
    <r>
      <rPr>
        <sz val="11"/>
        <color rgb="FF000000"/>
        <rFont val="Calibri"/>
      </rPr>
      <t xml:space="preserve">
</t>
    </r>
    <r>
      <rPr>
        <sz val="11"/>
        <color rgb="FF000000"/>
        <rFont val="Calibri"/>
      </rPr>
      <t>The db_connect_string is the TNS alias used to specify the database in the tnsnames.ora file or any service name used to identify the database on an Oracle network. By default, tnsnames.ora is located in the $ORACLE_HOME/network/admin directory on UNIX systems and in ORACLE_HOME\network\admin on Windows.</t>
    </r>
    <r>
      <rPr>
        <sz val="11"/>
        <color rgb="FF000000"/>
        <rFont val="Calibri"/>
      </rPr>
      <t xml:space="preserve">
</t>
    </r>
    <r>
      <rPr>
        <sz val="11"/>
        <color rgb="FF000000"/>
        <rFont val="Calibri"/>
      </rPr>
      <t>The username is the database logon credential. When prompted, enter the password for this user.</t>
    </r>
    <r>
      <rPr>
        <sz val="11"/>
        <color rgb="FF000000"/>
        <rFont val="Calibri"/>
      </rPr>
      <t xml:space="preserve">
</t>
    </r>
    <r>
      <rPr>
        <sz val="11"/>
        <color rgb="FF000000"/>
        <rFont val="Calibri"/>
      </rPr>
      <t xml:space="preserve"> 3. In the client sqlnet.ora file, enter the WALLET_LOCATION parameter and set it to the directory location of the wallet created in Step 1.  For example, if the wallet was created in</t>
    </r>
    <r>
      <rPr>
        <sz val="11"/>
        <color rgb="FF000000"/>
        <rFont val="Calibri"/>
      </rPr>
      <t xml:space="preserve">
</t>
    </r>
    <r>
      <rPr>
        <sz val="11"/>
        <color rgb="FF000000"/>
        <rFont val="Calibri"/>
      </rPr>
      <t xml:space="preserve">       $ORACLE_HOME/network/admin and Oracle home is set to /private/ora12, then need to enter the following into your client sqlnet.ora file:</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/private/ora12/network/admin)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4. In the client sqlnet.ora file, enter the SQLNET.WALLET_OVERRIDE parameter and set it to TRUE as follows:</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setting causes all CONNECT /@db_connect_string statements to use the information in the wallet at the specified location to authenticate to databases.</t>
    </r>
    <r>
      <rPr>
        <sz val="11"/>
        <color rgb="FF000000"/>
        <rFont val="Calibri"/>
      </rPr>
      <t xml:space="preserve">
</t>
    </r>
    <r>
      <rPr>
        <sz val="11"/>
        <color rgb="FF000000"/>
        <rFont val="Calibri"/>
      </rPr>
      <t>When external authentication is in use, an authenticated user with such a wallet can use the CONNECT /@db_connect_string syntax to access the previously specified databases without providing a user name and password. However, if a user fails that external authentication, then these connect statements also fail.</t>
    </r>
    <r>
      <rPr>
        <sz val="11"/>
        <color rgb="FF000000"/>
        <rFont val="Calibri"/>
      </rPr>
      <t xml:space="preserve">
</t>
    </r>
    <r>
      <rPr>
        <sz val="11"/>
        <color rgb="FF000000"/>
        <rFont val="Calibri"/>
      </rPr>
      <t>Below is a sample sqlnet.ora file with the WALLET_LOCATION and the SQLNET.WALLET_OVERRIDE parameters set as described in Steps 3 and 4.</t>
    </r>
    <r>
      <rPr>
        <sz val="11"/>
        <color rgb="FF000000"/>
        <rFont val="Calibri"/>
      </rPr>
      <t xml:space="preserve">
</t>
    </r>
    <r>
      <rPr>
        <sz val="11"/>
        <color rgb="FF000000"/>
        <rFont val="Calibri"/>
      </rPr>
      <t>Below is a sample SQLNET.ORA File with Wallet Parameters Set</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/private/ora12/network/admin)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 xml:space="preserve">        SSL_CLIENT_AUTHENTICATION = FALSE</t>
    </r>
    <r>
      <rPr>
        <sz val="11"/>
        <color rgb="FF000000"/>
        <rFont val="Calibri"/>
      </rPr>
      <t xml:space="preserve">
</t>
    </r>
    <r>
      <rPr>
        <sz val="11"/>
        <color rgb="FF000000"/>
        <rFont val="Calibri"/>
      </rPr>
      <t xml:space="preserve">        SSL_VERSION = 1.2</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differently-located sqlnet.ora files.)</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</si>
  <si>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The storage of passwords in application source or batch job code that is compiled, encoded, or encrypted prevents compliance with password expiration and other management requirements, as well as provides another means for potential discovery.</t>
    </r>
    <r>
      <rPr>
        <sz val="11"/>
        <color rgb="FF000000"/>
        <rFont val="Calibri"/>
      </rPr>
      <t xml:space="preserve">
</t>
    </r>
    <r>
      <rPr>
        <sz val="11"/>
        <color rgb="FF000000"/>
        <rFont val="Calibri"/>
      </rPr>
      <t xml:space="preserve">This requirement applies equally to those accounts managed by Oracle and those managed and authenticated by the OS or an enterprise-wide mechanism.  </t>
    </r>
    <r>
      <rPr>
        <sz val="11"/>
        <color rgb="FF000000"/>
        <rFont val="Calibri"/>
      </rPr>
      <t xml:space="preserve">
</t>
    </r>
    <r>
      <rPr>
        <sz val="11"/>
        <color rgb="FF000000"/>
        <rFont val="Calibri"/>
      </rPr>
      <t>This requirement should not be construed as prohibiting or discouraging the encryption of source code, which remains an advisable precaution.</t>
    </r>
    <r>
      <rPr>
        <sz val="11"/>
        <color rgb="FF000000"/>
        <rFont val="Calibri"/>
      </rPr>
      <t xml:space="preserve">
</t>
    </r>
    <r>
      <rPr>
        <sz val="11"/>
        <color rgb="FF000000"/>
        <rFont val="Calibri"/>
      </rPr>
      <t>Transport Layer Security (TLS) is the successor protocol to Secure Sockets Layer (SSL). Although the Oracle configuration parameters have names including 'SSL', such as SSL_VERSION and SSL_CIPHER_SUITES, they refer to TLS.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</si>
  <si>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application source code required to be encoded or encrypted for database accounts used by applications or batch jobs to access the database.</t>
    </r>
    <r>
      <rPr>
        <sz val="11"/>
        <color rgb="FF000000"/>
        <rFont val="Calibri"/>
      </rPr>
      <t xml:space="preserve">
</t>
    </r>
    <r>
      <rPr>
        <sz val="11"/>
        <color rgb="FF000000"/>
        <rFont val="Calibri"/>
      </rPr>
      <t>Review source batch job code prior to compiling, encoding, or encrypting for database accounts used by applications or the batch jobs themselves to access the database.</t>
    </r>
    <r>
      <rPr>
        <sz val="11"/>
        <color rgb="FF000000"/>
        <rFont val="Calibri"/>
      </rPr>
      <t xml:space="preserve">
</t>
    </r>
    <r>
      <rPr>
        <sz val="11"/>
        <color rgb="FF000000"/>
        <rFont val="Calibri"/>
      </rPr>
      <t>Determine if the compiled, encoded, or encrypted application source code or batch jobs contain passwords used for authentication to the database.</t>
    </r>
    <r>
      <rPr>
        <sz val="11"/>
        <color rgb="FF000000"/>
        <rFont val="Calibri"/>
      </rPr>
      <t xml:space="preserve">
</t>
    </r>
    <r>
      <rPr>
        <sz val="11"/>
        <color rgb="FF000000"/>
        <rFont val="Calibri"/>
      </rPr>
      <t>If any of the identified compiled, encoded, or encrypted application source code or batch job code do contain passwords used for authentication to the database,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check would depend on the information provided by the DBA.  In a default Oracle installation, all passwords are stored in an encrypted manner.  Ask the DBA if they have created an External Password Store for applications, batch jobs, and scripts to use.</t>
    </r>
    <r>
      <rPr>
        <sz val="11"/>
        <color rgb="FF000000"/>
        <rFont val="Calibri"/>
      </rPr>
      <t xml:space="preserve">
</t>
    </r>
    <r>
      <rPr>
        <sz val="11"/>
        <color rgb="FF000000"/>
        <rFont val="Calibri"/>
      </rPr>
      <t>Secure External Password Store</t>
    </r>
    <r>
      <rPr>
        <sz val="11"/>
        <color rgb="FF000000"/>
        <rFont val="Calibri"/>
      </rPr>
      <t xml:space="preserve">
</t>
    </r>
    <r>
      <rPr>
        <sz val="11"/>
        <color rgb="FF000000"/>
        <rFont val="Calibri"/>
      </rPr>
      <t>Can store password credentials for connecting to databases by using a client-side Oracle wallet. An Oracle wallet is a secure software container that stores authentication and signing credentials.</t>
    </r>
    <r>
      <rPr>
        <sz val="11"/>
        <color rgb="FF000000"/>
        <rFont val="Calibri"/>
      </rPr>
      <t xml:space="preserve">
</t>
    </r>
    <r>
      <rPr>
        <sz val="11"/>
        <color rgb="FF000000"/>
        <rFont val="Calibri"/>
      </rPr>
      <t>This wallet usage can simplify large-scale deployments that rely on password credentials for connecting to databases. When this feature is configured, application code, batch jobs, and scripts no longer need embedded user names and passwords. This reduces risk because the passwords are no longer exposed, and password management policies are more easily enforced without changing application code whenever user names or passwords change.</t>
    </r>
    <r>
      <rPr>
        <sz val="11"/>
        <color rgb="FF000000"/>
        <rFont val="Calibri"/>
      </rPr>
      <t xml:space="preserve">
</t>
    </r>
    <r>
      <rPr>
        <sz val="11"/>
        <color rgb="FF000000"/>
        <rFont val="Calibri"/>
      </rPr>
      <t>The external password store of the wallet is separate from the area where public key infrastructure (PKI) credentials are stored. Consequently, cannot use Oracle Wallet Manager to manage credentials in the external password store of the wallet. Instead, use the command-line utility mkstore to manage these credentials.</t>
    </r>
    <r>
      <rPr>
        <sz val="11"/>
        <color rgb="FF000000"/>
        <rFont val="Calibri"/>
      </rPr>
      <t xml:space="preserve">
</t>
    </r>
    <r>
      <rPr>
        <sz val="11"/>
        <color rgb="FF000000"/>
        <rFont val="Calibri"/>
      </rPr>
      <t>How Does the External Password Store Work?</t>
    </r>
    <r>
      <rPr>
        <sz val="11"/>
        <color rgb="FF000000"/>
        <rFont val="Calibri"/>
      </rPr>
      <t xml:space="preserve">
</t>
    </r>
    <r>
      <rPr>
        <sz val="11"/>
        <color rgb="FF000000"/>
        <rFont val="Calibri"/>
      </rPr>
      <t>Typically, users (and as applications, batch jobs, and scripts) connect to databases by using a standard CONNECT statement that specifies a database connection string. This string can include a user name and password, and an Oracle Net service name identifying the database on an Oracle Database network. If the password is omitted, the connection prompts the user for the password.</t>
    </r>
    <r>
      <rPr>
        <sz val="11"/>
        <color rgb="FF000000"/>
        <rFont val="Calibri"/>
      </rPr>
      <t xml:space="preserve">
</t>
    </r>
    <r>
      <rPr>
        <sz val="11"/>
        <color rgb="FF000000"/>
        <rFont val="Calibri"/>
      </rPr>
      <t>For example, the service name could be the URL that identifies that database, or a TNS alias entered in the tnsnames.ora file in the database. Another possibility is a host:port:sid string.</t>
    </r>
    <r>
      <rPr>
        <sz val="11"/>
        <color rgb="FF000000"/>
        <rFont val="Calibri"/>
      </rPr>
      <t xml:space="preserve">
</t>
    </r>
    <r>
      <rPr>
        <sz val="11"/>
        <color rgb="FF000000"/>
        <rFont val="Calibri"/>
      </rPr>
      <t>The following examples are standard CONNECT statements that could be used for a client that is not configured to use the external password store:</t>
    </r>
    <r>
      <rPr>
        <sz val="11"/>
        <color rgb="FF000000"/>
        <rFont val="Calibri"/>
      </rPr>
      <t xml:space="preserve">
</t>
    </r>
    <r>
      <rPr>
        <sz val="11"/>
        <color rgb="FF000000"/>
        <rFont val="Calibri"/>
      </rPr>
      <t xml:space="preserve">  CONNECT salesapp@sales_db.us.example.com</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CONNECT salesapp@orasales</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CONNECT salesapp@ourhost37:1527:DB17</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In these examples, salesapp is the user name, with the unique connection string for the database shown as specified in three different ways. Could use its URL sales_db.us.example.com, or its TNS alias, orasales, from the tnsnames.ora file, or its host:port:sid string.</t>
    </r>
    <r>
      <rPr>
        <sz val="11"/>
        <color rgb="FF000000"/>
        <rFont val="Calibri"/>
      </rPr>
      <t xml:space="preserve">
</t>
    </r>
    <r>
      <rPr>
        <sz val="11"/>
        <color rgb="FF000000"/>
        <rFont val="Calibri"/>
      </rPr>
      <t>However, when clients are configured to use the secure external password store, applications can connect to a database with the following CONNECT statement syntax, without specifying database logon credentials:</t>
    </r>
    <r>
      <rPr>
        <sz val="11"/>
        <color rgb="FF000000"/>
        <rFont val="Calibri"/>
      </rPr>
      <t xml:space="preserve">
</t>
    </r>
    <r>
      <rPr>
        <sz val="11"/>
        <color rgb="FF000000"/>
        <rFont val="Calibri"/>
      </rPr>
      <t xml:space="preserve">  CONNECT /@db_connect_string</t>
    </r>
    <r>
      <rPr>
        <sz val="11"/>
        <color rgb="FF000000"/>
        <rFont val="Calibri"/>
      </rPr>
      <t xml:space="preserve">
</t>
    </r>
    <r>
      <rPr>
        <sz val="11"/>
        <color rgb="FF000000"/>
        <rFont val="Calibri"/>
      </rPr>
      <t xml:space="preserve">  CONNECT /@db_connect_string AS SYSDBA</t>
    </r>
    <r>
      <rPr>
        <sz val="11"/>
        <color rgb="FF000000"/>
        <rFont val="Calibri"/>
      </rPr>
      <t xml:space="preserve">
</t>
    </r>
    <r>
      <rPr>
        <sz val="11"/>
        <color rgb="FF000000"/>
        <rFont val="Calibri"/>
      </rPr>
      <t xml:space="preserve">  CONNECT /@db_connect_string AS SYSOPER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this specification, db_connect_string is a valid connection string to access the intended database, such as the service name, URL, or alias as shown in the earlier examples. Each user account must have its own unique connection string; cannot create one connection string for multiple users.</t>
    </r>
    <r>
      <rPr>
        <sz val="11"/>
        <color rgb="FF000000"/>
        <rFont val="Calibri"/>
      </rPr>
      <t xml:space="preserve">
</t>
    </r>
    <r>
      <rPr>
        <sz val="11"/>
        <color rgb="FF000000"/>
        <rFont val="Calibri"/>
      </rPr>
      <t>In this case, the database credentials, user name and password, are securely stored in an Oracle wallet created for this purpose. The autologon feature of this wallet is turned on, so the system does not need a password to open the wallet. From the wallet, it gets the credentials to access the database for the user they represent.</t>
    </r>
  </si>
  <si>
    <t>V-237735</t>
  </si>
  <si>
    <r>
      <rPr>
        <sz val="11"/>
        <rFont val="Calibri"/>
      </rPr>
      <t>The DBMS must enforce password maximum lifetime restrictions.</t>
    </r>
  </si>
  <si>
    <r>
      <rPr>
        <sz val="11"/>
        <color rgb="FF000000"/>
        <rFont val="Calibri"/>
      </rPr>
      <t>For user accounts managed by Oracle, modify DBMS settings to force users to periodically change their passwords. For example, using "PPPPPP" to stand for a profile name:</t>
    </r>
    <r>
      <rPr>
        <sz val="11"/>
        <color rgb="FF000000"/>
        <rFont val="Calibri"/>
      </rPr>
      <t xml:space="preserve">
</t>
    </r>
    <r>
      <rPr>
        <sz val="11"/>
        <color rgb="FF000000"/>
        <rFont val="Calibri"/>
      </rPr>
      <t>ALTER PROFILE PPPPPP LIMIT PASSWORD_LIFE_TIME 35 PASSWORD_GRACE_TIME 0;</t>
    </r>
    <r>
      <rPr>
        <sz val="11"/>
        <color rgb="FF000000"/>
        <rFont val="Calibri"/>
      </rPr>
      <t xml:space="preserve">
</t>
    </r>
    <r>
      <rPr>
        <sz val="11"/>
        <color rgb="FF000000"/>
        <rFont val="Calibri"/>
      </rPr>
      <t>Do this for each profile applied to user accounts.</t>
    </r>
    <r>
      <rPr>
        <sz val="11"/>
        <color rgb="FF000000"/>
        <rFont val="Calibri"/>
      </rPr>
      <t xml:space="preserve">
</t>
    </r>
    <r>
      <rPr>
        <sz val="11"/>
        <color rgb="FF000000"/>
        <rFont val="Calibri"/>
      </rPr>
      <t>Note: Although the DOD requirement is for a password change every 60 days, using a value of 35 facilitates the use of PASSWORD_LIFE_TIME as a means of locking accounts inactive for 35 days. But if 35 is not a practical or acceptable limit for password lifetime, set it to the standard DOD value of 60.</t>
    </r>
    <r>
      <rPr>
        <sz val="11"/>
        <color rgb="FF000000"/>
        <rFont val="Calibri"/>
      </rPr>
      <t xml:space="preserve">
</t>
    </r>
    <r>
      <rPr>
        <sz val="11"/>
        <color rgb="FF000000"/>
        <rFont val="Calibri"/>
      </rPr>
      <t>Where a password lifetime longer than 60 is needed, document the reasons and obtain ISSO approval.</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</si>
  <si>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The PASSWORD_LIFE_TIME parameter defines the number of days a password remains valid. This can must not be set to UNLIMITED. Further, the PASSWORD_GRACE_TIME parameter, if set to UNLIMITED, can nullify the PASSWORD_LIFE_TIME. PASSWORD_GRACE_TIME must be set to 0 days (or another small integer).</t>
    </r>
    <r>
      <rPr>
        <sz val="11"/>
        <color rgb="FF000000"/>
        <rFont val="Calibri"/>
      </rPr>
      <t xml:space="preserve">
</t>
    </r>
    <r>
      <rPr>
        <sz val="11"/>
        <color rgb="FF000000"/>
        <rFont val="Calibri"/>
      </rPr>
      <t>Note: User authentication and account management must be done via an enterprise-wide mechanism whenever possible. Examples of enterprise-level authentication/access mechanisms include, but are not limited to, Active Directory and LDAP. With respect to Oracle,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</si>
  <si>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Review DBMS settings to determine if passwords must be changed periodically. Run the following script:</t>
    </r>
    <r>
      <rPr>
        <sz val="11"/>
        <color rgb="FF000000"/>
        <rFont val="Calibri"/>
      </rPr>
      <t xml:space="preserve">
</t>
    </r>
    <r>
      <rPr>
        <sz val="11"/>
        <color rgb="FF000000"/>
        <rFont val="Calibri"/>
      </rPr>
      <t>SELECT p1.profile,</t>
    </r>
    <r>
      <rPr>
        <sz val="11"/>
        <color rgb="FF000000"/>
        <rFont val="Calibri"/>
      </rPr>
      <t xml:space="preserve">
</t>
    </r>
    <r>
      <rPr>
        <sz val="11"/>
        <color rgb="FF000000"/>
        <rFont val="Calibri"/>
      </rPr>
      <t>CASE DECODE(p1.limit, 'DEFAULT', p3.limit, p1.limit) WHEN 'UNLIMITED' THEN 'UNLIMITED' ELSE</t>
    </r>
    <r>
      <rPr>
        <sz val="11"/>
        <color rgb="FF000000"/>
        <rFont val="Calibri"/>
      </rPr>
      <t xml:space="preserve">
</t>
    </r>
    <r>
      <rPr>
        <sz val="11"/>
        <color rgb="FF000000"/>
        <rFont val="Calibri"/>
      </rPr>
      <t>CASE DECODE(p2.limit, 'DEFAULT', p4.limit, p2.limit) WHEN 'UNLIMITED' THEN 'UNLIMITED' ELSE</t>
    </r>
    <r>
      <rPr>
        <sz val="11"/>
        <color rgb="FF000000"/>
        <rFont val="Calibri"/>
      </rPr>
      <t xml:space="preserve">
</t>
    </r>
    <r>
      <rPr>
        <sz val="11"/>
        <color rgb="FF000000"/>
        <rFont val="Calibri"/>
      </rPr>
      <t>TO_CHAR(DECODE(p1.limit, 'DEFAULT', p3.limit, p1.limit) + DECODE(p2.limit, 'DEFAULT', p4.limit, p2.limit))</t>
    </r>
    <r>
      <rPr>
        <sz val="11"/>
        <color rgb="FF000000"/>
        <rFont val="Calibri"/>
      </rPr>
      <t xml:space="preserve">
</t>
    </r>
    <r>
      <rPr>
        <sz val="11"/>
        <color rgb="FF000000"/>
        <rFont val="Calibri"/>
      </rPr>
      <t>END</t>
    </r>
    <r>
      <rPr>
        <sz val="11"/>
        <color rgb="FF000000"/>
        <rFont val="Calibri"/>
      </rPr>
      <t xml:space="preserve">
</t>
    </r>
    <r>
      <rPr>
        <sz val="11"/>
        <color rgb="FF000000"/>
        <rFont val="Calibri"/>
      </rPr>
      <t>END effective_life_time</t>
    </r>
    <r>
      <rPr>
        <sz val="11"/>
        <color rgb="FF000000"/>
        <rFont val="Calibri"/>
      </rPr>
      <t xml:space="preserve">
</t>
    </r>
    <r>
      <rPr>
        <sz val="11"/>
        <color rgb="FF000000"/>
        <rFont val="Calibri"/>
      </rPr>
      <t>FROM dba_profiles p1, dba_profiles p2, dba_profiles p3, dba_profiles p4</t>
    </r>
    <r>
      <rPr>
        <sz val="11"/>
        <color rgb="FF000000"/>
        <rFont val="Calibri"/>
      </rPr>
      <t xml:space="preserve">
</t>
    </r>
    <r>
      <rPr>
        <sz val="11"/>
        <color rgb="FF000000"/>
        <rFont val="Calibri"/>
      </rPr>
      <t>WHERE p1.profile=p2.profile</t>
    </r>
    <r>
      <rPr>
        <sz val="11"/>
        <color rgb="FF000000"/>
        <rFont val="Calibri"/>
      </rPr>
      <t xml:space="preserve">
</t>
    </r>
    <r>
      <rPr>
        <sz val="11"/>
        <color rgb="FF000000"/>
        <rFont val="Calibri"/>
      </rPr>
      <t>AND p3.profile='DEFAULT'</t>
    </r>
    <r>
      <rPr>
        <sz val="11"/>
        <color rgb="FF000000"/>
        <rFont val="Calibri"/>
      </rPr>
      <t xml:space="preserve">
</t>
    </r>
    <r>
      <rPr>
        <sz val="11"/>
        <color rgb="FF000000"/>
        <rFont val="Calibri"/>
      </rPr>
      <t>AND p4.profile='DEFAULT'</t>
    </r>
    <r>
      <rPr>
        <sz val="11"/>
        <color rgb="FF000000"/>
        <rFont val="Calibri"/>
      </rPr>
      <t xml:space="preserve">
</t>
    </r>
    <r>
      <rPr>
        <sz val="11"/>
        <color rgb="FF000000"/>
        <rFont val="Calibri"/>
      </rPr>
      <t>AND p1.resource_name='PASSWORD_LIFE_TIME'</t>
    </r>
    <r>
      <rPr>
        <sz val="11"/>
        <color rgb="FF000000"/>
        <rFont val="Calibri"/>
      </rPr>
      <t xml:space="preserve">
</t>
    </r>
    <r>
      <rPr>
        <sz val="11"/>
        <color rgb="FF000000"/>
        <rFont val="Calibri"/>
      </rPr>
      <t>AND p2.resource_name='PASSWORD_GRACE_TIME'</t>
    </r>
    <r>
      <rPr>
        <sz val="11"/>
        <color rgb="FF000000"/>
        <rFont val="Calibri"/>
      </rPr>
      <t xml:space="preserve">
</t>
    </r>
    <r>
      <rPr>
        <sz val="11"/>
        <color rgb="FF000000"/>
        <rFont val="Calibri"/>
      </rPr>
      <t>AND p3.resource_name='PASSWORD_LIFE_TIME' -- from DEFAULT profile</t>
    </r>
    <r>
      <rPr>
        <sz val="11"/>
        <color rgb="FF000000"/>
        <rFont val="Calibri"/>
      </rPr>
      <t xml:space="preserve">
</t>
    </r>
    <r>
      <rPr>
        <sz val="11"/>
        <color rgb="FF000000"/>
        <rFont val="Calibri"/>
      </rPr>
      <t>AND p4.resource_name='PASSWORD_GRACE_TIME' -- from DEFAULT profile</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If the EFFECTIVE_LIFE_TIME is greater than 60 for any profile applied to user accounts, and the need for this has not been documented and approved by the information system security officer (ISSO), this is a finding.</t>
    </r>
    <r>
      <rPr>
        <sz val="11"/>
        <color rgb="FF000000"/>
        <rFont val="Calibri"/>
      </rPr>
      <t xml:space="preserve">
</t>
    </r>
    <r>
      <rPr>
        <sz val="11"/>
        <color rgb="FF000000"/>
        <rFont val="Calibri"/>
      </rPr>
      <t>If PASSWORD_LIFE_TIME or PASSWORD_GRACE_TIME is set to "UNLIMITED", this is a finding.</t>
    </r>
  </si>
  <si>
    <t>V-237738</t>
  </si>
  <si>
    <r>
      <rPr>
        <sz val="11"/>
        <rFont val="Calibri"/>
      </rPr>
      <t>The DBMS must terminate the network connection associated with a communications session at the end of the session or 15 minutes of inactivity.</t>
    </r>
  </si>
  <si>
    <r>
      <rPr>
        <sz val="11"/>
        <color rgb="FF000000"/>
        <rFont val="Calibri"/>
      </rPr>
      <t>Configure DBMS and/or OS settings to disconnect network sessions when database communication sessions have ended or after the DoD-defined period of inactivity.</t>
    </r>
    <r>
      <rPr>
        <sz val="11"/>
        <color rgb="FF000000"/>
        <rFont val="Calibri"/>
      </rPr>
      <t xml:space="preserve">
</t>
    </r>
    <r>
      <rPr>
        <sz val="11"/>
        <color rgb="FF000000"/>
        <rFont val="Calibri"/>
      </rPr>
      <t>To configure this in Oracle, modify each relevant profile.  The resource name is IDLE_TIME, which is expressed in minutes.  Using PPPPPP as an example of a profile, set the timeout to 15 minutes with:</t>
    </r>
    <r>
      <rPr>
        <sz val="11"/>
        <color rgb="FF000000"/>
        <rFont val="Calibri"/>
      </rPr>
      <t xml:space="preserve">
</t>
    </r>
    <r>
      <rPr>
        <sz val="11"/>
        <color rgb="FF000000"/>
        <rFont val="Calibri"/>
      </rPr>
      <t>ALTER PROFILE PPPPPP LIMIT IDLE_TIME 15;</t>
    </r>
  </si>
  <si>
    <r>
      <rPr>
        <sz val="11"/>
        <color rgb="FF000000"/>
        <rFont val="Calibri"/>
      </rPr>
      <t>Non-local maintenance and diagnostic activities are those activities conducted by individuals communicating through a network, either an external network (e.g., the Internet) or an internal network.</t>
    </r>
    <r>
      <rPr>
        <sz val="11"/>
        <color rgb="FF000000"/>
        <rFont val="Calibri"/>
      </rPr>
      <t xml:space="preserve">
</t>
    </r>
    <r>
      <rPr>
        <sz val="11"/>
        <color rgb="FF000000"/>
        <rFont val="Calibri"/>
      </rPr>
      <t>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When applications provide a remote management capability inherent to the application, the application needs to ensure all sessions and network connections are terminated when non-local maintenance is completed.</t>
    </r>
    <r>
      <rPr>
        <sz val="11"/>
        <color rgb="FF000000"/>
        <rFont val="Calibri"/>
      </rPr>
      <t xml:space="preserve">
</t>
    </r>
    <r>
      <rPr>
        <sz val="11"/>
        <color rgb="FF000000"/>
        <rFont val="Calibri"/>
      </rPr>
      <t>When network connections are left open after the database session has closed, the network session is open to session hijacking.</t>
    </r>
    <r>
      <rPr>
        <sz val="11"/>
        <color rgb="FF000000"/>
        <rFont val="Calibri"/>
      </rPr>
      <t xml:space="preserve">
</t>
    </r>
    <r>
      <rPr>
        <sz val="11"/>
        <color rgb="FF000000"/>
        <rFont val="Calibri"/>
      </rPr>
      <t>The Oracle Listener inherently meets most of this SRG requirement.  When a user logs off, or times out, or encounters an unrecoverable network fault, the Oracle Listener terminates all sessions and network connections.  The remaining aspect of the requirement, the timeout because of inactivity, is configurable.</t>
    </r>
  </si>
  <si>
    <r>
      <rPr>
        <sz val="11"/>
        <color rgb="FF000000"/>
        <rFont val="Calibri"/>
      </rPr>
      <t>Review DBMS settings, OS settings, and vendor documentation to verify network connections are terminated when a database communications session is ended or after 15 minutes of inactivity.</t>
    </r>
    <r>
      <rPr>
        <sz val="11"/>
        <color rgb="FF000000"/>
        <rFont val="Calibri"/>
      </rPr>
      <t xml:space="preserve">
</t>
    </r>
    <r>
      <rPr>
        <sz val="11"/>
        <color rgb="FF000000"/>
        <rFont val="Calibri"/>
      </rPr>
      <t>If the network connection is not terminated, this is a finding.</t>
    </r>
    <r>
      <rPr>
        <sz val="11"/>
        <color rgb="FF000000"/>
        <rFont val="Calibri"/>
      </rPr>
      <t xml:space="preserve">
</t>
    </r>
    <r>
      <rPr>
        <sz val="11"/>
        <color rgb="FF000000"/>
        <rFont val="Calibri"/>
      </rPr>
      <t>The defined duration for these timeouts 15 minutes, except to fulfill documented and validated mission requirements.</t>
    </r>
  </si>
  <si>
    <t>V-237739</t>
  </si>
  <si>
    <r>
      <rPr>
        <sz val="11"/>
        <rFont val="Calibri"/>
      </rPr>
      <t>The DBMS must implement required cryptographic protections using cryptographic modules complying with applicable federal laws, Executive Orders, directives, policies, regulations, standards, and guidance.</t>
    </r>
  </si>
  <si>
    <r>
      <rPr>
        <sz val="11"/>
        <color rgb="FF000000"/>
        <rFont val="Calibri"/>
      </rPr>
      <t>Implement required cryptographic protections using cryptographic modules complying with applicable federal laws, Executive Orders, directives, policies, regulations, standards, and guidance.</t>
    </r>
    <r>
      <rPr>
        <sz val="11"/>
        <color rgb="FF000000"/>
        <rFont val="Calibri"/>
      </rPr>
      <t xml:space="preserve">
</t>
    </r>
    <r>
      <rPr>
        <sz val="11"/>
        <color rgb="FF000000"/>
        <rFont val="Calibri"/>
      </rPr>
      <t>Where not already in effect, upgrade the DBMS to version 12.1.0.2 or higher.</t>
    </r>
    <r>
      <rPr>
        <sz val="11"/>
        <color rgb="FF000000"/>
        <rFont val="Calibri"/>
      </rPr>
      <t xml:space="preserve">
</t>
    </r>
    <r>
      <rPr>
        <sz val="11"/>
        <color rgb="FF000000"/>
        <rFont val="Calibri"/>
      </rPr>
      <t>Where the operating system is Windows and the DBMS version is 12.1.0.2, install patch "WINDOWS DB BUNDLE PATCH 12.1.0.2.7" if not already deployed.</t>
    </r>
    <r>
      <rPr>
        <sz val="11"/>
        <color rgb="FF000000"/>
        <rFont val="Calibri"/>
      </rPr>
      <t xml:space="preserve">
</t>
    </r>
    <r>
      <rPr>
        <sz val="11"/>
        <color rgb="FF000000"/>
        <rFont val="Calibri"/>
      </rPr>
      <t>Open the fips.ora file in an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Create or modify fips.ora to include the line "SSLFIPS_140=TRUE".</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strength requirements are dependent upon data classification.</t>
    </r>
    <r>
      <rPr>
        <sz val="11"/>
        <color rgb="FF000000"/>
        <rFont val="Calibri"/>
      </rPr>
      <t xml:space="preserve">
</t>
    </r>
    <r>
      <rPr>
        <sz val="11"/>
        <color rgb="FF000000"/>
        <rFont val="Calibri"/>
      </rPr>
      <t>For unclassified data, where cryptography is required:</t>
    </r>
    <r>
      <rPr>
        <sz val="11"/>
        <color rgb="FF000000"/>
        <rFont val="Calibri"/>
      </rPr>
      <t xml:space="preserve">
</t>
    </r>
    <r>
      <rPr>
        <sz val="11"/>
        <color rgb="FF000000"/>
        <rFont val="Calibri"/>
      </rPr>
      <t>AES 128 for encryption</t>
    </r>
    <r>
      <rPr>
        <sz val="11"/>
        <color rgb="FF000000"/>
        <rFont val="Calibri"/>
      </rPr>
      <t xml:space="preserve">
</t>
    </r>
    <r>
      <rPr>
        <sz val="11"/>
        <color rgb="FF000000"/>
        <rFont val="Calibri"/>
      </rPr>
      <t>SHA 256 for hashing</t>
    </r>
    <r>
      <rPr>
        <sz val="11"/>
        <color rgb="FF000000"/>
        <rFont val="Calibri"/>
      </rPr>
      <t xml:space="preserve">
</t>
    </r>
    <r>
      <rPr>
        <sz val="11"/>
        <color rgb="FF000000"/>
        <rFont val="Calibri"/>
      </rPr>
      <t>NSA has established the suite B encryption requirements for protecting National Security Systems (NSS) as follows:</t>
    </r>
    <r>
      <rPr>
        <sz val="11"/>
        <color rgb="FF000000"/>
        <rFont val="Calibri"/>
      </rPr>
      <t xml:space="preserve">
</t>
    </r>
    <r>
      <rPr>
        <sz val="11"/>
        <color rgb="FF000000"/>
        <rFont val="Calibri"/>
      </rPr>
      <t>AES 128 for Secret</t>
    </r>
    <r>
      <rPr>
        <sz val="11"/>
        <color rgb="FF000000"/>
        <rFont val="Calibri"/>
      </rPr>
      <t xml:space="preserve">
</t>
    </r>
    <r>
      <rPr>
        <sz val="11"/>
        <color rgb="FF000000"/>
        <rFont val="Calibri"/>
      </rPr>
      <t>AES 256 for Top Secret</t>
    </r>
    <r>
      <rPr>
        <sz val="11"/>
        <color rgb="FF000000"/>
        <rFont val="Calibri"/>
      </rPr>
      <t xml:space="preserve">
</t>
    </r>
    <r>
      <rPr>
        <sz val="11"/>
        <color rgb="FF000000"/>
        <rFont val="Calibri"/>
      </rPr>
      <t>SHA 256 for Secret</t>
    </r>
    <r>
      <rPr>
        <sz val="11"/>
        <color rgb="FF000000"/>
        <rFont val="Calibri"/>
      </rPr>
      <t xml:space="preserve">
</t>
    </r>
    <r>
      <rPr>
        <sz val="11"/>
        <color rgb="FF000000"/>
        <rFont val="Calibri"/>
      </rPr>
      <t>SHA 384 for Top Secret</t>
    </r>
    <r>
      <rPr>
        <sz val="11"/>
        <color rgb="FF000000"/>
        <rFont val="Calibri"/>
      </rPr>
      <t xml:space="preserve">
</t>
    </r>
    <r>
      <rPr>
        <sz val="11"/>
        <color rgb="FF000000"/>
        <rFont val="Calibri"/>
      </rPr>
      <t>National Security System is defined as:</t>
    </r>
    <r>
      <rPr>
        <sz val="11"/>
        <color rgb="FF000000"/>
        <rFont val="Calibri"/>
      </rPr>
      <t xml:space="preserve">
</t>
    </r>
    <r>
      <rPr>
        <sz val="11"/>
        <color rgb="FF000000"/>
        <rFont val="Calibri"/>
      </rPr>
      <t>(OMB Circular A-130) Any telecommunications or information system operated by the United States Government, the function, operation, or use of which (1) involves intelligence activities; (2) involves cryptologic activities related to national security; (3) involves command and control of military forces; (4) involves equipment that is an integral part of a weapon or weapons system; or (5) is critical to the direct fulfillment of military or intelligence missions, but excluding any system that is to be used for routine administrative and business applications (including payroll, finance, logistics, and personnel management applications).</t>
    </r>
  </si>
  <si>
    <r>
      <rPr>
        <sz val="11"/>
        <color rgb="FF000000"/>
        <rFont val="Calibri"/>
      </rPr>
      <t>Use of cryptography to provide confidentiality and non-repudiation is not effective unless strong methods are employed. Many earlier encryption methods and modules have been broken and/or overtaken by increasing computing power. The NIST FIPS 140-2 or 140-3 cryptographic standards provide proven methods and strengths to employ cryptography effectively.</t>
    </r>
    <r>
      <rPr>
        <sz val="11"/>
        <color rgb="FF000000"/>
        <rFont val="Calibri"/>
      </rPr>
      <t xml:space="preserve">
</t>
    </r>
    <r>
      <rPr>
        <sz val="11"/>
        <color rgb="FF000000"/>
        <rFont val="Calibri"/>
      </rPr>
      <t>Detailed information on the NIST Cryptographic Module Validation Program (CMVP) is available at: http://csrc.nist.gov/groups/STM/cmvp/index.html</t>
    </r>
    <r>
      <rPr>
        <sz val="11"/>
        <color rgb="FF000000"/>
        <rFont val="Calibri"/>
      </rPr>
      <t xml:space="preserve">
</t>
    </r>
    <r>
      <rPr>
        <sz val="11"/>
        <color rgb="FF000000"/>
        <rFont val="Calibri"/>
      </rPr>
      <t>Note: this does not require that all databases be encrypted. It specifies that if encryption is required, then the implementation of the encryption must satisfy the prevailing standards.</t>
    </r>
  </si>
  <si>
    <r>
      <rPr>
        <sz val="11"/>
        <color rgb="FF000000"/>
        <rFont val="Calibri"/>
      </rPr>
      <t>If encryption is not required for the database, this is not a finding.</t>
    </r>
    <r>
      <rPr>
        <sz val="11"/>
        <color rgb="FF000000"/>
        <rFont val="Calibri"/>
      </rPr>
      <t xml:space="preserve">
</t>
    </r>
    <r>
      <rPr>
        <sz val="11"/>
        <color rgb="FF000000"/>
        <rFont val="Calibri"/>
      </rPr>
      <t>If the DBMS has not implemented federally required cryptographic protections for the level of classification of the data it contains, this is a finding.</t>
    </r>
    <r>
      <rPr>
        <sz val="11"/>
        <color rgb="FF000000"/>
        <rFont val="Calibri"/>
      </rPr>
      <t xml:space="preserve">
</t>
    </r>
    <r>
      <rPr>
        <sz val="11"/>
        <color rgb="FF000000"/>
        <rFont val="Calibri"/>
      </rPr>
      <t>Check the following settings to verify FIPS 140-2 or 140-3 encryption is configured. If encryption is not configured, check with the DBA and SYSTEM Administrator to verify if other mechanisms or third-party products are deployed to encrypt data during the transmission or storage of data.</t>
    </r>
    <r>
      <rPr>
        <sz val="11"/>
        <color rgb="FF000000"/>
        <rFont val="Calibri"/>
      </rPr>
      <t xml:space="preserve">
</t>
    </r>
    <r>
      <rPr>
        <sz val="11"/>
        <color rgb="FF000000"/>
        <rFont val="Calibri"/>
      </rPr>
      <t>For Transparent Data Encryption and DBMS_CRYPTO:</t>
    </r>
    <r>
      <rPr>
        <sz val="11"/>
        <color rgb="FF000000"/>
        <rFont val="Calibri"/>
      </rPr>
      <t xml:space="preserve">
</t>
    </r>
    <r>
      <rPr>
        <sz val="11"/>
        <color rgb="FF000000"/>
        <rFont val="Calibri"/>
      </rPr>
      <t>To verify if Oracle is configured for FIPS 140 Transparent Data Encryption and/or DBMS_CRYPTO, enter the following SQL*Plus command:</t>
    </r>
    <r>
      <rPr>
        <sz val="11"/>
        <color rgb="FF000000"/>
        <rFont val="Calibri"/>
      </rPr>
      <t xml:space="preserve">
</t>
    </r>
    <r>
      <rPr>
        <sz val="11"/>
        <color rgb="FF000000"/>
        <rFont val="Calibri"/>
      </rPr>
      <t>SHOW PARAMETER DBFIPS_140</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'DBFIPS_140';</t>
    </r>
    <r>
      <rPr>
        <sz val="11"/>
        <color rgb="FF000000"/>
        <rFont val="Calibri"/>
      </rPr>
      <t xml:space="preserve">
</t>
    </r>
    <r>
      <rPr>
        <sz val="11"/>
        <color rgb="FF000000"/>
        <rFont val="Calibri"/>
      </rPr>
      <t>If Oracle returns the value 'FALSE', or returns no rows, this is a finding.</t>
    </r>
    <r>
      <rPr>
        <sz val="11"/>
        <color rgb="FF000000"/>
        <rFont val="Calibri"/>
      </rPr>
      <t xml:space="preserve">
</t>
    </r>
    <r>
      <rPr>
        <sz val="11"/>
        <color rgb="FF000000"/>
        <rFont val="Calibri"/>
      </rPr>
      <t>To verify if Oracle is configured for FIPS 140 SSL/TLS authentication and/or Encryption:</t>
    </r>
    <r>
      <rPr>
        <sz val="11"/>
        <color rgb="FF000000"/>
        <rFont val="Calibri"/>
      </rPr>
      <t xml:space="preserve">
</t>
    </r>
    <r>
      <rPr>
        <sz val="11"/>
        <color rgb="FF000000"/>
        <rFont val="Calibri"/>
      </rPr>
      <t>Verify the DBMS version:</t>
    </r>
    <r>
      <rPr>
        <sz val="11"/>
        <color rgb="FF000000"/>
        <rFont val="Calibri"/>
      </rPr>
      <t xml:space="preserve">
</t>
    </r>
    <r>
      <rPr>
        <sz val="11"/>
        <color rgb="FF000000"/>
        <rFont val="Calibri"/>
      </rPr>
      <t>select * from V$VERSION;</t>
    </r>
    <r>
      <rPr>
        <sz val="11"/>
        <color rgb="FF000000"/>
        <rFont val="Calibri"/>
      </rPr>
      <t xml:space="preserve">
</t>
    </r>
    <r>
      <rPr>
        <sz val="11"/>
        <color rgb="FF000000"/>
        <rFont val="Calibri"/>
      </rPr>
      <t>If the version displayed for Oracle Database is lower than 12.1.0.2, this is a finding.</t>
    </r>
    <r>
      <rPr>
        <sz val="11"/>
        <color rgb="FF000000"/>
        <rFont val="Calibri"/>
      </rPr>
      <t xml:space="preserve">
</t>
    </r>
    <r>
      <rPr>
        <sz val="11"/>
        <color rgb="FF000000"/>
        <rFont val="Calibri"/>
      </rPr>
      <t>If the operating system is Windows and the DBMS version is 12.1.0.2, use the opatch command to display the patches applied to the DBMS.</t>
    </r>
    <r>
      <rPr>
        <sz val="11"/>
        <color rgb="FF000000"/>
        <rFont val="Calibri"/>
      </rPr>
      <t xml:space="preserve">
</t>
    </r>
    <r>
      <rPr>
        <sz val="11"/>
        <color rgb="FF000000"/>
        <rFont val="Calibri"/>
      </rPr>
      <t>If the patches listed do not include "WINDOWS DB BUNDLE PATCH 12.1.0.2.7", this is a finding.</t>
    </r>
    <r>
      <rPr>
        <sz val="11"/>
        <color rgb="FF000000"/>
        <rFont val="Calibri"/>
      </rPr>
      <t xml:space="preserve">
</t>
    </r>
    <r>
      <rPr>
        <sz val="11"/>
        <color rgb="FF000000"/>
        <rFont val="Calibri"/>
      </rPr>
      <t>Open the fips.ora file in a browser or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If the line "SSLFIPS_140=TRUE" is not found in fips.ora, or the file does not exist, this is a finding.</t>
    </r>
    <r>
      <rPr>
        <sz val="11"/>
        <color rgb="FF000000"/>
        <rFont val="Calibri"/>
      </rPr>
      <t xml:space="preserve">
</t>
    </r>
    <r>
      <rPr>
        <sz val="11"/>
        <color rgb="FF000000"/>
        <rFont val="Calibri"/>
      </rPr>
      <t>For (Native) Network Data Encryption:</t>
    </r>
    <r>
      <rPr>
        <sz val="11"/>
        <color rgb="FF000000"/>
        <rFont val="Calibri"/>
      </rPr>
      <t xml:space="preserve">
</t>
    </r>
    <r>
      <rPr>
        <sz val="11"/>
        <color rgb="FF000000"/>
        <rFont val="Calibri"/>
      </rPr>
      <t>If the line, SQLNET.FIPS_140=TRUE is not found in $ORACLE_HOME/network/admin/sqlnet.ora, this is a finding. (Note: This assumes that a single sqlnet.ora file, in the default location, is in use. Please see the supplemental file "Non-default sqlnet.ora configurations.pdf" for how to find multiple and/or differently located sqlnet.ora files.)</t>
    </r>
    <r>
      <rPr>
        <sz val="11"/>
        <color rgb="FF000000"/>
        <rFont val="Calibri"/>
      </rPr>
      <t xml:space="preserve">
</t>
    </r>
    <r>
      <rPr>
        <sz val="11"/>
        <color rgb="FF000000"/>
        <rFont val="Calibri"/>
      </rPr>
      <t>Note: For the Solaris platform, when DBFIPS_140 is FALSE, TDE (but not DBMS_CRYPTO) can still operate in a FIPS 140-compliant manner if FIPS 140 operation is enabled for the Solaris Cryptographic Framework.</t>
    </r>
  </si>
  <si>
    <t>V-237740</t>
  </si>
  <si>
    <r>
      <rPr>
        <sz val="11"/>
        <rFont val="Calibri"/>
      </rPr>
      <t>Database data files containing sensitive information must be encrypted.</t>
    </r>
  </si>
  <si>
    <r>
      <rPr>
        <sz val="11"/>
        <color rgb="FF000000"/>
        <rFont val="Calibri"/>
      </rPr>
      <t>Obtain and utilize native or third-party NIST-validated FIPS 140-2 or 140-3 compliant cryptography solution for the DBMS. Configure cryptographic functions to use FIPS 140 compliant algorithms and hashing functions.</t>
    </r>
    <r>
      <rPr>
        <sz val="11"/>
        <color rgb="FF000000"/>
        <rFont val="Calibri"/>
      </rPr>
      <t xml:space="preserve">
</t>
    </r>
    <r>
      <rPr>
        <sz val="11"/>
        <color rgb="FF000000"/>
        <rFont val="Calibri"/>
      </rPr>
      <t>The strength requirements are dependent upon data classification.</t>
    </r>
    <r>
      <rPr>
        <sz val="11"/>
        <color rgb="FF000000"/>
        <rFont val="Calibri"/>
      </rPr>
      <t xml:space="preserve">
</t>
    </r>
    <r>
      <rPr>
        <sz val="11"/>
        <color rgb="FF000000"/>
        <rFont val="Calibri"/>
      </rPr>
      <t>For unclassified data, where cryptography is required:</t>
    </r>
    <r>
      <rPr>
        <sz val="11"/>
        <color rgb="FF000000"/>
        <rFont val="Calibri"/>
      </rPr>
      <t xml:space="preserve">
</t>
    </r>
    <r>
      <rPr>
        <sz val="11"/>
        <color rgb="FF000000"/>
        <rFont val="Calibri"/>
      </rPr>
      <t>AES 128 for encryption</t>
    </r>
    <r>
      <rPr>
        <sz val="11"/>
        <color rgb="FF000000"/>
        <rFont val="Calibri"/>
      </rPr>
      <t xml:space="preserve">
</t>
    </r>
    <r>
      <rPr>
        <sz val="11"/>
        <color rgb="FF000000"/>
        <rFont val="Calibri"/>
      </rPr>
      <t>SHA 256 for hashing</t>
    </r>
    <r>
      <rPr>
        <sz val="11"/>
        <color rgb="FF000000"/>
        <rFont val="Calibri"/>
      </rPr>
      <t xml:space="preserve">
</t>
    </r>
    <r>
      <rPr>
        <sz val="11"/>
        <color rgb="FF000000"/>
        <rFont val="Calibri"/>
      </rPr>
      <t>NSA has established the suite B encryption requirements for protecting National Security Systems (NSS) as follows.</t>
    </r>
    <r>
      <rPr>
        <sz val="11"/>
        <color rgb="FF000000"/>
        <rFont val="Calibri"/>
      </rPr>
      <t xml:space="preserve">
</t>
    </r>
    <r>
      <rPr>
        <sz val="11"/>
        <color rgb="FF000000"/>
        <rFont val="Calibri"/>
      </rPr>
      <t>AES 128 for Secret</t>
    </r>
    <r>
      <rPr>
        <sz val="11"/>
        <color rgb="FF000000"/>
        <rFont val="Calibri"/>
      </rPr>
      <t xml:space="preserve">
</t>
    </r>
    <r>
      <rPr>
        <sz val="11"/>
        <color rgb="FF000000"/>
        <rFont val="Calibri"/>
      </rPr>
      <t>AES 256 for Top Secret</t>
    </r>
    <r>
      <rPr>
        <sz val="11"/>
        <color rgb="FF000000"/>
        <rFont val="Calibri"/>
      </rPr>
      <t xml:space="preserve">
</t>
    </r>
    <r>
      <rPr>
        <sz val="11"/>
        <color rgb="FF000000"/>
        <rFont val="Calibri"/>
      </rPr>
      <t>SHA 256 for Secret</t>
    </r>
    <r>
      <rPr>
        <sz val="11"/>
        <color rgb="FF000000"/>
        <rFont val="Calibri"/>
      </rPr>
      <t xml:space="preserve">
</t>
    </r>
    <r>
      <rPr>
        <sz val="11"/>
        <color rgb="FF000000"/>
        <rFont val="Calibri"/>
      </rPr>
      <t>SHA 384 for Top Secret</t>
    </r>
    <r>
      <rPr>
        <sz val="11"/>
        <color rgb="FF000000"/>
        <rFont val="Calibri"/>
      </rPr>
      <t xml:space="preserve">
</t>
    </r>
    <r>
      <rPr>
        <sz val="11"/>
        <color rgb="FF000000"/>
        <rFont val="Calibri"/>
      </rPr>
      <t>National Security System is defined as:</t>
    </r>
    <r>
      <rPr>
        <sz val="11"/>
        <color rgb="FF000000"/>
        <rFont val="Calibri"/>
      </rPr>
      <t xml:space="preserve">
</t>
    </r>
    <r>
      <rPr>
        <sz val="11"/>
        <color rgb="FF000000"/>
        <rFont val="Calibri"/>
      </rPr>
      <t>(OMB Circular A-130) Any telecommunications or information system operated by the United States Government, the function, operation, or use of which (1) involves intelligence activities; (2) involves cryptologic activities related to national security; (3) involves command and control of military forces; (4) involves equipment that is an integral part of a weapon or weapons system; or (5) is critical to the direct fulfillment of military or intelligence missions, but excluding any system that is to be used for routine administrative and business applications (including payroll, finance, logistics, and personnel management applications).</t>
    </r>
    <r>
      <rPr>
        <sz val="11"/>
        <color rgb="FF000000"/>
        <rFont val="Calibri"/>
      </rPr>
      <t xml:space="preserve">
</t>
    </r>
    <r>
      <rPr>
        <sz val="11"/>
        <color rgb="FF000000"/>
        <rFont val="Calibri"/>
      </rPr>
      <t>There is more information on this topic in the Oracle Database 12c Advanced Security Administrator's Guide, which may be found at https://docs.oracle.com/database/121/ASOAG/toc.htm. (Note, however, that because of changes in Oracle's licensing policy, it is no longer necessary to purchase Oracle Advanced Security to use network encryption and advanced authentication.)</t>
    </r>
    <r>
      <rPr>
        <sz val="11"/>
        <color rgb="FF000000"/>
        <rFont val="Calibri"/>
      </rPr>
      <t xml:space="preserve">
</t>
    </r>
    <r>
      <rPr>
        <sz val="11"/>
        <color rgb="FF000000"/>
        <rFont val="Calibri"/>
      </rPr>
      <t>FIPS documentation can be downloaded from https://csrc.nist.gov/publications/fips</t>
    </r>
  </si>
  <si>
    <r>
      <rPr>
        <sz val="11"/>
        <color rgb="FF000000"/>
        <rFont val="Calibri"/>
      </rPr>
      <t>Cryptography is only as strong as the encryption modules/algorithms employed to encrypt the data.</t>
    </r>
    <r>
      <rPr>
        <sz val="11"/>
        <color rgb="FF000000"/>
        <rFont val="Calibri"/>
      </rPr>
      <t xml:space="preserve">
</t>
    </r>
    <r>
      <rPr>
        <sz val="11"/>
        <color rgb="FF000000"/>
        <rFont val="Calibri"/>
      </rPr>
      <t>Use of weak or untested encryption algorithms undermines the purposes of utilizing encryption to protect data.</t>
    </r>
    <r>
      <rPr>
        <sz val="11"/>
        <color rgb="FF000000"/>
        <rFont val="Calibri"/>
      </rPr>
      <t xml:space="preserve">
</t>
    </r>
    <r>
      <rPr>
        <sz val="11"/>
        <color rgb="FF000000"/>
        <rFont val="Calibri"/>
      </rPr>
      <t>Data files that are not encrypted are vulnerable to theft. When data files are not encrypted they can be copied and opened on a separate system. The data can be compromised without the information owner's knowledge that the theft has even taken place.</t>
    </r>
  </si>
  <si>
    <r>
      <rPr>
        <sz val="11"/>
        <color rgb="FF000000"/>
        <rFont val="Calibri"/>
      </rPr>
      <t>If the database does not handle sensitive information, this is not a finding.</t>
    </r>
    <r>
      <rPr>
        <sz val="11"/>
        <color rgb="FF000000"/>
        <rFont val="Calibri"/>
      </rPr>
      <t xml:space="preserve">
</t>
    </r>
    <r>
      <rPr>
        <sz val="11"/>
        <color rgb="FF000000"/>
        <rFont val="Calibri"/>
      </rPr>
      <t>Review the system documentation to determine whether the database handles classified information. If the database handles classified information, upgrade the severity Category Code to I.</t>
    </r>
    <r>
      <rPr>
        <sz val="11"/>
        <color rgb="FF000000"/>
        <rFont val="Calibri"/>
      </rPr>
      <t xml:space="preserve">
</t>
    </r>
    <r>
      <rPr>
        <sz val="11"/>
        <color rgb="FF000000"/>
        <rFont val="Calibri"/>
      </rPr>
      <t>Review the system documentation to discover sensitive or classified data identified by the Information Owner that requires encryption.</t>
    </r>
    <r>
      <rPr>
        <sz val="11"/>
        <color rgb="FF000000"/>
        <rFont val="Calibri"/>
      </rPr>
      <t xml:space="preserve">
</t>
    </r>
    <r>
      <rPr>
        <sz val="11"/>
        <color rgb="FF000000"/>
        <rFont val="Calibri"/>
      </rPr>
      <t>If no sensitive or classified data is identified as requiring encryption by the Information Owner, this is not a finding.</t>
    </r>
    <r>
      <rPr>
        <sz val="11"/>
        <color rgb="FF000000"/>
        <rFont val="Calibri"/>
      </rPr>
      <t xml:space="preserve">
</t>
    </r>
    <r>
      <rPr>
        <sz val="11"/>
        <color rgb="FF000000"/>
        <rFont val="Calibri"/>
      </rPr>
      <t>Have the DBA use select statements in the database to review sensitive data stored in tables as identified in the system documentation.</t>
    </r>
    <r>
      <rPr>
        <sz val="11"/>
        <color rgb="FF000000"/>
        <rFont val="Calibri"/>
      </rPr>
      <t xml:space="preserve">
</t>
    </r>
    <r>
      <rPr>
        <sz val="11"/>
        <color rgb="FF000000"/>
        <rFont val="Calibri"/>
      </rPr>
      <t>To see if Oracle is configured for FIPS 140 Transparent Data Encryption and/or DBMS_CRYPTO, enter the following SQL*Plus command:</t>
    </r>
    <r>
      <rPr>
        <sz val="11"/>
        <color rgb="FF000000"/>
        <rFont val="Calibri"/>
      </rPr>
      <t xml:space="preserve">
</t>
    </r>
    <r>
      <rPr>
        <sz val="11"/>
        <color rgb="FF000000"/>
        <rFont val="Calibri"/>
      </rPr>
      <t>SHOW PARAMETER DBFIPS_140</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'DBFIPS_140';</t>
    </r>
    <r>
      <rPr>
        <sz val="11"/>
        <color rgb="FF000000"/>
        <rFont val="Calibri"/>
      </rPr>
      <t xml:space="preserve">
</t>
    </r>
    <r>
      <rPr>
        <sz val="11"/>
        <color rgb="FF000000"/>
        <rFont val="Calibri"/>
      </rPr>
      <t>If Oracle returns the value 'FALSE', or returns no rows, this is a finding.</t>
    </r>
    <r>
      <rPr>
        <sz val="11"/>
        <color rgb="FF000000"/>
        <rFont val="Calibri"/>
      </rPr>
      <t xml:space="preserve">
</t>
    </r>
    <r>
      <rPr>
        <sz val="11"/>
        <color rgb="FF000000"/>
        <rFont val="Calibri"/>
      </rPr>
      <t>To see if there are encrypted tablespaces, enter the following SQL*Plus command:</t>
    </r>
    <r>
      <rPr>
        <sz val="11"/>
        <color rgb="FF000000"/>
        <rFont val="Calibri"/>
      </rPr>
      <t xml:space="preserve">
</t>
    </r>
    <r>
      <rPr>
        <sz val="11"/>
        <color rgb="FF000000"/>
        <rFont val="Calibri"/>
      </rPr>
      <t>SELECT * FROM V$ENCRYPTED_TABLESPACES;</t>
    </r>
    <r>
      <rPr>
        <sz val="11"/>
        <color rgb="FF000000"/>
        <rFont val="Calibri"/>
      </rPr>
      <t xml:space="preserve">
</t>
    </r>
    <r>
      <rPr>
        <sz val="11"/>
        <color rgb="FF000000"/>
        <rFont val="Calibri"/>
      </rPr>
      <t>If no rows are returned, then there are no encrypted tablespaces.</t>
    </r>
    <r>
      <rPr>
        <sz val="11"/>
        <color rgb="FF000000"/>
        <rFont val="Calibri"/>
      </rPr>
      <t xml:space="preserve">
</t>
    </r>
    <r>
      <rPr>
        <sz val="11"/>
        <color rgb="FF000000"/>
        <rFont val="Calibri"/>
      </rPr>
      <t>To see if there are encrypted columns within existing tables, enter the following SQL*Plus command:</t>
    </r>
    <r>
      <rPr>
        <sz val="11"/>
        <color rgb="FF000000"/>
        <rFont val="Calibri"/>
      </rPr>
      <t xml:space="preserve">
</t>
    </r>
    <r>
      <rPr>
        <sz val="11"/>
        <color rgb="FF000000"/>
        <rFont val="Calibri"/>
      </rPr>
      <t>SELECT * FROM DBA_ENCRYPTED_COLUMNS;</t>
    </r>
    <r>
      <rPr>
        <sz val="11"/>
        <color rgb="FF000000"/>
        <rFont val="Calibri"/>
      </rPr>
      <t xml:space="preserve">
</t>
    </r>
    <r>
      <rPr>
        <sz val="11"/>
        <color rgb="FF000000"/>
        <rFont val="Calibri"/>
      </rPr>
      <t>If no rows are returned, then there are no encrypted columns within existing tables.</t>
    </r>
    <r>
      <rPr>
        <sz val="11"/>
        <color rgb="FF000000"/>
        <rFont val="Calibri"/>
      </rPr>
      <t xml:space="preserve">
</t>
    </r>
    <r>
      <rPr>
        <sz val="11"/>
        <color rgb="FF000000"/>
        <rFont val="Calibri"/>
      </rPr>
      <t>If all sensitive data identified is encrypted within the database objects, encryption of the DBMS data files is optional and not a finding.</t>
    </r>
    <r>
      <rPr>
        <sz val="11"/>
        <color rgb="FF000000"/>
        <rFont val="Calibri"/>
      </rPr>
      <t xml:space="preserve">
</t>
    </r>
    <r>
      <rPr>
        <sz val="11"/>
        <color rgb="FF000000"/>
        <rFont val="Calibri"/>
      </rPr>
      <t>If all sensitive data is not encrypted within database objects, review encryption applied to the DBMS host data files. If no encryption is applied, this is a finding.</t>
    </r>
  </si>
  <si>
    <t>V-237741</t>
  </si>
  <si>
    <r>
      <rPr>
        <sz val="11"/>
        <rFont val="Calibri"/>
      </rPr>
      <t>The DBMS must automatically terminate emergency accounts after an organization-defined time period for each type of account.</t>
    </r>
  </si>
  <si>
    <r>
      <rPr>
        <sz val="11"/>
        <color rgb="FF000000"/>
        <rFont val="Calibri"/>
      </rPr>
      <t>Create a profile specifically for emergency or temporary accounts.  When creating the accounts, assign them to this profile.  Configure DBMS, OS, and/or enterprise-level authentication/access mechanisms, or implement custom code, to terminate accounts with this profile after an organization-defined time period.</t>
    </r>
  </si>
  <si>
    <r>
      <rPr>
        <sz val="11"/>
        <color rgb="FF000000"/>
        <rFont val="Calibri"/>
      </rPr>
      <t>Emergency application accounts are typically created due to an unforeseen operational event or could ostensibly be used in the event of a vendor support visit where a support representative requires a temporary unique account in order to perform diagnostic testing or conduct some other support-related activity. When these types of accounts are created, there is a risk that the temporary account may remain in place and active after the support representative has left.</t>
    </r>
    <r>
      <rPr>
        <sz val="11"/>
        <color rgb="FF000000"/>
        <rFont val="Calibri"/>
      </rPr>
      <t xml:space="preserve">
</t>
    </r>
    <r>
      <rPr>
        <sz val="11"/>
        <color rgb="FF000000"/>
        <rFont val="Calibri"/>
      </rPr>
      <t>In the event emergency application accounts are required, the application must ensure accounts that are designated as temporary in nature shall automatically terminate these accounts after an organization-defined time period.  Such a process and capability greatly reduces the risk that accounts will be misused, hijacked, or application data compromised.</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If it is possible for any temporary emergency accounts to be created and managed by Oracle, then the DBMS or application must provide or utilize a mechanism to automatically terminate such accounts after an organization-defined time period.</t>
    </r>
    <r>
      <rPr>
        <sz val="11"/>
        <color rgb="FF000000"/>
        <rFont val="Calibri"/>
      </rPr>
      <t xml:space="preserve">
</t>
    </r>
    <r>
      <rPr>
        <sz val="11"/>
        <color rgb="FF000000"/>
        <rFont val="Calibri"/>
      </rPr>
      <t>Emergency database accounts must be automatically terminated after an organization-defined time period in order to mitigate the risk of the account being misused.</t>
    </r>
  </si>
  <si>
    <r>
      <rPr>
        <sz val="11"/>
        <color rgb="FF000000"/>
        <rFont val="Calibri"/>
      </rPr>
      <t>If the organization has a policy, consistently enforced, forbidding the creation of emergency or temporary accounts, this is not a finding.</t>
    </r>
    <r>
      <rPr>
        <sz val="11"/>
        <color rgb="FF000000"/>
        <rFont val="Calibri"/>
      </rPr>
      <t xml:space="preserve">
</t>
    </r>
    <r>
      <rPr>
        <sz val="11"/>
        <color rgb="FF000000"/>
        <rFont val="Calibri"/>
      </rPr>
      <t xml:space="preserve">Check DBMS settings, OS settings, and/or enterprise-level authentication/access mechanisms settings to determine if emergency accounts are being automatically terminated by the system after an organization-defined time period. Check also for custom code (scheduled jobs, procedures, triggers, etc.) for achieving this. </t>
    </r>
    <r>
      <rPr>
        <sz val="11"/>
        <color rgb="FF000000"/>
        <rFont val="Calibri"/>
      </rPr>
      <t xml:space="preserve">
</t>
    </r>
    <r>
      <rPr>
        <sz val="11"/>
        <color rgb="FF000000"/>
        <rFont val="Calibri"/>
      </rPr>
      <t>If emergency accounts are not being terminated after an organization-defined time period, this is a finding.</t>
    </r>
  </si>
  <si>
    <t>V-237742</t>
  </si>
  <si>
    <r>
      <rPr>
        <sz val="11"/>
        <rFont val="Calibri"/>
      </rPr>
      <t>The DBMS must protect against or limit the effects of organization-defined types of Denial of Service (DoS) attacks.</t>
    </r>
  </si>
  <si>
    <r>
      <rPr>
        <sz val="11"/>
        <color rgb="FF000000"/>
        <rFont val="Calibri"/>
      </rPr>
      <t>Implement measures to limit the effects of organization-defined types of Denial of Service attacks.</t>
    </r>
    <r>
      <rPr>
        <sz val="11"/>
        <color rgb="FF000000"/>
        <rFont val="Calibri"/>
      </rPr>
      <t xml:space="preserve">
</t>
    </r>
    <r>
      <rPr>
        <sz val="11"/>
        <color rgb="FF000000"/>
        <rFont val="Calibri"/>
      </rPr>
      <t>Modify the $ORACLE_HOME/network/admin/listener.ora to establish a Rate Limit.</t>
    </r>
  </si>
  <si>
    <r>
      <rPr>
        <sz val="11"/>
        <color rgb="FF000000"/>
        <rFont val="Calibri"/>
      </rPr>
      <t>A variety of technologies exist to limit, or in some cases, eliminate the effects of DoS attacks. For example, boundary protection devices can filter certain types of packets to protect devices on an organization's internal network from being directly affected by DoS attacks.</t>
    </r>
    <r>
      <rPr>
        <sz val="11"/>
        <color rgb="FF000000"/>
        <rFont val="Calibri"/>
      </rPr>
      <t xml:space="preserve">
</t>
    </r>
    <r>
      <rPr>
        <sz val="11"/>
        <color rgb="FF000000"/>
        <rFont val="Calibri"/>
      </rPr>
      <t>Employing increased capacity and bandwidth combined with service redundancy may reduce the susceptibility to some DoS attacks.</t>
    </r>
    <r>
      <rPr>
        <sz val="11"/>
        <color rgb="FF000000"/>
        <rFont val="Calibri"/>
      </rPr>
      <t xml:space="preserve">
</t>
    </r>
    <r>
      <rPr>
        <sz val="11"/>
        <color rgb="FF000000"/>
        <rFont val="Calibri"/>
      </rPr>
      <t>Some of the ways databases can limit their exposure to DoS attacks are through limiting the number of connections that can be opened by a single user and database clustering.</t>
    </r>
  </si>
  <si>
    <r>
      <rPr>
        <sz val="11"/>
        <color rgb="FF000000"/>
        <rFont val="Calibri"/>
      </rPr>
      <t>Review DBMS settings to verify the DBMS implements measures to limit the effects of the organization-defined types of Denial of Service (DoS) attacks.</t>
    </r>
    <r>
      <rPr>
        <sz val="11"/>
        <color rgb="FF000000"/>
        <rFont val="Calibri"/>
      </rPr>
      <t xml:space="preserve">
</t>
    </r>
    <r>
      <rPr>
        <sz val="11"/>
        <color rgb="FF000000"/>
        <rFont val="Calibri"/>
      </rPr>
      <t>If measures have not been implemented, this is a finding.</t>
    </r>
    <r>
      <rPr>
        <sz val="11"/>
        <color rgb="FF000000"/>
        <rFont val="Calibri"/>
      </rPr>
      <t xml:space="preserve">
</t>
    </r>
    <r>
      <rPr>
        <sz val="11"/>
        <color rgb="FF000000"/>
        <rFont val="Calibri"/>
      </rPr>
      <t>Check the $ORACLE_HOME/network/admin/listener.ora to see if a Rate Limit has been established.  A rate limit is used to prevent denial of service (DOS) attacks on a database or to control a logon storm such as may be caused by an application server reboot.</t>
    </r>
    <r>
      <rPr>
        <sz val="11"/>
        <color rgb="FF000000"/>
        <rFont val="Calibri"/>
      </rPr>
      <t xml:space="preserve">
</t>
    </r>
    <r>
      <rPr>
        <sz val="11"/>
        <color rgb="FF000000"/>
        <rFont val="Calibri"/>
      </rPr>
      <t>- - - - -</t>
    </r>
    <r>
      <rPr>
        <sz val="11"/>
        <color rgb="FF000000"/>
        <rFont val="Calibri"/>
      </rPr>
      <t xml:space="preserve">
</t>
    </r>
    <r>
      <rPr>
        <sz val="11"/>
        <color rgb="FF000000"/>
        <rFont val="Calibri"/>
      </rPr>
      <t>Example of a listener configuration with rate limiting in effect:</t>
    </r>
    <r>
      <rPr>
        <sz val="11"/>
        <color rgb="FF000000"/>
        <rFont val="Calibri"/>
      </rPr>
      <t xml:space="preserve">
</t>
    </r>
    <r>
      <rPr>
        <sz val="11"/>
        <color rgb="FF000000"/>
        <rFont val="Calibri"/>
      </rPr>
      <t>CONNECTION_RATE_LISTENER=10</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(ADDRESS=(PROTOCOL=tcp)(HOST=)(PORT=1521)(RATE_LIMIT=yes))</t>
    </r>
    <r>
      <rPr>
        <sz val="11"/>
        <color rgb="FF000000"/>
        <rFont val="Calibri"/>
      </rPr>
      <t xml:space="preserve">
</t>
    </r>
    <r>
      <rPr>
        <sz val="11"/>
        <color rgb="FF000000"/>
        <rFont val="Calibri"/>
      </rPr>
      <t xml:space="preserve">    (ADDRESS=(PROTOCOL=tcp)(HOST=)(PORT=1522)(RATE_LIMIT=yes))</t>
    </r>
    <r>
      <rPr>
        <sz val="11"/>
        <color rgb="FF000000"/>
        <rFont val="Calibri"/>
      </rPr>
      <t xml:space="preserve">
</t>
    </r>
    <r>
      <rPr>
        <sz val="11"/>
        <color rgb="FF000000"/>
        <rFont val="Calibri"/>
      </rPr>
      <t xml:space="preserve">    (ADDRESS=(PROTOCOL=tcp)(HOST=)(PORT=1526))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(ADDRESS=(PROTOCOL=tcp)(HOST=)(PORT=1521)(RATE_LIMIT=8))</t>
    </r>
    <r>
      <rPr>
        <sz val="11"/>
        <color rgb="FF000000"/>
        <rFont val="Calibri"/>
      </rPr>
      <t xml:space="preserve">
</t>
    </r>
    <r>
      <rPr>
        <sz val="11"/>
        <color rgb="FF000000"/>
        <rFont val="Calibri"/>
      </rPr>
      <t xml:space="preserve">    (ADDRESS=(PROTOCOL=tcp)(HOST=)(PORT=1522)(RATE_LIMIT=12))</t>
    </r>
    <r>
      <rPr>
        <sz val="11"/>
        <color rgb="FF000000"/>
        <rFont val="Calibri"/>
      </rPr>
      <t xml:space="preserve">
</t>
    </r>
    <r>
      <rPr>
        <sz val="11"/>
        <color rgb="FF000000"/>
        <rFont val="Calibri"/>
      </rPr>
      <t xml:space="preserve">    (ADDRESS=(PROTOCOL=tcp)(HOST=)(PORT=1526))</t>
    </r>
    <r>
      <rPr>
        <sz val="11"/>
        <color rgb="FF000000"/>
        <rFont val="Calibri"/>
      </rPr>
      <t xml:space="preserve">
</t>
    </r>
    <r>
      <rPr>
        <sz val="11"/>
        <color rgb="FF000000"/>
        <rFont val="Calibri"/>
      </rPr>
      <t xml:space="preserve">  )</t>
    </r>
  </si>
  <si>
    <t>V-237743</t>
  </si>
  <si>
    <r>
      <rPr>
        <sz val="11"/>
        <rFont val="Calibri"/>
      </rPr>
      <t>The system must verify there have not been unauthorized changes to the DBMS software and information.</t>
    </r>
  </si>
  <si>
    <r>
      <rPr>
        <sz val="11"/>
        <color rgb="FF000000"/>
        <rFont val="Calibri"/>
      </rPr>
      <t>Utilize the OS or a third-party product to perform file verification of DBMS system file integrity.</t>
    </r>
    <r>
      <rPr>
        <sz val="11"/>
        <color rgb="FF000000"/>
        <rFont val="Calibri"/>
      </rPr>
      <t xml:space="preserve">
</t>
    </r>
    <r>
      <rPr>
        <sz val="11"/>
        <color rgb="FF000000"/>
        <rFont val="Calibri"/>
      </rPr>
      <t>(Using Oracle Configuration Manager with Enterprise Manager, configured to perform this verification, is one possible way of satisfying this requirement.)</t>
    </r>
  </si>
  <si>
    <r>
      <rPr>
        <sz val="11"/>
        <color rgb="FF000000"/>
        <rFont val="Calibri"/>
      </rPr>
      <t>Organizations are required to employ integrity verification applications on information systems to look for evidence of information tampering, errors, and omissions. The organization is also required to employ good software engineering practices with regard to commercial off-the-shelf integrity mechanisms (e.g., parity checks, cyclical redundancy checks, and cryptographic hashes), and to use tools to automatically monitor the integrity of the information system and the applications it hosts.</t>
    </r>
    <r>
      <rPr>
        <sz val="11"/>
        <color rgb="FF000000"/>
        <rFont val="Calibri"/>
      </rPr>
      <t xml:space="preserve">
</t>
    </r>
    <r>
      <rPr>
        <sz val="11"/>
        <color rgb="FF000000"/>
        <rFont val="Calibri"/>
      </rPr>
      <t>The DBMS opens data files and reads configuration files at system startup, system shutdown, and during abort recovery efforts. If the DBMS does not verify the trustworthiness of these files, it is vulnerable to malicious alterations of its configuration or unauthorized replacement of data.</t>
    </r>
  </si>
  <si>
    <r>
      <rPr>
        <sz val="11"/>
        <color rgb="FF000000"/>
        <rFont val="Calibri"/>
      </rPr>
      <t>Verify the DBMS system initialization/parameter files and software is  included in the configuration of any  third-party software or custom scripting at the OS level to perform integrity verification.</t>
    </r>
    <r>
      <rPr>
        <sz val="11"/>
        <color rgb="FF000000"/>
        <rFont val="Calibri"/>
      </rPr>
      <t xml:space="preserve">
</t>
    </r>
    <r>
      <rPr>
        <sz val="11"/>
        <color rgb="FF000000"/>
        <rFont val="Calibri"/>
      </rPr>
      <t>If neither a third-party application nor the OS is performing integrity verification of DBMS system files, this is a finding.</t>
    </r>
  </si>
  <si>
    <t>V-237745</t>
  </si>
  <si>
    <r>
      <rPr>
        <sz val="11"/>
        <rFont val="Calibri"/>
      </rPr>
      <t>Use of the DBMS software installation account must be restricted.</t>
    </r>
  </si>
  <si>
    <r>
      <rPr>
        <sz val="11"/>
        <color rgb="FF000000"/>
        <rFont val="Calibri"/>
      </rPr>
      <t>Restrict interactive use of the DBMS software installation account to DBMS software installation, upgrade, and maintenance actions only.</t>
    </r>
    <r>
      <rPr>
        <sz val="11"/>
        <color rgb="FF000000"/>
        <rFont val="Calibri"/>
      </rPr>
      <t xml:space="preserve">
</t>
    </r>
    <r>
      <rPr>
        <sz val="11"/>
        <color rgb="FF000000"/>
        <rFont val="Calibri"/>
      </rPr>
      <t>If possible, disable installation accounts when authorized actions are not being performed. Otherwise, disable the use of the account(s) for interactive activity.</t>
    </r>
  </si>
  <si>
    <r>
      <rPr>
        <sz val="11"/>
        <color rgb="FF000000"/>
        <rFont val="Calibri"/>
      </rPr>
      <t>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To limit exposure when operating from within a privileged account or role, the application must support organizational requirements that users of information system accounts, or roles, with access to organization-defined lists of security functions or security-relevant information, use non-privileged accounts, or roles, when accessing other (non-security) system functions.</t>
    </r>
    <r>
      <rPr>
        <sz val="11"/>
        <color rgb="FF000000"/>
        <rFont val="Calibri"/>
      </rPr>
      <t xml:space="preserve">
</t>
    </r>
    <r>
      <rPr>
        <sz val="11"/>
        <color rgb="FF000000"/>
        <rFont val="Calibri"/>
      </rPr>
      <t>Use of privileged accounts for non-administrative purposes puts data at risk of unintended or unauthorized loss, modification, or exposure. In particular, DBA accounts if used for non-administration application development or application maintenance can lead to miss-assignment of privileges where privileges are inherited by object owners. It may also lead to loss or compromise of application data where the elevated privileges bypass controls designed in and provided by applications.</t>
    </r>
    <r>
      <rPr>
        <sz val="11"/>
        <color rgb="FF000000"/>
        <rFont val="Calibri"/>
      </rPr>
      <t xml:space="preserve">
</t>
    </r>
    <r>
      <rPr>
        <sz val="11"/>
        <color rgb="FF000000"/>
        <rFont val="Calibri"/>
      </rPr>
      <t>The DBMS software installation account may require privileges not required for database administration or other functions. Use of accounts configured with excess privileges may result in the loss or compromise of data or system settings due to elevated privileges that bypass controls designed to protect them.</t>
    </r>
    <r>
      <rPr>
        <sz val="11"/>
        <color rgb="FF000000"/>
        <rFont val="Calibri"/>
      </rPr>
      <t xml:space="preserve">
</t>
    </r>
    <r>
      <rPr>
        <sz val="11"/>
        <color rgb="FF000000"/>
        <rFont val="Calibri"/>
      </rPr>
      <t>This requirement is particularly important because Oracle equates the installation account with the SYS account - the super-DBA.  Once logged on to the operating system, this account can connect to the database AS SYSDBA without further authentication.  It is very powerful and, by virtue of not being linked to any one person, cannot be audited to the level of the individual.</t>
    </r>
  </si>
  <si>
    <r>
      <rPr>
        <sz val="11"/>
        <color rgb="FF000000"/>
        <rFont val="Calibri"/>
      </rPr>
      <t>Review system documentation to identify the installation account.</t>
    </r>
    <r>
      <rPr>
        <sz val="11"/>
        <color rgb="FF000000"/>
        <rFont val="Calibri"/>
      </rPr>
      <t xml:space="preserve">
</t>
    </r>
    <r>
      <rPr>
        <sz val="11"/>
        <color rgb="FF000000"/>
        <rFont val="Calibri"/>
      </rPr>
      <t>Verify whether the account is used for anything involving interactive activity beyond DBMS software installation, upgrade, and maintenance actions.</t>
    </r>
    <r>
      <rPr>
        <sz val="11"/>
        <color rgb="FF000000"/>
        <rFont val="Calibri"/>
      </rPr>
      <t xml:space="preserve">
</t>
    </r>
    <r>
      <rPr>
        <sz val="11"/>
        <color rgb="FF000000"/>
        <rFont val="Calibri"/>
      </rPr>
      <t>If the account is used for anything involving interactive activity beyond DBMS software installation, upgrade, and maintenance actions, this is a finding.</t>
    </r>
  </si>
  <si>
    <t>V-237746</t>
  </si>
  <si>
    <r>
      <rPr>
        <sz val="11"/>
        <rFont val="Calibri"/>
      </rPr>
      <t>The OS must limit privileges to change the DBMS software resident within software libraries (including privileged programs).</t>
    </r>
  </si>
  <si>
    <r>
      <rPr>
        <sz val="11"/>
        <color rgb="FF000000"/>
        <rFont val="Calibri"/>
      </rPr>
      <t>Restrict access to the DBMS software libraries to accounts that require access based on job function.</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</si>
  <si>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The DBMS software libraries contain the executables used by the DBMS to operate. Unauthorized access to the libraries can result in malicious alteration. This may in turn jeopardize data stored in the DBMS and/or operation of the host system.</t>
    </r>
  </si>
  <si>
    <r>
      <rPr>
        <sz val="11"/>
        <color rgb="FF000000"/>
        <rFont val="Calibri"/>
      </rPr>
      <t>Review permissions that control access to the DBMS software libraries. The software library location may be determined from vendor documentation or service/process executable paths.</t>
    </r>
    <r>
      <rPr>
        <sz val="11"/>
        <color rgb="FF000000"/>
        <rFont val="Calibri"/>
      </rPr>
      <t xml:space="preserve">
</t>
    </r>
    <r>
      <rPr>
        <sz val="11"/>
        <color rgb="FF000000"/>
        <rFont val="Calibri"/>
      </rPr>
      <t>Typically, only the DBMS software installation/maintenance account or SA account requires access to the software library for operational support such as backups. Any other accounts should be scrutinized and the reason for access documented. Accounts should have the least amount of privilege required to accomplish the job.</t>
    </r>
    <r>
      <rPr>
        <sz val="11"/>
        <color rgb="FF000000"/>
        <rFont val="Calibri"/>
      </rPr>
      <t xml:space="preserve">
</t>
    </r>
    <r>
      <rPr>
        <sz val="11"/>
        <color rgb="FF000000"/>
        <rFont val="Calibri"/>
      </rPr>
      <t>Below is one example for how to review accounts with access to software libraries for a Linux-based system:</t>
    </r>
    <r>
      <rPr>
        <sz val="11"/>
        <color rgb="FF000000"/>
        <rFont val="Calibri"/>
      </rPr>
      <t xml:space="preserve">
</t>
    </r>
    <r>
      <rPr>
        <sz val="11"/>
        <color rgb="FF000000"/>
        <rFont val="Calibri"/>
      </rPr>
      <t>cat /etc/group |grep -i dba</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dba:x:102: </t>
    </r>
    <r>
      <rPr>
        <sz val="11"/>
        <color rgb="FF000000"/>
        <rFont val="Calibri"/>
      </rPr>
      <t xml:space="preserve">
</t>
    </r>
    <r>
      <rPr>
        <sz val="11"/>
        <color rgb="FF000000"/>
        <rFont val="Calibri"/>
      </rPr>
      <t>--take above number and input in below grep command</t>
    </r>
    <r>
      <rPr>
        <sz val="11"/>
        <color rgb="FF000000"/>
        <rFont val="Calibri"/>
      </rPr>
      <t xml:space="preserve">
</t>
    </r>
    <r>
      <rPr>
        <sz val="11"/>
        <color rgb="FF000000"/>
        <rFont val="Calibri"/>
      </rPr>
      <t>cat /etc/passwd |grep 102</t>
    </r>
    <r>
      <rPr>
        <sz val="11"/>
        <color rgb="FF000000"/>
        <rFont val="Calibri"/>
      </rPr>
      <t xml:space="preserve">
</t>
    </r>
    <r>
      <rPr>
        <sz val="11"/>
        <color rgb="FF000000"/>
        <rFont val="Calibri"/>
      </rPr>
      <t>If any accounts are returned that are not required and authorized to have access to the software library location do have access, this is a finding.</t>
    </r>
  </si>
  <si>
    <t>V-237747</t>
  </si>
  <si>
    <r>
      <rPr>
        <sz val="11"/>
        <rFont val="Calibri"/>
      </rPr>
      <t>Oracle Database must off-load audit data to a separate log management facility; this must be continuous and in near-real-time for systems with a network connection to the storage facility, and weekly or more often for stand-alone systems.</t>
    </r>
  </si>
  <si>
    <r>
      <rPr>
        <sz val="11"/>
        <color rgb="FF000000"/>
        <rFont val="Calibri"/>
      </rPr>
      <t>Configure the DBMS or deploy and configure software tools to transfer audit records to a centralized log management system, continuously and in near-real-time where a continuous network connection to the log management system exists, or at least weekly in the absence of such a connection.</t>
    </r>
    <r>
      <rPr>
        <sz val="11"/>
        <color rgb="FF000000"/>
        <rFont val="Calibri"/>
      </rPr>
      <t xml:space="preserve">
</t>
    </r>
    <r>
      <rPr>
        <sz val="11"/>
        <color rgb="FF000000"/>
        <rFont val="Calibri"/>
      </rPr>
      <t>For more information on auditing, refer to the following documents:</t>
    </r>
    <r>
      <rPr>
        <sz val="11"/>
        <color rgb="FF000000"/>
        <rFont val="Calibri"/>
      </rPr>
      <t xml:space="preserve">
</t>
    </r>
    <r>
      <rPr>
        <sz val="11"/>
        <color rgb="FF000000"/>
        <rFont val="Calibri"/>
      </rPr>
      <t>https://docs.oracle.com/database/121/DBSEG/auditing.htm#DBSEG1024</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</si>
  <si>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files in the file system, other kinds of local repositories, or a centralized log management system. Whatever the method used, it must be compatible with off-loading the records to the centralized system.</t>
    </r>
  </si>
  <si>
    <r>
      <rPr>
        <sz val="11"/>
        <color rgb="FF000000"/>
        <rFont val="Calibri"/>
      </rPr>
      <t>Review the system documentation for a description of how audit records are off-loaded.</t>
    </r>
    <r>
      <rPr>
        <sz val="11"/>
        <color rgb="FF000000"/>
        <rFont val="Calibri"/>
      </rPr>
      <t xml:space="preserve">
</t>
    </r>
    <r>
      <rPr>
        <sz val="11"/>
        <color rgb="FF000000"/>
        <rFont val="Calibri"/>
      </rPr>
      <t>If the DBMS has a continuous network connection to the centralized log management system, but the DBMS audit records are not written directly to the centralized log management system or transferred in near-real-time, this is a finding.</t>
    </r>
    <r>
      <rPr>
        <sz val="11"/>
        <color rgb="FF000000"/>
        <rFont val="Calibri"/>
      </rPr>
      <t xml:space="preserve">
</t>
    </r>
    <r>
      <rPr>
        <sz val="11"/>
        <color rgb="FF000000"/>
        <rFont val="Calibri"/>
      </rPr>
      <t>If the DBMS does not have a continuous network connection to the centralized log management system, and the DBMS audit records are not transferred to the centralized log management system weekly or more often, this is a finding.</t>
    </r>
  </si>
  <si>
    <t>V-265879</t>
  </si>
  <si>
    <r>
      <rPr>
        <sz val="11"/>
        <rFont val="Calibri"/>
      </rPr>
      <t>Oracle database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</si>
  <si>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</si>
  <si>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</si>
  <si>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t>
    </r>
    <r>
      <rPr>
        <sz val="11"/>
        <color rgb="FF000000"/>
        <rFont val="Calibri"/>
      </rPr>
      <t xml:space="preserve">
</t>
    </r>
    <r>
      <rPr>
        <sz val="11"/>
        <color rgb="FF000000"/>
        <rFont val="Calibri"/>
      </rPr>
      <t>Identify all database software components.</t>
    </r>
    <r>
      <rPr>
        <sz val="11"/>
        <color rgb="FF000000"/>
        <rFont val="Calibri"/>
      </rPr>
      <t xml:space="preserve">
</t>
    </r>
    <r>
      <rPr>
        <sz val="11"/>
        <color rgb="FF000000"/>
        <rFont val="Calibri"/>
      </rPr>
      <t>Review the version and release information.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version from v$instance;</t>
    </r>
    <r>
      <rPr>
        <sz val="11"/>
        <color rgb="FF000000"/>
        <rFont val="Calibri"/>
      </rPr>
      <t xml:space="preserve">
</t>
    </r>
    <r>
      <rPr>
        <sz val="11"/>
        <color rgb="FF000000"/>
        <rFont val="Calibri"/>
      </rPr>
      <t>Access the vendor website or use other means to verify the version is still supported.</t>
    </r>
    <r>
      <rPr>
        <sz val="11"/>
        <color rgb="FF000000"/>
        <rFont val="Calibri"/>
      </rPr>
      <t xml:space="preserve">
</t>
    </r>
    <r>
      <rPr>
        <sz val="11"/>
        <color rgb="FF000000"/>
        <rFont val="Calibri"/>
      </rPr>
      <t>Oracle Release schedule:</t>
    </r>
    <r>
      <rPr>
        <sz val="11"/>
        <color rgb="FF000000"/>
        <rFont val="Calibri"/>
      </rPr>
      <t xml:space="preserve">
</t>
    </r>
    <r>
      <rPr>
        <sz val="11"/>
        <color rgb="FF000000"/>
        <rFont val="Calibri"/>
      </rPr>
      <t>https://support.oracle.com/knowledge/Oracle%20Database%20Products/742060_1.html</t>
    </r>
    <r>
      <rPr>
        <sz val="11"/>
        <color rgb="FF000000"/>
        <rFont val="Calibri"/>
      </rPr>
      <t xml:space="preserve">
</t>
    </r>
    <r>
      <rPr>
        <sz val="11"/>
        <color rgb="FF000000"/>
        <rFont val="Calibri"/>
      </rPr>
      <t>If the Oracle version or any of the software components are not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</si>
  <si>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</si>
  <si>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</si>
  <si>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</si>
  <si>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</si>
  <si>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</si>
  <si>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</si>
  <si>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</si>
  <si>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</si>
  <si>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</si>
  <si>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</si>
  <si>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</si>
  <si>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</si>
  <si>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</si>
  <si>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</si>
  <si>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</si>
  <si>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</si>
  <si>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</si>
  <si>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</si>
  <si>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</si>
  <si>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</si>
  <si>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</si>
  <si>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</si>
  <si>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</si>
  <si>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</si>
  <si>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</si>
  <si>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</si>
  <si>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</si>
  <si>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</si>
  <si>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</si>
  <si>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Database 12c Security Technical Implementation Guide V3R4</t>
  </si>
  <si>
    <t>Developed By:</t>
  </si>
  <si>
    <t>Oracle and Defense Information Systems Agency (DISA) for the US DoD</t>
  </si>
  <si>
    <t>Release Information:</t>
  </si>
  <si>
    <r>
      <rPr>
        <b/>
        <sz val="11"/>
        <color rgb="FF000000"/>
        <rFont val="Calibri"/>
      </rPr>
      <t>Version:</t>
    </r>
    <r>
      <rPr>
        <sz val="11"/>
        <color rgb="FF000000"/>
        <rFont val="Calibri"/>
      </rPr>
      <t xml:space="preserve"> V3R4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136</t>
    </r>
  </si>
  <si>
    <t>Download Url:</t>
  </si>
  <si>
    <t>https://www.cyber.mil/stigs</t>
  </si>
  <si>
    <t>Guide Overview:</t>
  </si>
  <si>
    <r>
      <rPr>
        <sz val="11"/>
        <color rgb="FF000000"/>
        <rFont val="Calibri"/>
      </rPr>
      <t>The Oracle Database 12c Security Technical Implementation Guide (STIG) is published as a tool to improve the security of Department of Defense (DOD) information systems. This document is meant for use in conjunction with the Enclave, Network Infrastructure, Secure Remote Computing, and appropriate Operating System (OS) STIGs. It is based on the Database Security Requirements Guide (SRG) Version 1 Release 1, which in turn derives its cybersecurity controls from National Institute of Standards and Technology (NIST) Special Publication (SP) 800-53, Revision 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</si>
  <si>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</si>
  <si>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</si>
  <si>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</si>
  <si>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</si>
  <si>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</si>
  <si>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</si>
  <si>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</si>
  <si>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</si>
  <si>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</si>
  <si>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</si>
  <si>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</si>
  <si>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</si>
  <si>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</si>
  <si>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</si>
  <si>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</si>
  <si>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</si>
  <si>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</si>
  <si>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</si>
  <si>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</si>
  <si>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</si>
  <si>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</si>
  <si>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</si>
  <si>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</si>
  <si>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</si>
  <si>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</si>
  <si>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</si>
  <si>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</si>
  <si>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</si>
  <si>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</si>
  <si>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</si>
  <si>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</si>
  <si>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</si>
  <si>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</si>
  <si>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</si>
  <si>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</si>
  <si>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</si>
  <si>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</si>
  <si>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</si>
  <si>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</si>
  <si>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</si>
  <si>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</si>
  <si>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</si>
  <si>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</si>
  <si>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</si>
  <si>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</si>
  <si>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</si>
  <si>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</si>
  <si>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Database 12c Security Technical Implementation Guide V3R4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</si>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</sst>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999-4442-862A-14CC3BEFC91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999-4442-862A-14CC3BEFC91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136</c:v>
                </c:pt>
              </c:numCache>
            </c:numRef>
          </c:val>
          <c:extLst>
            <c:ext xmlns:c16="http://schemas.microsoft.com/office/drawing/2014/chart" uri="{C3380CC4-5D6E-409C-BE32-E72D297353CC}">
              <c16:uniqueId val="{00000002-9999-4442-862A-14CC3BEFC91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E04-4B0A-A28A-D11FADB1EBE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E04-4B0A-A28A-D11FADB1EBE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136</c:v>
                </c:pt>
              </c:numCache>
            </c:numRef>
          </c:val>
          <c:extLst>
            <c:ext xmlns:c16="http://schemas.microsoft.com/office/drawing/2014/chart" uri="{C3380CC4-5D6E-409C-BE32-E72D297353CC}">
              <c16:uniqueId val="{00000002-1E04-4B0A-A28A-D11FADB1EBE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8791-49F4-B661-EA2DDEB3F35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8791-49F4-B661-EA2DDEB3F35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20</c:v>
                </c:pt>
                <c:pt idx="1">
                  <c:v>114</c:v>
                </c:pt>
                <c:pt idx="2">
                  <c:v>2</c:v>
                </c:pt>
              </c:numCache>
            </c:numRef>
          </c:val>
          <c:extLst>
            <c:ext xmlns:c16="http://schemas.microsoft.com/office/drawing/2014/chart" uri="{C3380CC4-5D6E-409C-BE32-E72D297353CC}">
              <c16:uniqueId val="{00000002-8791-49F4-B661-EA2DDEB3F35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AE5-4DBE-9479-021F22A01F5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AE5-4DBE-9479-021F22A01F5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136</c:v>
                </c:pt>
              </c:numCache>
            </c:numRef>
          </c:val>
          <c:extLst>
            <c:ext xmlns:c16="http://schemas.microsoft.com/office/drawing/2014/chart" uri="{C3380CC4-5D6E-409C-BE32-E72D297353CC}">
              <c16:uniqueId val="{00000002-8AE5-4DBE-9479-021F22A01F5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0FC-42CD-834B-5C90D15189C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0FC-42CD-834B-5C90D15189C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136</c:v>
                </c:pt>
              </c:numCache>
            </c:numRef>
          </c:val>
          <c:extLst>
            <c:ext xmlns:c16="http://schemas.microsoft.com/office/drawing/2014/chart" uri="{C3380CC4-5D6E-409C-BE32-E72D297353CC}">
              <c16:uniqueId val="{00000002-10FC-42CD-834B-5C90D15189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2F6-4DA8-875E-EABB9BD7E6EE}"/>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2F6-4DA8-875E-EABB9BD7E6EE}"/>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2F6-4DA8-875E-EABB9BD7E6EE}"/>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2F6-4DA8-875E-EABB9BD7E6E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38D-457A-8E2A-974DF011ACA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2pd5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gruwx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crlrs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dun24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t3yp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rdvjt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dniif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7">
  <autoFilter ref="A1:M13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693</v>
      </c>
    </row>
    <row r="3" spans="2:3" ht="15" customHeight="1" x14ac:dyDescent="0.35"/>
    <row r="4" spans="2:3" ht="58" x14ac:dyDescent="0.35">
      <c r="B4" s="18" t="s">
        <v>694</v>
      </c>
      <c r="C4" s="19" t="s">
        <v>695</v>
      </c>
    </row>
    <row r="5" spans="2:3" x14ac:dyDescent="0.35">
      <c r="C5" s="19" t="s">
        <v>696</v>
      </c>
    </row>
    <row r="6" spans="2:3" x14ac:dyDescent="0.35">
      <c r="C6" s="16" t="s">
        <v>697</v>
      </c>
    </row>
    <row r="7" spans="2:3" ht="10" customHeight="1" x14ac:dyDescent="0.35"/>
    <row r="8" spans="2:3" ht="232" x14ac:dyDescent="0.35">
      <c r="B8" s="20" t="s">
        <v>698</v>
      </c>
      <c r="C8" s="19" t="s">
        <v>699</v>
      </c>
    </row>
    <row r="9" spans="2:3" ht="10" customHeight="1" x14ac:dyDescent="0.35"/>
    <row r="10" spans="2:3" ht="35" customHeight="1" x14ac:dyDescent="0.35">
      <c r="B10" s="20" t="s">
        <v>700</v>
      </c>
      <c r="C10" s="19" t="s">
        <v>701</v>
      </c>
    </row>
    <row r="11" spans="2:3" ht="75" customHeight="1" x14ac:dyDescent="0.35">
      <c r="B11" s="16" t="s">
        <v>19</v>
      </c>
      <c r="C11" s="19" t="s">
        <v>702</v>
      </c>
    </row>
    <row r="12" spans="2:3" ht="47" customHeight="1" x14ac:dyDescent="0.35">
      <c r="B12" s="16" t="s">
        <v>19</v>
      </c>
      <c r="C12" s="19" t="s">
        <v>703</v>
      </c>
    </row>
    <row r="13" spans="2:3" ht="35" customHeight="1" x14ac:dyDescent="0.35">
      <c r="B13" s="16" t="s">
        <v>19</v>
      </c>
      <c r="C13" s="19" t="s">
        <v>704</v>
      </c>
    </row>
    <row r="14" spans="2:3" ht="32" customHeight="1" x14ac:dyDescent="0.35">
      <c r="B14" s="16" t="s">
        <v>19</v>
      </c>
      <c r="C14" s="19" t="s">
        <v>705</v>
      </c>
    </row>
    <row r="15" spans="2:3" ht="30" customHeight="1" x14ac:dyDescent="0.35">
      <c r="B15" s="16" t="s">
        <v>19</v>
      </c>
      <c r="C15" s="19" t="s">
        <v>706</v>
      </c>
    </row>
    <row r="16" spans="2:3" ht="10" customHeight="1" x14ac:dyDescent="0.35"/>
    <row r="17" spans="1:3" ht="145" customHeight="1" x14ac:dyDescent="0.35">
      <c r="B17" s="20" t="s">
        <v>707</v>
      </c>
      <c r="C17" s="19" t="s">
        <v>708</v>
      </c>
    </row>
    <row r="18" spans="1:3" ht="10" customHeight="1" x14ac:dyDescent="0.35"/>
    <row r="19" spans="1:3" ht="3" customHeight="1" x14ac:dyDescent="0.35">
      <c r="B19" s="21"/>
      <c r="C19" s="21"/>
    </row>
    <row r="20" spans="1:3" ht="12" customHeight="1" x14ac:dyDescent="0.35"/>
    <row r="21" spans="1:3" ht="35" customHeight="1" x14ac:dyDescent="0.35">
      <c r="A21" s="23"/>
      <c r="B21" s="24" t="s">
        <v>709</v>
      </c>
      <c r="C21" s="25" t="s">
        <v>710</v>
      </c>
    </row>
    <row r="22" spans="1:3" ht="18" customHeight="1" x14ac:dyDescent="0.35">
      <c r="A22" s="23"/>
      <c r="B22" s="23" t="s">
        <v>19</v>
      </c>
      <c r="C22" s="25" t="s">
        <v>711</v>
      </c>
    </row>
    <row r="23" spans="1:3" ht="18" customHeight="1" x14ac:dyDescent="0.35">
      <c r="A23" s="23"/>
      <c r="B23" s="23" t="s">
        <v>19</v>
      </c>
      <c r="C23" s="25" t="s">
        <v>712</v>
      </c>
    </row>
    <row r="24" spans="1:3" ht="18" customHeight="1" x14ac:dyDescent="0.35">
      <c r="A24" s="23"/>
      <c r="B24" s="23" t="s">
        <v>19</v>
      </c>
      <c r="C24" s="25" t="s">
        <v>713</v>
      </c>
    </row>
    <row r="25" spans="1:3" ht="18" customHeight="1" x14ac:dyDescent="0.35">
      <c r="A25" s="23"/>
      <c r="B25" s="23" t="s">
        <v>19</v>
      </c>
      <c r="C25" s="25" t="s">
        <v>714</v>
      </c>
    </row>
    <row r="26" spans="1:3" ht="18" customHeight="1" x14ac:dyDescent="0.35">
      <c r="A26" s="23"/>
      <c r="B26" s="23" t="s">
        <v>19</v>
      </c>
      <c r="C26" s="25" t="s">
        <v>715</v>
      </c>
    </row>
    <row r="27" spans="1:3" ht="18" customHeight="1" x14ac:dyDescent="0.35">
      <c r="A27" s="23"/>
      <c r="B27" s="23" t="s">
        <v>19</v>
      </c>
      <c r="C27" s="25" t="s">
        <v>716</v>
      </c>
    </row>
    <row r="28" spans="1:3" ht="18" customHeight="1" x14ac:dyDescent="0.35">
      <c r="A28" s="23"/>
      <c r="B28" s="23" t="s">
        <v>19</v>
      </c>
      <c r="C28" s="25" t="s">
        <v>717</v>
      </c>
    </row>
    <row r="29" spans="1:3" ht="18" customHeight="1" x14ac:dyDescent="0.35">
      <c r="A29" s="23"/>
      <c r="B29" s="23" t="s">
        <v>19</v>
      </c>
      <c r="C29" s="25" t="s">
        <v>718</v>
      </c>
    </row>
    <row r="30" spans="1:3" ht="44" customHeight="1" x14ac:dyDescent="0.35">
      <c r="A30" s="23"/>
      <c r="B30" s="23" t="s">
        <v>19</v>
      </c>
      <c r="C30" s="26" t="s">
        <v>719</v>
      </c>
    </row>
    <row r="31" spans="1:3" ht="10" customHeight="1" x14ac:dyDescent="0.35"/>
    <row r="32" spans="1:3" ht="3" customHeight="1" x14ac:dyDescent="0.35">
      <c r="B32" s="21"/>
      <c r="C32" s="21"/>
    </row>
    <row r="33" spans="2:3" ht="12" customHeight="1" x14ac:dyDescent="0.35"/>
    <row r="34" spans="2:3" ht="24" customHeight="1" x14ac:dyDescent="0.35">
      <c r="B34" s="27" t="s">
        <v>720</v>
      </c>
      <c r="C34" s="28" t="s">
        <v>721</v>
      </c>
    </row>
    <row r="35" spans="2:3" ht="18.5" x14ac:dyDescent="0.35">
      <c r="B35" s="27" t="s">
        <v>722</v>
      </c>
      <c r="C35" s="29" t="s">
        <v>723</v>
      </c>
    </row>
    <row r="36" spans="2:3" ht="27" customHeight="1" x14ac:dyDescent="0.35">
      <c r="B36" s="30" t="s">
        <v>724</v>
      </c>
      <c r="C36" s="22" t="s">
        <v>725</v>
      </c>
    </row>
    <row r="37" spans="2:3" x14ac:dyDescent="0.35">
      <c r="B37" s="27" t="s">
        <v>726</v>
      </c>
      <c r="C37" s="31" t="s">
        <v>727</v>
      </c>
    </row>
    <row r="38" spans="2:3" ht="10" customHeight="1" x14ac:dyDescent="0.35"/>
    <row r="39" spans="2:3" ht="87" x14ac:dyDescent="0.35">
      <c r="B39" s="27" t="s">
        <v>728</v>
      </c>
      <c r="C39" s="32" t="s">
        <v>729</v>
      </c>
    </row>
    <row r="40" spans="2:3" ht="10" customHeight="1" x14ac:dyDescent="0.35"/>
    <row r="41" spans="2:3" ht="43.5" x14ac:dyDescent="0.35">
      <c r="B41" s="27" t="s">
        <v>730</v>
      </c>
      <c r="C41" s="19" t="s">
        <v>731</v>
      </c>
    </row>
    <row r="42" spans="2:3" ht="10" customHeight="1" x14ac:dyDescent="0.35"/>
    <row r="43" spans="2:3" ht="15.5" x14ac:dyDescent="0.35">
      <c r="C43" s="33" t="s">
        <v>51</v>
      </c>
    </row>
    <row r="44" spans="2:3" ht="29" x14ac:dyDescent="0.35">
      <c r="C44" s="19" t="s">
        <v>732</v>
      </c>
    </row>
    <row r="45" spans="2:3" ht="10" customHeight="1" x14ac:dyDescent="0.35"/>
    <row r="46" spans="2:3" ht="15.5" x14ac:dyDescent="0.35">
      <c r="C46" s="34" t="s">
        <v>15</v>
      </c>
    </row>
    <row r="47" spans="2:3" ht="29" x14ac:dyDescent="0.35">
      <c r="C47" s="19" t="s">
        <v>733</v>
      </c>
    </row>
    <row r="48" spans="2:3" ht="10" customHeight="1" x14ac:dyDescent="0.35"/>
    <row r="49" spans="2:3" ht="15.5" x14ac:dyDescent="0.35">
      <c r="C49" s="35" t="s">
        <v>35</v>
      </c>
    </row>
    <row r="50" spans="2:3" ht="29" x14ac:dyDescent="0.35">
      <c r="C50" s="19" t="s">
        <v>734</v>
      </c>
    </row>
    <row r="51" spans="2:3" ht="10" customHeight="1" x14ac:dyDescent="0.35"/>
    <row r="52" spans="2:3" ht="3" customHeight="1" x14ac:dyDescent="0.35">
      <c r="B52" s="21"/>
      <c r="C52" s="21"/>
    </row>
    <row r="53" spans="2:3" ht="12" customHeight="1" x14ac:dyDescent="0.35"/>
    <row r="54" spans="2:3" ht="130.5" x14ac:dyDescent="0.35">
      <c r="B54" s="18" t="s">
        <v>735</v>
      </c>
      <c r="C54" s="19" t="s">
        <v>736</v>
      </c>
    </row>
    <row r="55" spans="2:3" ht="6" customHeight="1" x14ac:dyDescent="0.35"/>
    <row r="56" spans="2:3" ht="217.5" x14ac:dyDescent="0.35">
      <c r="C56" s="19" t="s">
        <v>737</v>
      </c>
    </row>
    <row r="57" spans="2:3" ht="6" customHeight="1" x14ac:dyDescent="0.35"/>
    <row r="58" spans="2:3" ht="43.5" x14ac:dyDescent="0.35">
      <c r="C58" s="19" t="s">
        <v>738</v>
      </c>
    </row>
    <row r="59" spans="2:3" ht="10" customHeight="1" x14ac:dyDescent="0.35"/>
    <row r="60" spans="2:3" ht="3" customHeight="1" x14ac:dyDescent="0.35">
      <c r="B60" s="21"/>
      <c r="C60" s="21"/>
    </row>
    <row r="61" spans="2:3" ht="12" customHeight="1" x14ac:dyDescent="0.35"/>
    <row r="62" spans="2:3" ht="145" x14ac:dyDescent="0.35">
      <c r="B62" s="18" t="s">
        <v>739</v>
      </c>
      <c r="C62" s="19" t="s">
        <v>740</v>
      </c>
    </row>
    <row r="63" spans="2:3" ht="6" customHeight="1" x14ac:dyDescent="0.35"/>
    <row r="64" spans="2:3" ht="203" x14ac:dyDescent="0.35">
      <c r="C64" s="19" t="s">
        <v>741</v>
      </c>
    </row>
    <row r="65" spans="2:3" ht="6" customHeight="1" x14ac:dyDescent="0.35"/>
    <row r="66" spans="2:3" ht="43.5" x14ac:dyDescent="0.35">
      <c r="C66" s="19" t="s">
        <v>742</v>
      </c>
    </row>
    <row r="67" spans="2:3" ht="10" customHeight="1" x14ac:dyDescent="0.35"/>
    <row r="68" spans="2:3" ht="3" customHeight="1" x14ac:dyDescent="0.35">
      <c r="B68" s="21"/>
      <c r="C68" s="21"/>
    </row>
    <row r="69" spans="2:3" ht="12" customHeight="1" x14ac:dyDescent="0.35"/>
    <row r="70" spans="2:3" ht="101.5" x14ac:dyDescent="0.35">
      <c r="B70" s="18" t="s">
        <v>743</v>
      </c>
      <c r="C70" s="19" t="s">
        <v>744</v>
      </c>
    </row>
    <row r="71" spans="2:3" ht="6" customHeight="1" x14ac:dyDescent="0.35"/>
    <row r="72" spans="2:3" ht="145" x14ac:dyDescent="0.35">
      <c r="C72" s="19" t="s">
        <v>745</v>
      </c>
    </row>
    <row r="73" spans="2:3" ht="6" customHeight="1" x14ac:dyDescent="0.35"/>
    <row r="74" spans="2:3" ht="43.5" x14ac:dyDescent="0.35">
      <c r="C74" s="19" t="s">
        <v>746</v>
      </c>
    </row>
    <row r="75" spans="2:3" ht="10" customHeight="1" x14ac:dyDescent="0.35"/>
    <row r="76" spans="2:3" ht="3" customHeight="1" x14ac:dyDescent="0.35">
      <c r="B76" s="21"/>
      <c r="C76" s="21"/>
    </row>
    <row r="77" spans="2:3" ht="12" customHeight="1" x14ac:dyDescent="0.35"/>
    <row r="78" spans="2:3" ht="26" customHeight="1" x14ac:dyDescent="0.35">
      <c r="B78" s="36" t="s">
        <v>747</v>
      </c>
    </row>
    <row r="79" spans="2:3" ht="8" customHeight="1" x14ac:dyDescent="0.35"/>
    <row r="80" spans="2:3" ht="20" customHeight="1" x14ac:dyDescent="0.35">
      <c r="B80" s="27" t="s">
        <v>748</v>
      </c>
      <c r="C80" s="37" t="s">
        <v>749</v>
      </c>
    </row>
    <row r="81" spans="2:3" ht="116" x14ac:dyDescent="0.35">
      <c r="C81" s="19" t="s">
        <v>750</v>
      </c>
    </row>
    <row r="82" spans="2:3" ht="10" customHeight="1" x14ac:dyDescent="0.35"/>
    <row r="83" spans="2:3" ht="20" customHeight="1" x14ac:dyDescent="0.35">
      <c r="B83" s="27" t="s">
        <v>751</v>
      </c>
      <c r="C83" s="37" t="s">
        <v>752</v>
      </c>
    </row>
    <row r="84" spans="2:3" ht="116" x14ac:dyDescent="0.35">
      <c r="C84" s="19" t="s">
        <v>753</v>
      </c>
    </row>
    <row r="85" spans="2:3" ht="10" customHeight="1" x14ac:dyDescent="0.35"/>
    <row r="86" spans="2:3" ht="20" customHeight="1" x14ac:dyDescent="0.35">
      <c r="B86" s="27" t="s">
        <v>754</v>
      </c>
      <c r="C86" s="37" t="s">
        <v>755</v>
      </c>
    </row>
    <row r="87" spans="2:3" ht="130.5" x14ac:dyDescent="0.35">
      <c r="C87" s="19" t="s">
        <v>756</v>
      </c>
    </row>
    <row r="88" spans="2:3" ht="10" customHeight="1" x14ac:dyDescent="0.35"/>
    <row r="89" spans="2:3" ht="20" customHeight="1" x14ac:dyDescent="0.35">
      <c r="B89" s="27" t="s">
        <v>757</v>
      </c>
      <c r="C89" s="37" t="s">
        <v>758</v>
      </c>
    </row>
    <row r="90" spans="2:3" ht="130.5" x14ac:dyDescent="0.35">
      <c r="C90" s="19" t="s">
        <v>759</v>
      </c>
    </row>
    <row r="91" spans="2:3" ht="10" customHeight="1" x14ac:dyDescent="0.35"/>
    <row r="92" spans="2:3" ht="20" customHeight="1" x14ac:dyDescent="0.35">
      <c r="B92" s="27" t="s">
        <v>760</v>
      </c>
      <c r="C92" s="37" t="s">
        <v>761</v>
      </c>
    </row>
    <row r="93" spans="2:3" ht="116" x14ac:dyDescent="0.35">
      <c r="C93" s="19" t="s">
        <v>762</v>
      </c>
    </row>
    <row r="94" spans="2:3" ht="10" customHeight="1" x14ac:dyDescent="0.35"/>
    <row r="95" spans="2:3" ht="20" customHeight="1" x14ac:dyDescent="0.35">
      <c r="B95" s="27" t="s">
        <v>763</v>
      </c>
      <c r="C95" s="37" t="s">
        <v>764</v>
      </c>
    </row>
    <row r="96" spans="2:3" ht="116" x14ac:dyDescent="0.35">
      <c r="C96" s="19" t="s">
        <v>765</v>
      </c>
    </row>
    <row r="97" spans="2:3" ht="10" customHeight="1" x14ac:dyDescent="0.35"/>
    <row r="98" spans="2:3" ht="20" customHeight="1" x14ac:dyDescent="0.35">
      <c r="B98" s="27" t="s">
        <v>766</v>
      </c>
      <c r="C98" s="37" t="s">
        <v>767</v>
      </c>
    </row>
    <row r="99" spans="2:3" ht="130.5" x14ac:dyDescent="0.35">
      <c r="C99" s="19" t="s">
        <v>768</v>
      </c>
    </row>
    <row r="100" spans="2:3" ht="10" customHeight="1" x14ac:dyDescent="0.35"/>
    <row r="101" spans="2:3" ht="20" customHeight="1" x14ac:dyDescent="0.35">
      <c r="B101" s="27" t="s">
        <v>769</v>
      </c>
      <c r="C101" s="37" t="s">
        <v>770</v>
      </c>
    </row>
    <row r="102" spans="2:3" ht="203" x14ac:dyDescent="0.35">
      <c r="C102" s="19" t="s">
        <v>771</v>
      </c>
    </row>
    <row r="103" spans="2:3" ht="10" customHeight="1" x14ac:dyDescent="0.35"/>
    <row r="106" spans="2:3" ht="32" customHeight="1" x14ac:dyDescent="0.35">
      <c r="B106" s="288" t="s">
        <v>692</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3454</v>
      </c>
      <c r="B1" s="230" t="s">
        <v>0</v>
      </c>
      <c r="C1" s="230" t="s">
        <v>931</v>
      </c>
      <c r="D1" s="230" t="s">
        <v>932</v>
      </c>
      <c r="E1" s="230" t="s">
        <v>937</v>
      </c>
      <c r="F1" s="230" t="s">
        <v>938</v>
      </c>
      <c r="G1" s="230" t="s">
        <v>939</v>
      </c>
      <c r="H1" s="230" t="s">
        <v>940</v>
      </c>
      <c r="I1" s="230" t="s">
        <v>941</v>
      </c>
      <c r="J1" s="230" t="s">
        <v>942</v>
      </c>
      <c r="K1" s="230" t="s">
        <v>943</v>
      </c>
      <c r="L1" s="230" t="s">
        <v>944</v>
      </c>
      <c r="M1" s="230" t="s">
        <v>945</v>
      </c>
      <c r="N1" s="230" t="s">
        <v>946</v>
      </c>
      <c r="O1" s="230" t="s">
        <v>947</v>
      </c>
      <c r="P1" s="230" t="s">
        <v>948</v>
      </c>
      <c r="Q1" s="230" t="s">
        <v>949</v>
      </c>
      <c r="R1" s="230" t="s">
        <v>950</v>
      </c>
      <c r="S1" s="230" t="s">
        <v>951</v>
      </c>
      <c r="T1" s="230" t="s">
        <v>952</v>
      </c>
      <c r="U1" s="230" t="s">
        <v>953</v>
      </c>
      <c r="V1" s="230" t="s">
        <v>954</v>
      </c>
      <c r="W1" s="230" t="s">
        <v>955</v>
      </c>
      <c r="X1" s="230" t="s">
        <v>956</v>
      </c>
      <c r="Y1" s="230" t="s">
        <v>957</v>
      </c>
      <c r="Z1" s="230" t="s">
        <v>958</v>
      </c>
      <c r="AA1" s="230" t="s">
        <v>959</v>
      </c>
      <c r="AB1" s="230" t="s">
        <v>960</v>
      </c>
      <c r="AC1" s="230" t="s">
        <v>961</v>
      </c>
      <c r="AD1" s="230" t="s">
        <v>962</v>
      </c>
      <c r="AE1" s="230" t="s">
        <v>963</v>
      </c>
      <c r="AF1" s="230" t="s">
        <v>964</v>
      </c>
      <c r="AG1" s="230" t="s">
        <v>965</v>
      </c>
      <c r="AH1" s="230" t="s">
        <v>966</v>
      </c>
      <c r="AI1" s="230" t="s">
        <v>967</v>
      </c>
      <c r="AJ1" s="230" t="s">
        <v>968</v>
      </c>
      <c r="AK1" s="230" t="s">
        <v>969</v>
      </c>
      <c r="AL1" s="230" t="s">
        <v>970</v>
      </c>
      <c r="AM1" s="230" t="s">
        <v>971</v>
      </c>
      <c r="AN1" s="230" t="s">
        <v>972</v>
      </c>
      <c r="AO1" s="230" t="s">
        <v>973</v>
      </c>
      <c r="AP1" s="230" t="s">
        <v>974</v>
      </c>
      <c r="AQ1" s="230" t="s">
        <v>975</v>
      </c>
      <c r="AR1" s="230" t="s">
        <v>976</v>
      </c>
      <c r="AS1" s="231" t="s">
        <v>977</v>
      </c>
    </row>
    <row r="2" spans="1:45" ht="60" customHeight="1" outlineLevel="1" x14ac:dyDescent="0.35">
      <c r="A2" s="223" t="s">
        <v>3455</v>
      </c>
      <c r="B2" s="210" t="s">
        <v>3456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3455</v>
      </c>
      <c r="B3" s="211" t="s">
        <v>3457</v>
      </c>
      <c r="C3" s="212" t="s">
        <v>3458</v>
      </c>
      <c r="D3" s="214" t="s">
        <v>3459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3455</v>
      </c>
      <c r="B4" s="211" t="s">
        <v>3460</v>
      </c>
      <c r="C4" s="212" t="s">
        <v>3461</v>
      </c>
      <c r="D4" s="214" t="s">
        <v>3462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3455</v>
      </c>
      <c r="B5" s="211" t="s">
        <v>3463</v>
      </c>
      <c r="C5" s="212" t="s">
        <v>3464</v>
      </c>
      <c r="D5" s="214" t="s">
        <v>3465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3455</v>
      </c>
      <c r="B6" s="211" t="s">
        <v>3466</v>
      </c>
      <c r="C6" s="212" t="s">
        <v>3467</v>
      </c>
      <c r="D6" s="214" t="s">
        <v>3468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3455</v>
      </c>
      <c r="B7" s="211" t="s">
        <v>3469</v>
      </c>
      <c r="C7" s="212" t="s">
        <v>3470</v>
      </c>
      <c r="D7" s="214" t="s">
        <v>3471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3455</v>
      </c>
      <c r="B8" s="211" t="s">
        <v>3472</v>
      </c>
      <c r="C8" s="212" t="s">
        <v>3473</v>
      </c>
      <c r="D8" s="214" t="s">
        <v>3474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3455</v>
      </c>
      <c r="B9" s="211" t="s">
        <v>3475</v>
      </c>
      <c r="C9" s="212" t="s">
        <v>3476</v>
      </c>
      <c r="D9" s="214" t="s">
        <v>3477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3455</v>
      </c>
      <c r="B10" s="211" t="s">
        <v>3478</v>
      </c>
      <c r="C10" s="212" t="s">
        <v>3479</v>
      </c>
      <c r="D10" s="214" t="s">
        <v>3480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3455</v>
      </c>
      <c r="B11" s="211" t="s">
        <v>3481</v>
      </c>
      <c r="C11" s="212" t="s">
        <v>3482</v>
      </c>
      <c r="D11" s="214" t="s">
        <v>3483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3455</v>
      </c>
      <c r="B12" s="211" t="s">
        <v>3484</v>
      </c>
      <c r="C12" s="212" t="s">
        <v>3485</v>
      </c>
      <c r="D12" s="214" t="s">
        <v>3486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3455</v>
      </c>
      <c r="B13" s="211" t="s">
        <v>3487</v>
      </c>
      <c r="C13" s="212" t="s">
        <v>3488</v>
      </c>
      <c r="D13" s="214" t="s">
        <v>3489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3455</v>
      </c>
      <c r="B14" s="211" t="s">
        <v>3490</v>
      </c>
      <c r="C14" s="212" t="s">
        <v>3491</v>
      </c>
      <c r="D14" s="214" t="s">
        <v>3492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3455</v>
      </c>
      <c r="B15" s="211" t="s">
        <v>3493</v>
      </c>
      <c r="C15" s="212" t="s">
        <v>3494</v>
      </c>
      <c r="D15" s="214" t="s">
        <v>3495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3455</v>
      </c>
      <c r="B16" s="211" t="s">
        <v>3496</v>
      </c>
      <c r="C16" s="212" t="s">
        <v>3497</v>
      </c>
      <c r="D16" s="214" t="s">
        <v>3498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3455</v>
      </c>
      <c r="B17" s="211" t="s">
        <v>3499</v>
      </c>
      <c r="C17" s="212" t="s">
        <v>3500</v>
      </c>
      <c r="D17" s="214" t="s">
        <v>3501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3455</v>
      </c>
      <c r="B18" s="211" t="s">
        <v>3502</v>
      </c>
      <c r="C18" s="212" t="s">
        <v>3503</v>
      </c>
      <c r="D18" s="214" t="s">
        <v>3504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3455</v>
      </c>
      <c r="B19" s="211" t="s">
        <v>3505</v>
      </c>
      <c r="C19" s="212" t="s">
        <v>3506</v>
      </c>
      <c r="D19" s="214" t="s">
        <v>3507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3455</v>
      </c>
      <c r="B20" s="211" t="s">
        <v>3508</v>
      </c>
      <c r="C20" s="212" t="s">
        <v>3509</v>
      </c>
      <c r="D20" s="214" t="s">
        <v>3510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3455</v>
      </c>
      <c r="B21" s="211" t="s">
        <v>3511</v>
      </c>
      <c r="C21" s="212" t="s">
        <v>3512</v>
      </c>
      <c r="D21" s="214" t="s">
        <v>3513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3455</v>
      </c>
      <c r="B22" s="211" t="s">
        <v>3514</v>
      </c>
      <c r="C22" s="212" t="s">
        <v>3515</v>
      </c>
      <c r="D22" s="214" t="s">
        <v>3516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3455</v>
      </c>
      <c r="B23" s="211" t="s">
        <v>3517</v>
      </c>
      <c r="C23" s="212" t="s">
        <v>3518</v>
      </c>
      <c r="D23" s="214" t="s">
        <v>3519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3455</v>
      </c>
      <c r="B24" s="211" t="s">
        <v>3520</v>
      </c>
      <c r="C24" s="212" t="s">
        <v>3521</v>
      </c>
      <c r="D24" s="214" t="s">
        <v>3522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3455</v>
      </c>
      <c r="B25" s="211" t="s">
        <v>3523</v>
      </c>
      <c r="C25" s="212" t="s">
        <v>3524</v>
      </c>
      <c r="D25" s="214" t="s">
        <v>3525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3455</v>
      </c>
      <c r="B26" s="211" t="s">
        <v>3526</v>
      </c>
      <c r="C26" s="212" t="s">
        <v>3527</v>
      </c>
      <c r="D26" s="214" t="s">
        <v>3528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3455</v>
      </c>
      <c r="B27" s="211" t="s">
        <v>3529</v>
      </c>
      <c r="C27" s="212" t="s">
        <v>3530</v>
      </c>
      <c r="D27" s="214" t="s">
        <v>3531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3455</v>
      </c>
      <c r="B28" s="211" t="s">
        <v>3532</v>
      </c>
      <c r="C28" s="212" t="s">
        <v>3533</v>
      </c>
      <c r="D28" s="214" t="s">
        <v>3534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3455</v>
      </c>
      <c r="B29" s="211" t="s">
        <v>3535</v>
      </c>
      <c r="C29" s="212" t="s">
        <v>3536</v>
      </c>
      <c r="D29" s="214" t="s">
        <v>3537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3455</v>
      </c>
      <c r="B30" s="211" t="s">
        <v>3538</v>
      </c>
      <c r="C30" s="212" t="s">
        <v>3539</v>
      </c>
      <c r="D30" s="214" t="s">
        <v>3540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3455</v>
      </c>
      <c r="B31" s="211" t="s">
        <v>3541</v>
      </c>
      <c r="C31" s="212" t="s">
        <v>3542</v>
      </c>
      <c r="D31" s="214" t="s">
        <v>3543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3455</v>
      </c>
      <c r="B32" s="211" t="s">
        <v>3544</v>
      </c>
      <c r="C32" s="212" t="s">
        <v>3545</v>
      </c>
      <c r="D32" s="214" t="s">
        <v>3546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3455</v>
      </c>
      <c r="B33" s="211" t="s">
        <v>3547</v>
      </c>
      <c r="C33" s="212" t="s">
        <v>3548</v>
      </c>
      <c r="D33" s="214" t="s">
        <v>3549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3455</v>
      </c>
      <c r="B34" s="211" t="s">
        <v>3550</v>
      </c>
      <c r="C34" s="212" t="s">
        <v>3551</v>
      </c>
      <c r="D34" s="214" t="s">
        <v>3552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3455</v>
      </c>
      <c r="B35" s="211" t="s">
        <v>3553</v>
      </c>
      <c r="C35" s="212" t="s">
        <v>3554</v>
      </c>
      <c r="D35" s="214" t="s">
        <v>3555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3455</v>
      </c>
      <c r="B36" s="211" t="s">
        <v>3556</v>
      </c>
      <c r="C36" s="212" t="s">
        <v>3557</v>
      </c>
      <c r="D36" s="214" t="s">
        <v>3558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3455</v>
      </c>
      <c r="B37" s="211" t="s">
        <v>3559</v>
      </c>
      <c r="C37" s="212" t="s">
        <v>3560</v>
      </c>
      <c r="D37" s="214" t="s">
        <v>3561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3455</v>
      </c>
      <c r="B38" s="211" t="s">
        <v>3562</v>
      </c>
      <c r="C38" s="212" t="s">
        <v>3563</v>
      </c>
      <c r="D38" s="214" t="s">
        <v>3564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3455</v>
      </c>
      <c r="B39" s="211" t="s">
        <v>3565</v>
      </c>
      <c r="C39" s="212" t="s">
        <v>3566</v>
      </c>
      <c r="D39" s="214" t="s">
        <v>3567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3568</v>
      </c>
      <c r="B40" s="210" t="s">
        <v>3569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3568</v>
      </c>
      <c r="B41" s="211" t="s">
        <v>3570</v>
      </c>
      <c r="C41" s="212" t="s">
        <v>3571</v>
      </c>
      <c r="D41" s="214" t="s">
        <v>3572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3568</v>
      </c>
      <c r="B42" s="211" t="s">
        <v>3573</v>
      </c>
      <c r="C42" s="212" t="s">
        <v>3574</v>
      </c>
      <c r="D42" s="214" t="s">
        <v>3575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3568</v>
      </c>
      <c r="B43" s="211" t="s">
        <v>3576</v>
      </c>
      <c r="C43" s="212" t="s">
        <v>3577</v>
      </c>
      <c r="D43" s="214" t="s">
        <v>3578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3568</v>
      </c>
      <c r="B44" s="211" t="s">
        <v>3579</v>
      </c>
      <c r="C44" s="212" t="s">
        <v>3580</v>
      </c>
      <c r="D44" s="214" t="s">
        <v>3581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3568</v>
      </c>
      <c r="B45" s="211" t="s">
        <v>3582</v>
      </c>
      <c r="C45" s="212" t="s">
        <v>3583</v>
      </c>
      <c r="D45" s="214" t="s">
        <v>3584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3568</v>
      </c>
      <c r="B46" s="211" t="s">
        <v>3585</v>
      </c>
      <c r="C46" s="212" t="s">
        <v>3586</v>
      </c>
      <c r="D46" s="214" t="s">
        <v>3587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3568</v>
      </c>
      <c r="B47" s="211" t="s">
        <v>3588</v>
      </c>
      <c r="C47" s="212" t="s">
        <v>3589</v>
      </c>
      <c r="D47" s="214" t="s">
        <v>3590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3568</v>
      </c>
      <c r="B48" s="211" t="s">
        <v>3591</v>
      </c>
      <c r="C48" s="212" t="s">
        <v>3592</v>
      </c>
      <c r="D48" s="214" t="s">
        <v>3593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3594</v>
      </c>
      <c r="B49" s="210" t="s">
        <v>3595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3594</v>
      </c>
      <c r="B50" s="211" t="s">
        <v>3596</v>
      </c>
      <c r="C50" s="212" t="s">
        <v>3597</v>
      </c>
      <c r="D50" s="214" t="s">
        <v>3598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3594</v>
      </c>
      <c r="B51" s="211" t="s">
        <v>3599</v>
      </c>
      <c r="C51" s="212" t="s">
        <v>3600</v>
      </c>
      <c r="D51" s="214" t="s">
        <v>3601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3594</v>
      </c>
      <c r="B52" s="211" t="s">
        <v>3602</v>
      </c>
      <c r="C52" s="212" t="s">
        <v>3603</v>
      </c>
      <c r="D52" s="214" t="s">
        <v>3604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3594</v>
      </c>
      <c r="B53" s="211" t="s">
        <v>3605</v>
      </c>
      <c r="C53" s="212" t="s">
        <v>3606</v>
      </c>
      <c r="D53" s="214" t="s">
        <v>3607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3594</v>
      </c>
      <c r="B54" s="211" t="s">
        <v>3608</v>
      </c>
      <c r="C54" s="212" t="s">
        <v>3609</v>
      </c>
      <c r="D54" s="214" t="s">
        <v>3610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3594</v>
      </c>
      <c r="B55" s="211" t="s">
        <v>3611</v>
      </c>
      <c r="C55" s="212" t="s">
        <v>3612</v>
      </c>
      <c r="D55" s="214" t="s">
        <v>3613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3594</v>
      </c>
      <c r="B56" s="211" t="s">
        <v>3614</v>
      </c>
      <c r="C56" s="212" t="s">
        <v>3615</v>
      </c>
      <c r="D56" s="214" t="s">
        <v>3616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3594</v>
      </c>
      <c r="B57" s="211" t="s">
        <v>3617</v>
      </c>
      <c r="C57" s="212" t="s">
        <v>3618</v>
      </c>
      <c r="D57" s="214" t="s">
        <v>3619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3594</v>
      </c>
      <c r="B58" s="211" t="s">
        <v>3620</v>
      </c>
      <c r="C58" s="212" t="s">
        <v>3621</v>
      </c>
      <c r="D58" s="214" t="s">
        <v>3622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3594</v>
      </c>
      <c r="B59" s="211" t="s">
        <v>3623</v>
      </c>
      <c r="C59" s="212" t="s">
        <v>3624</v>
      </c>
      <c r="D59" s="214" t="s">
        <v>3625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3594</v>
      </c>
      <c r="B60" s="211" t="s">
        <v>3626</v>
      </c>
      <c r="C60" s="212" t="s">
        <v>3627</v>
      </c>
      <c r="D60" s="214" t="s">
        <v>3628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3594</v>
      </c>
      <c r="B61" s="211" t="s">
        <v>3629</v>
      </c>
      <c r="C61" s="212" t="s">
        <v>3630</v>
      </c>
      <c r="D61" s="214" t="s">
        <v>3631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3594</v>
      </c>
      <c r="B62" s="211" t="s">
        <v>3632</v>
      </c>
      <c r="C62" s="212" t="s">
        <v>3633</v>
      </c>
      <c r="D62" s="214" t="s">
        <v>3634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3594</v>
      </c>
      <c r="B63" s="211" t="s">
        <v>3635</v>
      </c>
      <c r="C63" s="212" t="s">
        <v>3636</v>
      </c>
      <c r="D63" s="214" t="s">
        <v>3637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3638</v>
      </c>
      <c r="B64" s="210" t="s">
        <v>3639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3638</v>
      </c>
      <c r="B65" s="211" t="s">
        <v>3640</v>
      </c>
      <c r="C65" s="212" t="s">
        <v>3641</v>
      </c>
      <c r="D65" s="214" t="s">
        <v>3642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3638</v>
      </c>
      <c r="B66" s="211" t="s">
        <v>3643</v>
      </c>
      <c r="C66" s="212" t="s">
        <v>3644</v>
      </c>
      <c r="D66" s="214" t="s">
        <v>3645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3638</v>
      </c>
      <c r="B67" s="211" t="s">
        <v>3646</v>
      </c>
      <c r="C67" s="212" t="s">
        <v>3647</v>
      </c>
      <c r="D67" s="214" t="s">
        <v>3648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3638</v>
      </c>
      <c r="B68" s="211" t="s">
        <v>3649</v>
      </c>
      <c r="C68" s="212" t="s">
        <v>3650</v>
      </c>
      <c r="D68" s="214" t="s">
        <v>3651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3638</v>
      </c>
      <c r="B69" s="211" t="s">
        <v>3652</v>
      </c>
      <c r="C69" s="212" t="s">
        <v>3653</v>
      </c>
      <c r="D69" s="214" t="s">
        <v>3654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3638</v>
      </c>
      <c r="B70" s="211" t="s">
        <v>3655</v>
      </c>
      <c r="C70" s="212" t="s">
        <v>3656</v>
      </c>
      <c r="D70" s="214" t="s">
        <v>3657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3638</v>
      </c>
      <c r="B71" s="211" t="s">
        <v>3658</v>
      </c>
      <c r="C71" s="212" t="s">
        <v>3659</v>
      </c>
      <c r="D71" s="214" t="s">
        <v>3660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3638</v>
      </c>
      <c r="B72" s="211" t="s">
        <v>3661</v>
      </c>
      <c r="C72" s="212" t="s">
        <v>3662</v>
      </c>
      <c r="D72" s="214" t="s">
        <v>3663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3638</v>
      </c>
      <c r="B73" s="211" t="s">
        <v>3664</v>
      </c>
      <c r="C73" s="212" t="s">
        <v>3665</v>
      </c>
      <c r="D73" s="214" t="s">
        <v>3666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3638</v>
      </c>
      <c r="B74" s="211" t="s">
        <v>3667</v>
      </c>
      <c r="C74" s="212" t="s">
        <v>3668</v>
      </c>
      <c r="D74" s="214" t="s">
        <v>3669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3638</v>
      </c>
      <c r="B75" s="211" t="s">
        <v>3670</v>
      </c>
      <c r="C75" s="212" t="s">
        <v>3671</v>
      </c>
      <c r="D75" s="214" t="s">
        <v>3672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3638</v>
      </c>
      <c r="B76" s="211" t="s">
        <v>3673</v>
      </c>
      <c r="C76" s="212" t="s">
        <v>3674</v>
      </c>
      <c r="D76" s="214" t="s">
        <v>3675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3638</v>
      </c>
      <c r="B77" s="211" t="s">
        <v>3676</v>
      </c>
      <c r="C77" s="212" t="s">
        <v>3677</v>
      </c>
      <c r="D77" s="214" t="s">
        <v>3678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3638</v>
      </c>
      <c r="B78" s="211" t="s">
        <v>3679</v>
      </c>
      <c r="C78" s="212" t="s">
        <v>3680</v>
      </c>
      <c r="D78" s="214" t="s">
        <v>3681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3638</v>
      </c>
      <c r="B79" s="211" t="s">
        <v>3682</v>
      </c>
      <c r="C79" s="212" t="s">
        <v>3683</v>
      </c>
      <c r="D79" s="214" t="s">
        <v>3684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3638</v>
      </c>
      <c r="B80" s="211" t="s">
        <v>3685</v>
      </c>
      <c r="C80" s="212" t="s">
        <v>3686</v>
      </c>
      <c r="D80" s="214" t="s">
        <v>3687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3638</v>
      </c>
      <c r="B81" s="211" t="s">
        <v>3688</v>
      </c>
      <c r="C81" s="212" t="s">
        <v>3689</v>
      </c>
      <c r="D81" s="214" t="s">
        <v>3690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3638</v>
      </c>
      <c r="B82" s="211" t="s">
        <v>3691</v>
      </c>
      <c r="C82" s="212" t="s">
        <v>3692</v>
      </c>
      <c r="D82" s="214" t="s">
        <v>3693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3638</v>
      </c>
      <c r="B83" s="211" t="s">
        <v>3694</v>
      </c>
      <c r="C83" s="212" t="s">
        <v>3695</v>
      </c>
      <c r="D83" s="214" t="s">
        <v>3696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3638</v>
      </c>
      <c r="B84" s="211" t="s">
        <v>3697</v>
      </c>
      <c r="C84" s="212" t="s">
        <v>3698</v>
      </c>
      <c r="D84" s="214" t="s">
        <v>3699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3638</v>
      </c>
      <c r="B85" s="211" t="s">
        <v>3700</v>
      </c>
      <c r="C85" s="212" t="s">
        <v>3701</v>
      </c>
      <c r="D85" s="214" t="s">
        <v>3702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3638</v>
      </c>
      <c r="B86" s="211" t="s">
        <v>3703</v>
      </c>
      <c r="C86" s="212" t="s">
        <v>3704</v>
      </c>
      <c r="D86" s="214" t="s">
        <v>3705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3638</v>
      </c>
      <c r="B87" s="211" t="s">
        <v>3706</v>
      </c>
      <c r="C87" s="212" t="s">
        <v>3707</v>
      </c>
      <c r="D87" s="214" t="s">
        <v>3708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3638</v>
      </c>
      <c r="B88" s="211" t="s">
        <v>3709</v>
      </c>
      <c r="C88" s="212" t="s">
        <v>3710</v>
      </c>
      <c r="D88" s="214" t="s">
        <v>3711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3638</v>
      </c>
      <c r="B89" s="211" t="s">
        <v>3712</v>
      </c>
      <c r="C89" s="212" t="s">
        <v>3713</v>
      </c>
      <c r="D89" s="214" t="s">
        <v>3714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3638</v>
      </c>
      <c r="B90" s="211" t="s">
        <v>3715</v>
      </c>
      <c r="C90" s="212" t="s">
        <v>3716</v>
      </c>
      <c r="D90" s="214" t="s">
        <v>3717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3638</v>
      </c>
      <c r="B91" s="211" t="s">
        <v>3718</v>
      </c>
      <c r="C91" s="212" t="s">
        <v>3719</v>
      </c>
      <c r="D91" s="214" t="s">
        <v>3720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3638</v>
      </c>
      <c r="B92" s="211" t="s">
        <v>3721</v>
      </c>
      <c r="C92" s="212" t="s">
        <v>3722</v>
      </c>
      <c r="D92" s="214" t="s">
        <v>3723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3638</v>
      </c>
      <c r="B93" s="211" t="s">
        <v>3724</v>
      </c>
      <c r="C93" s="212" t="s">
        <v>3725</v>
      </c>
      <c r="D93" s="214" t="s">
        <v>3726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3638</v>
      </c>
      <c r="B94" s="211" t="s">
        <v>3727</v>
      </c>
      <c r="C94" s="212" t="s">
        <v>3728</v>
      </c>
      <c r="D94" s="214" t="s">
        <v>3729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3638</v>
      </c>
      <c r="B95" s="211" t="s">
        <v>3730</v>
      </c>
      <c r="C95" s="212" t="s">
        <v>3731</v>
      </c>
      <c r="D95" s="214" t="s">
        <v>3732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3638</v>
      </c>
      <c r="B96" s="211" t="s">
        <v>3733</v>
      </c>
      <c r="C96" s="212" t="s">
        <v>3734</v>
      </c>
      <c r="D96" s="214" t="s">
        <v>3735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3638</v>
      </c>
      <c r="B97" s="211" t="s">
        <v>3736</v>
      </c>
      <c r="C97" s="212" t="s">
        <v>3737</v>
      </c>
      <c r="D97" s="214" t="s">
        <v>3738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3638</v>
      </c>
      <c r="B98" s="218" t="s">
        <v>3739</v>
      </c>
      <c r="C98" s="219" t="s">
        <v>3740</v>
      </c>
      <c r="D98" s="220" t="s">
        <v>3741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692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IFERROR(INDEX('Recommendations'!$G$2:$G$137, MATCH(F2,'Recommendations'!$A$2:$A$137,0))="Implemented", FALSE))</xm:f>
            <x14:dxf>
              <font>
                <color rgb="FF000000"/>
              </font>
              <fill>
                <patternFill>
                  <bgColor rgb="FF3C7D22"/>
                </patternFill>
              </fill>
            </x14:dxf>
          </x14:cfRule>
          <x14:cfRule type="expression" priority="2" id="{00000000-000E-0000-0900-000002000000}">
            <xm:f>AND(F2&lt;&gt;"", IFERROR(INDEX('Recommendations'!$G$2:$G$137, MATCH(F2,'Recommendations'!$A$2:$A$137,0))="Compensated", FALSE))</xm:f>
            <x14:dxf>
              <font>
                <color rgb="FF000000"/>
              </font>
              <fill>
                <patternFill>
                  <bgColor rgb="FFC6E0B4"/>
                </patternFill>
              </fill>
            </x14:dxf>
          </x14:cfRule>
          <x14:cfRule type="expression" priority="3" id="{00000000-000E-0000-0900-000003000000}">
            <xm:f>AND(F2&lt;&gt;"", IFERROR(INDEX('Recommendations'!$G$2:$G$137, MATCH(F2,'Recommendations'!$A$2:$A$137,0))="Testing", FALSE))</xm:f>
            <x14:dxf>
              <font>
                <color rgb="FF000000"/>
              </font>
              <fill>
                <patternFill>
                  <bgColor rgb="FFFFC000"/>
                </patternFill>
              </fill>
            </x14:dxf>
          </x14:cfRule>
          <x14:cfRule type="expression" priority="4" id="{00000000-000E-0000-0900-000004000000}">
            <xm:f>AND(F2&lt;&gt;"", IFERROR(INDEX('Recommendations'!$G$2:$G$137, MATCH(F2,'Recommendations'!$A$2:$A$137,0))="Failed", FALSE))</xm:f>
            <x14:dxf>
              <font>
                <color rgb="FF000000"/>
              </font>
              <fill>
                <patternFill>
                  <bgColor rgb="FFD82891"/>
                </patternFill>
              </fill>
            </x14:dxf>
          </x14:cfRule>
          <x14:cfRule type="expression" priority="5" id="{00000000-000E-0000-0900-000005000000}">
            <xm:f>AND(F2&lt;&gt;"", IFERROR(INDEX('Recommendations'!$G$2:$G$137, MATCH(F2,'Recommendations'!$A$2:$A$137,0))="Risk Accepted", FALSE))</xm:f>
            <x14:dxf>
              <font>
                <color rgb="FF000000"/>
              </font>
              <fill>
                <patternFill>
                  <bgColor rgb="FFD9D9D9"/>
                </patternFill>
              </fill>
            </x14:dxf>
          </x14:cfRule>
          <x14:cfRule type="expression" priority="6" id="{00000000-000E-0000-0900-000006000000}">
            <xm:f>AND(F2&lt;&gt;"", IFERROR(INDEX('Recommendations'!$G$2:$G$137, MATCH(F2,'Recommendations'!$A$2:$A$137,0))="N/A",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3742</v>
      </c>
      <c r="C1" s="253" t="s">
        <v>3743</v>
      </c>
      <c r="D1" s="253" t="s">
        <v>3744</v>
      </c>
      <c r="E1" s="253" t="s">
        <v>3745</v>
      </c>
      <c r="F1" s="253" t="s">
        <v>2571</v>
      </c>
      <c r="G1" s="253" t="s">
        <v>3746</v>
      </c>
      <c r="H1" s="253" t="s">
        <v>3747</v>
      </c>
      <c r="I1" s="253" t="s">
        <v>3748</v>
      </c>
      <c r="J1" s="253" t="s">
        <v>10</v>
      </c>
      <c r="K1" s="253" t="s">
        <v>937</v>
      </c>
      <c r="L1" s="253" t="s">
        <v>938</v>
      </c>
      <c r="M1" s="253" t="s">
        <v>939</v>
      </c>
      <c r="N1" s="253" t="s">
        <v>940</v>
      </c>
      <c r="O1" s="253" t="s">
        <v>941</v>
      </c>
      <c r="P1" s="253" t="s">
        <v>942</v>
      </c>
      <c r="Q1" s="253" t="s">
        <v>943</v>
      </c>
      <c r="R1" s="253" t="s">
        <v>944</v>
      </c>
      <c r="S1" s="253" t="s">
        <v>945</v>
      </c>
      <c r="T1" s="253" t="s">
        <v>946</v>
      </c>
      <c r="U1" s="253" t="s">
        <v>947</v>
      </c>
      <c r="V1" s="253" t="s">
        <v>948</v>
      </c>
      <c r="W1" s="253" t="s">
        <v>949</v>
      </c>
      <c r="X1" s="253" t="s">
        <v>950</v>
      </c>
      <c r="Y1" s="253" t="s">
        <v>951</v>
      </c>
      <c r="Z1" s="253" t="s">
        <v>952</v>
      </c>
      <c r="AA1" s="253" t="s">
        <v>953</v>
      </c>
      <c r="AB1" s="253" t="s">
        <v>954</v>
      </c>
      <c r="AC1" s="253" t="s">
        <v>955</v>
      </c>
      <c r="AD1" s="253" t="s">
        <v>956</v>
      </c>
      <c r="AE1" s="253" t="s">
        <v>957</v>
      </c>
      <c r="AF1" s="253" t="s">
        <v>958</v>
      </c>
      <c r="AG1" s="253" t="s">
        <v>959</v>
      </c>
      <c r="AH1" s="253" t="s">
        <v>960</v>
      </c>
      <c r="AI1" s="253" t="s">
        <v>961</v>
      </c>
      <c r="AJ1" s="253" t="s">
        <v>962</v>
      </c>
      <c r="AK1" s="253" t="s">
        <v>963</v>
      </c>
      <c r="AL1" s="253" t="s">
        <v>964</v>
      </c>
      <c r="AM1" s="253" t="s">
        <v>965</v>
      </c>
      <c r="AN1" s="253" t="s">
        <v>966</v>
      </c>
      <c r="AO1" s="253" t="s">
        <v>967</v>
      </c>
      <c r="AP1" s="253" t="s">
        <v>968</v>
      </c>
      <c r="AQ1" s="253" t="s">
        <v>969</v>
      </c>
      <c r="AR1" s="253" t="s">
        <v>970</v>
      </c>
      <c r="AS1" s="253" t="s">
        <v>971</v>
      </c>
      <c r="AT1" s="253" t="s">
        <v>972</v>
      </c>
      <c r="AU1" s="253" t="s">
        <v>973</v>
      </c>
      <c r="AV1" s="253" t="s">
        <v>974</v>
      </c>
      <c r="AW1" s="253" t="s">
        <v>975</v>
      </c>
      <c r="AX1" s="253" t="s">
        <v>976</v>
      </c>
      <c r="AY1" s="254" t="s">
        <v>977</v>
      </c>
    </row>
    <row r="2" spans="1:51" ht="60" customHeight="1" outlineLevel="1" x14ac:dyDescent="0.35">
      <c r="A2" s="244" t="s">
        <v>3749</v>
      </c>
      <c r="B2" s="232" t="s">
        <v>3750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980</v>
      </c>
      <c r="B3" s="233" t="s">
        <v>3751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3752</v>
      </c>
      <c r="B4" s="234" t="s">
        <v>3753</v>
      </c>
      <c r="C4" s="234" t="s">
        <v>3754</v>
      </c>
      <c r="D4" s="234" t="s">
        <v>3755</v>
      </c>
      <c r="E4" s="234" t="s">
        <v>3756</v>
      </c>
      <c r="F4" s="234" t="s">
        <v>19</v>
      </c>
      <c r="G4" s="234" t="s">
        <v>19</v>
      </c>
      <c r="H4" s="234" t="s">
        <v>3757</v>
      </c>
      <c r="I4" s="234" t="s">
        <v>19</v>
      </c>
      <c r="J4" s="234" t="s">
        <v>3758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3759</v>
      </c>
      <c r="B5" s="234" t="s">
        <v>3760</v>
      </c>
      <c r="C5" s="234" t="s">
        <v>3761</v>
      </c>
      <c r="D5" s="234" t="s">
        <v>3762</v>
      </c>
      <c r="E5" s="234" t="s">
        <v>3763</v>
      </c>
      <c r="F5" s="234" t="s">
        <v>3764</v>
      </c>
      <c r="G5" s="234" t="s">
        <v>19</v>
      </c>
      <c r="H5" s="234" t="s">
        <v>3765</v>
      </c>
      <c r="I5" s="234" t="s">
        <v>19</v>
      </c>
      <c r="J5" s="234" t="s">
        <v>3766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986</v>
      </c>
      <c r="B6" s="233" t="s">
        <v>3767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3768</v>
      </c>
      <c r="B7" s="234" t="s">
        <v>3769</v>
      </c>
      <c r="C7" s="234" t="s">
        <v>3770</v>
      </c>
      <c r="D7" s="234" t="s">
        <v>3771</v>
      </c>
      <c r="E7" s="234" t="s">
        <v>3763</v>
      </c>
      <c r="F7" s="234" t="s">
        <v>3772</v>
      </c>
      <c r="G7" s="234" t="s">
        <v>19</v>
      </c>
      <c r="H7" s="234" t="s">
        <v>3773</v>
      </c>
      <c r="I7" s="234" t="s">
        <v>19</v>
      </c>
      <c r="J7" s="234" t="s">
        <v>3774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3775</v>
      </c>
      <c r="B8" s="234" t="s">
        <v>3776</v>
      </c>
      <c r="C8" s="234" t="s">
        <v>3777</v>
      </c>
      <c r="D8" s="234" t="s">
        <v>3778</v>
      </c>
      <c r="E8" s="234" t="s">
        <v>19</v>
      </c>
      <c r="F8" s="234" t="s">
        <v>19</v>
      </c>
      <c r="G8" s="234" t="s">
        <v>19</v>
      </c>
      <c r="H8" s="234" t="s">
        <v>3779</v>
      </c>
      <c r="I8" s="234" t="s">
        <v>3780</v>
      </c>
      <c r="J8" s="234" t="s">
        <v>3781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3782</v>
      </c>
      <c r="B9" s="234" t="s">
        <v>3783</v>
      </c>
      <c r="C9" s="234" t="s">
        <v>3784</v>
      </c>
      <c r="D9" s="234" t="s">
        <v>3785</v>
      </c>
      <c r="E9" s="234" t="s">
        <v>19</v>
      </c>
      <c r="F9" s="234" t="s">
        <v>19</v>
      </c>
      <c r="G9" s="234" t="s">
        <v>19</v>
      </c>
      <c r="H9" s="234" t="s">
        <v>3786</v>
      </c>
      <c r="I9" s="234" t="s">
        <v>3787</v>
      </c>
      <c r="J9" s="234" t="s">
        <v>3788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3789</v>
      </c>
      <c r="B10" s="234" t="s">
        <v>3790</v>
      </c>
      <c r="C10" s="234" t="s">
        <v>3791</v>
      </c>
      <c r="D10" s="234" t="s">
        <v>3792</v>
      </c>
      <c r="E10" s="234" t="s">
        <v>19</v>
      </c>
      <c r="F10" s="234" t="s">
        <v>19</v>
      </c>
      <c r="G10" s="234" t="s">
        <v>19</v>
      </c>
      <c r="H10" s="234" t="s">
        <v>3793</v>
      </c>
      <c r="I10" s="234" t="s">
        <v>3794</v>
      </c>
      <c r="J10" s="234" t="s">
        <v>3795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3796</v>
      </c>
      <c r="B11" s="234" t="s">
        <v>3797</v>
      </c>
      <c r="C11" s="234" t="s">
        <v>3798</v>
      </c>
      <c r="D11" s="234" t="s">
        <v>3799</v>
      </c>
      <c r="E11" s="234" t="s">
        <v>19</v>
      </c>
      <c r="F11" s="234" t="s">
        <v>19</v>
      </c>
      <c r="G11" s="234" t="s">
        <v>19</v>
      </c>
      <c r="H11" s="234" t="s">
        <v>3800</v>
      </c>
      <c r="I11" s="234" t="s">
        <v>19</v>
      </c>
      <c r="J11" s="234" t="s">
        <v>3801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3802</v>
      </c>
      <c r="B12" s="234" t="s">
        <v>3803</v>
      </c>
      <c r="C12" s="234" t="s">
        <v>3804</v>
      </c>
      <c r="D12" s="234" t="s">
        <v>3805</v>
      </c>
      <c r="E12" s="234" t="s">
        <v>19</v>
      </c>
      <c r="F12" s="234" t="s">
        <v>19</v>
      </c>
      <c r="G12" s="234" t="s">
        <v>3806</v>
      </c>
      <c r="H12" s="234" t="s">
        <v>3807</v>
      </c>
      <c r="I12" s="234" t="s">
        <v>19</v>
      </c>
      <c r="J12" s="234" t="s">
        <v>3808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3809</v>
      </c>
      <c r="B13" s="234" t="s">
        <v>3810</v>
      </c>
      <c r="C13" s="234" t="s">
        <v>3811</v>
      </c>
      <c r="D13" s="234" t="s">
        <v>3812</v>
      </c>
      <c r="E13" s="234" t="s">
        <v>19</v>
      </c>
      <c r="F13" s="234" t="s">
        <v>19</v>
      </c>
      <c r="G13" s="234" t="s">
        <v>19</v>
      </c>
      <c r="H13" s="234" t="s">
        <v>3813</v>
      </c>
      <c r="I13" s="234" t="s">
        <v>19</v>
      </c>
      <c r="J13" s="234" t="s">
        <v>3814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3815</v>
      </c>
      <c r="B14" s="234" t="s">
        <v>3816</v>
      </c>
      <c r="C14" s="234" t="s">
        <v>3817</v>
      </c>
      <c r="D14" s="234" t="s">
        <v>3818</v>
      </c>
      <c r="E14" s="234" t="s">
        <v>19</v>
      </c>
      <c r="F14" s="234" t="s">
        <v>3819</v>
      </c>
      <c r="G14" s="234" t="s">
        <v>19</v>
      </c>
      <c r="H14" s="234" t="s">
        <v>3820</v>
      </c>
      <c r="I14" s="234" t="s">
        <v>3821</v>
      </c>
      <c r="J14" s="234" t="s">
        <v>3822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991</v>
      </c>
      <c r="B15" s="233" t="s">
        <v>3823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3824</v>
      </c>
      <c r="B16" s="234" t="s">
        <v>3825</v>
      </c>
      <c r="C16" s="234" t="s">
        <v>3826</v>
      </c>
      <c r="D16" s="234" t="s">
        <v>3818</v>
      </c>
      <c r="E16" s="234" t="s">
        <v>19</v>
      </c>
      <c r="F16" s="234" t="s">
        <v>3827</v>
      </c>
      <c r="G16" s="234" t="s">
        <v>19</v>
      </c>
      <c r="H16" s="234" t="s">
        <v>3828</v>
      </c>
      <c r="I16" s="234" t="s">
        <v>19</v>
      </c>
      <c r="J16" s="234" t="s">
        <v>3829</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3830</v>
      </c>
      <c r="B17" s="234" t="s">
        <v>3831</v>
      </c>
      <c r="C17" s="234" t="s">
        <v>3832</v>
      </c>
      <c r="D17" s="234" t="s">
        <v>3833</v>
      </c>
      <c r="E17" s="234" t="s">
        <v>19</v>
      </c>
      <c r="F17" s="234" t="s">
        <v>3827</v>
      </c>
      <c r="G17" s="234" t="s">
        <v>19</v>
      </c>
      <c r="H17" s="234" t="s">
        <v>3834</v>
      </c>
      <c r="I17" s="234" t="s">
        <v>19</v>
      </c>
      <c r="J17" s="234" t="s">
        <v>3835</v>
      </c>
      <c r="K17" s="237">
        <f>IF(COUNTIF(L17:AY17,"&lt;&gt;")=0,"",SUMPRODUCT(((Recommendations[ImplStatus]="Implemented")+(Recommendations[ImplStatus]="Compensated"))*ISNUMBER(MATCH(Recommendations[Id],L17:AY17,0)))/COUNTIF(L17:AY17,"&lt;&gt;"))</f>
        <v>0</v>
      </c>
      <c r="L17" s="240" t="s">
        <v>175</v>
      </c>
      <c r="M17" s="240" t="s">
        <v>380</v>
      </c>
      <c r="N17" s="240" t="s">
        <v>450</v>
      </c>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3836</v>
      </c>
      <c r="B18" s="234" t="s">
        <v>3837</v>
      </c>
      <c r="C18" s="234" t="s">
        <v>3838</v>
      </c>
      <c r="D18" s="234" t="s">
        <v>19</v>
      </c>
      <c r="E18" s="234" t="s">
        <v>19</v>
      </c>
      <c r="F18" s="234" t="s">
        <v>19</v>
      </c>
      <c r="G18" s="234" t="s">
        <v>19</v>
      </c>
      <c r="H18" s="234" t="s">
        <v>3839</v>
      </c>
      <c r="I18" s="234" t="s">
        <v>19</v>
      </c>
      <c r="J18" s="234" t="s">
        <v>3840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996</v>
      </c>
      <c r="B19" s="233" t="s">
        <v>3841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3842</v>
      </c>
      <c r="B20" s="234" t="s">
        <v>3843</v>
      </c>
      <c r="C20" s="234" t="s">
        <v>3844</v>
      </c>
      <c r="D20" s="234" t="s">
        <v>3845</v>
      </c>
      <c r="E20" s="234" t="s">
        <v>19</v>
      </c>
      <c r="F20" s="234" t="s">
        <v>3846</v>
      </c>
      <c r="G20" s="234" t="s">
        <v>19</v>
      </c>
      <c r="H20" s="234" t="s">
        <v>3847</v>
      </c>
      <c r="I20" s="234" t="s">
        <v>19</v>
      </c>
      <c r="J20" s="234" t="s">
        <v>3848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3849</v>
      </c>
      <c r="B21" s="234" t="s">
        <v>3850</v>
      </c>
      <c r="C21" s="234" t="s">
        <v>3851</v>
      </c>
      <c r="D21" s="234" t="s">
        <v>3852</v>
      </c>
      <c r="E21" s="234" t="s">
        <v>3853</v>
      </c>
      <c r="F21" s="234" t="s">
        <v>19</v>
      </c>
      <c r="G21" s="234" t="s">
        <v>19</v>
      </c>
      <c r="H21" s="234" t="s">
        <v>3854</v>
      </c>
      <c r="I21" s="234" t="s">
        <v>3855</v>
      </c>
      <c r="J21" s="234" t="s">
        <v>3856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3857</v>
      </c>
      <c r="B22" s="234" t="s">
        <v>3858</v>
      </c>
      <c r="C22" s="234" t="s">
        <v>3859</v>
      </c>
      <c r="D22" s="234" t="s">
        <v>3860</v>
      </c>
      <c r="E22" s="234" t="s">
        <v>19</v>
      </c>
      <c r="F22" s="234" t="s">
        <v>3861</v>
      </c>
      <c r="G22" s="234" t="s">
        <v>19</v>
      </c>
      <c r="H22" s="234" t="s">
        <v>3862</v>
      </c>
      <c r="I22" s="234" t="s">
        <v>19</v>
      </c>
      <c r="J22" s="234" t="s">
        <v>3863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3864</v>
      </c>
      <c r="B23" s="234" t="s">
        <v>3865</v>
      </c>
      <c r="C23" s="234" t="s">
        <v>3866</v>
      </c>
      <c r="D23" s="234" t="s">
        <v>3867</v>
      </c>
      <c r="E23" s="234" t="s">
        <v>19</v>
      </c>
      <c r="F23" s="234" t="s">
        <v>19</v>
      </c>
      <c r="G23" s="234" t="s">
        <v>19</v>
      </c>
      <c r="H23" s="234" t="s">
        <v>3868</v>
      </c>
      <c r="I23" s="234" t="s">
        <v>3869</v>
      </c>
      <c r="J23" s="234" t="s">
        <v>3870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3871</v>
      </c>
      <c r="B24" s="234" t="s">
        <v>3872</v>
      </c>
      <c r="C24" s="234" t="s">
        <v>3873</v>
      </c>
      <c r="D24" s="234" t="s">
        <v>3867</v>
      </c>
      <c r="E24" s="234" t="s">
        <v>19</v>
      </c>
      <c r="F24" s="234" t="s">
        <v>3874</v>
      </c>
      <c r="G24" s="234" t="s">
        <v>19</v>
      </c>
      <c r="H24" s="234" t="s">
        <v>3875</v>
      </c>
      <c r="I24" s="234" t="s">
        <v>19</v>
      </c>
      <c r="J24" s="234" t="s">
        <v>3876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1000</v>
      </c>
      <c r="B25" s="233" t="s">
        <v>3877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3878</v>
      </c>
      <c r="B26" s="234" t="s">
        <v>3879</v>
      </c>
      <c r="C26" s="234" t="s">
        <v>3880</v>
      </c>
      <c r="D26" s="234" t="s">
        <v>3881</v>
      </c>
      <c r="E26" s="234" t="s">
        <v>19</v>
      </c>
      <c r="F26" s="234" t="s">
        <v>3882</v>
      </c>
      <c r="G26" s="234" t="s">
        <v>19</v>
      </c>
      <c r="H26" s="234" t="s">
        <v>3883</v>
      </c>
      <c r="I26" s="234" t="s">
        <v>19</v>
      </c>
      <c r="J26" s="234" t="s">
        <v>3884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3885</v>
      </c>
      <c r="B27" s="232" t="s">
        <v>3886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1006</v>
      </c>
      <c r="B28" s="233" t="s">
        <v>3887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3888</v>
      </c>
      <c r="B29" s="234" t="s">
        <v>3889</v>
      </c>
      <c r="C29" s="234" t="s">
        <v>3890</v>
      </c>
      <c r="D29" s="234" t="s">
        <v>3891</v>
      </c>
      <c r="E29" s="234" t="s">
        <v>3892</v>
      </c>
      <c r="F29" s="234" t="s">
        <v>19</v>
      </c>
      <c r="G29" s="234" t="s">
        <v>19</v>
      </c>
      <c r="H29" s="234" t="s">
        <v>3893</v>
      </c>
      <c r="I29" s="234" t="s">
        <v>19</v>
      </c>
      <c r="J29" s="234" t="s">
        <v>3894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3895</v>
      </c>
      <c r="B30" s="234" t="s">
        <v>3896</v>
      </c>
      <c r="C30" s="234" t="s">
        <v>3761</v>
      </c>
      <c r="D30" s="234" t="s">
        <v>3762</v>
      </c>
      <c r="E30" s="234" t="s">
        <v>19</v>
      </c>
      <c r="F30" s="234" t="s">
        <v>3764</v>
      </c>
      <c r="G30" s="234" t="s">
        <v>19</v>
      </c>
      <c r="H30" s="234" t="s">
        <v>3897</v>
      </c>
      <c r="I30" s="234" t="s">
        <v>19</v>
      </c>
      <c r="J30" s="234" t="s">
        <v>3898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1011</v>
      </c>
      <c r="B31" s="233" t="s">
        <v>3899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3900</v>
      </c>
      <c r="B32" s="234" t="s">
        <v>3901</v>
      </c>
      <c r="C32" s="234" t="s">
        <v>3902</v>
      </c>
      <c r="D32" s="234" t="s">
        <v>3903</v>
      </c>
      <c r="E32" s="234" t="s">
        <v>19</v>
      </c>
      <c r="F32" s="234" t="s">
        <v>19</v>
      </c>
      <c r="G32" s="234" t="s">
        <v>3904</v>
      </c>
      <c r="H32" s="234" t="s">
        <v>3905</v>
      </c>
      <c r="I32" s="234" t="s">
        <v>19</v>
      </c>
      <c r="J32" s="234" t="s">
        <v>3906</v>
      </c>
      <c r="K32" s="237">
        <f>IF(COUNTIF(L32:AY32,"&lt;&gt;")=0,"",SUMPRODUCT(((Recommendations[ImplStatus]="Implemented")+(Recommendations[ImplStatus]="Compensated"))*ISNUMBER(MATCH(Recommendations[Id],L32:AY32,0)))/COUNTIF(L32:AY32,"&lt;&gt;"))</f>
        <v>0</v>
      </c>
      <c r="L32" s="240" t="s">
        <v>49</v>
      </c>
      <c r="M32" s="240" t="s">
        <v>55</v>
      </c>
      <c r="N32" s="240" t="s">
        <v>60</v>
      </c>
      <c r="O32" s="240" t="s">
        <v>65</v>
      </c>
      <c r="P32" s="240" t="s">
        <v>140</v>
      </c>
      <c r="Q32" s="240" t="s">
        <v>240</v>
      </c>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3907</v>
      </c>
      <c r="B33" s="234" t="s">
        <v>3908</v>
      </c>
      <c r="C33" s="234" t="s">
        <v>3909</v>
      </c>
      <c r="D33" s="234" t="s">
        <v>3910</v>
      </c>
      <c r="E33" s="234" t="s">
        <v>19</v>
      </c>
      <c r="F33" s="234" t="s">
        <v>3911</v>
      </c>
      <c r="G33" s="234" t="s">
        <v>19</v>
      </c>
      <c r="H33" s="234" t="s">
        <v>3912</v>
      </c>
      <c r="I33" s="234" t="s">
        <v>3913</v>
      </c>
      <c r="J33" s="234" t="s">
        <v>3914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3915</v>
      </c>
      <c r="B34" s="234" t="s">
        <v>3916</v>
      </c>
      <c r="C34" s="234" t="s">
        <v>3917</v>
      </c>
      <c r="D34" s="234" t="s">
        <v>3918</v>
      </c>
      <c r="E34" s="234" t="s">
        <v>19</v>
      </c>
      <c r="F34" s="234" t="s">
        <v>19</v>
      </c>
      <c r="G34" s="234" t="s">
        <v>19</v>
      </c>
      <c r="H34" s="234" t="s">
        <v>3919</v>
      </c>
      <c r="I34" s="234" t="s">
        <v>19</v>
      </c>
      <c r="J34" s="234" t="s">
        <v>3920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3921</v>
      </c>
      <c r="B35" s="234" t="s">
        <v>3922</v>
      </c>
      <c r="C35" s="234" t="s">
        <v>3923</v>
      </c>
      <c r="D35" s="234" t="s">
        <v>3924</v>
      </c>
      <c r="E35" s="234" t="s">
        <v>19</v>
      </c>
      <c r="F35" s="234" t="s">
        <v>3925</v>
      </c>
      <c r="G35" s="234" t="s">
        <v>19</v>
      </c>
      <c r="H35" s="234" t="s">
        <v>3926</v>
      </c>
      <c r="I35" s="234" t="s">
        <v>19</v>
      </c>
      <c r="J35" s="234" t="s">
        <v>3927</v>
      </c>
      <c r="K35" s="237">
        <f>IF(COUNTIF(L35:AY35,"&lt;&gt;")=0,"",SUMPRODUCT(((Recommendations[ImplStatus]="Implemented")+(Recommendations[ImplStatus]="Compensated"))*ISNUMBER(MATCH(Recommendations[Id],L35:AY35,0)))/COUNTIF(L35:AY35,"&lt;&gt;"))</f>
        <v>0</v>
      </c>
      <c r="L35" s="240" t="s">
        <v>315</v>
      </c>
      <c r="M35" s="240" t="s">
        <v>320</v>
      </c>
      <c r="N35" s="240" t="s">
        <v>325</v>
      </c>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3928</v>
      </c>
      <c r="B36" s="234" t="s">
        <v>3929</v>
      </c>
      <c r="C36" s="234" t="s">
        <v>3930</v>
      </c>
      <c r="D36" s="234" t="s">
        <v>3931</v>
      </c>
      <c r="E36" s="234" t="s">
        <v>19</v>
      </c>
      <c r="F36" s="234" t="s">
        <v>19</v>
      </c>
      <c r="G36" s="234" t="s">
        <v>3932</v>
      </c>
      <c r="H36" s="234" t="s">
        <v>3933</v>
      </c>
      <c r="I36" s="234" t="s">
        <v>19</v>
      </c>
      <c r="J36" s="234" t="s">
        <v>3934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3935</v>
      </c>
      <c r="B37" s="234" t="s">
        <v>3936</v>
      </c>
      <c r="C37" s="234" t="s">
        <v>3937</v>
      </c>
      <c r="D37" s="234" t="s">
        <v>3938</v>
      </c>
      <c r="E37" s="234" t="s">
        <v>19</v>
      </c>
      <c r="F37" s="234" t="s">
        <v>3939</v>
      </c>
      <c r="G37" s="234" t="s">
        <v>3940</v>
      </c>
      <c r="H37" s="234" t="s">
        <v>3941</v>
      </c>
      <c r="I37" s="234" t="s">
        <v>19</v>
      </c>
      <c r="J37" s="234" t="s">
        <v>3942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3943</v>
      </c>
      <c r="B38" s="234" t="s">
        <v>3944</v>
      </c>
      <c r="C38" s="234" t="s">
        <v>3945</v>
      </c>
      <c r="D38" s="234" t="s">
        <v>3946</v>
      </c>
      <c r="E38" s="234" t="s">
        <v>19</v>
      </c>
      <c r="F38" s="234" t="s">
        <v>3939</v>
      </c>
      <c r="G38" s="234" t="s">
        <v>3947</v>
      </c>
      <c r="H38" s="234" t="s">
        <v>3948</v>
      </c>
      <c r="I38" s="234" t="s">
        <v>3949</v>
      </c>
      <c r="J38" s="234" t="s">
        <v>3950</v>
      </c>
      <c r="K38" s="237">
        <f>IF(COUNTIF(L38:AY38,"&lt;&gt;")=0,"",SUMPRODUCT(((Recommendations[ImplStatus]="Implemented")+(Recommendations[ImplStatus]="Compensated"))*ISNUMBER(MATCH(Recommendations[Id],L38:AY38,0)))/COUNTIF(L38:AY38,"&lt;&gt;"))</f>
        <v>0</v>
      </c>
      <c r="L38" s="240" t="s">
        <v>200</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1015</v>
      </c>
      <c r="B39" s="233" t="s">
        <v>3951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3952</v>
      </c>
      <c r="B40" s="234" t="s">
        <v>3953</v>
      </c>
      <c r="C40" s="234" t="s">
        <v>3954</v>
      </c>
      <c r="D40" s="234" t="s">
        <v>3955</v>
      </c>
      <c r="E40" s="234" t="s">
        <v>19</v>
      </c>
      <c r="F40" s="234" t="s">
        <v>19</v>
      </c>
      <c r="G40" s="234" t="s">
        <v>19</v>
      </c>
      <c r="H40" s="234" t="s">
        <v>3956</v>
      </c>
      <c r="I40" s="234" t="s">
        <v>3957</v>
      </c>
      <c r="J40" s="234" t="s">
        <v>3958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3959</v>
      </c>
      <c r="B41" s="234" t="s">
        <v>3960</v>
      </c>
      <c r="C41" s="234" t="s">
        <v>3961</v>
      </c>
      <c r="D41" s="234" t="s">
        <v>19</v>
      </c>
      <c r="E41" s="234" t="s">
        <v>19</v>
      </c>
      <c r="F41" s="234" t="s">
        <v>19</v>
      </c>
      <c r="G41" s="234" t="s">
        <v>19</v>
      </c>
      <c r="H41" s="234" t="s">
        <v>3962</v>
      </c>
      <c r="I41" s="234" t="s">
        <v>19</v>
      </c>
      <c r="J41" s="234" t="s">
        <v>3963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3964</v>
      </c>
      <c r="B42" s="232" t="s">
        <v>3965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1038</v>
      </c>
      <c r="B43" s="233" t="s">
        <v>3966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3967</v>
      </c>
      <c r="B44" s="234" t="s">
        <v>3968</v>
      </c>
      <c r="C44" s="234" t="s">
        <v>3969</v>
      </c>
      <c r="D44" s="234" t="s">
        <v>3970</v>
      </c>
      <c r="E44" s="234" t="s">
        <v>3756</v>
      </c>
      <c r="F44" s="234" t="s">
        <v>19</v>
      </c>
      <c r="G44" s="234" t="s">
        <v>19</v>
      </c>
      <c r="H44" s="234" t="s">
        <v>3971</v>
      </c>
      <c r="I44" s="234" t="s">
        <v>19</v>
      </c>
      <c r="J44" s="234" t="s">
        <v>3972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3973</v>
      </c>
      <c r="B45" s="234" t="s">
        <v>3974</v>
      </c>
      <c r="C45" s="234" t="s">
        <v>3975</v>
      </c>
      <c r="D45" s="234" t="s">
        <v>3762</v>
      </c>
      <c r="E45" s="234" t="s">
        <v>19</v>
      </c>
      <c r="F45" s="234" t="s">
        <v>3764</v>
      </c>
      <c r="G45" s="234" t="s">
        <v>19</v>
      </c>
      <c r="H45" s="234" t="s">
        <v>3976</v>
      </c>
      <c r="I45" s="234" t="s">
        <v>19</v>
      </c>
      <c r="J45" s="234" t="s">
        <v>3977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1044</v>
      </c>
      <c r="B46" s="233" t="s">
        <v>3978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3979</v>
      </c>
      <c r="B47" s="234" t="s">
        <v>3980</v>
      </c>
      <c r="C47" s="234" t="s">
        <v>3981</v>
      </c>
      <c r="D47" s="234" t="s">
        <v>3982</v>
      </c>
      <c r="E47" s="234" t="s">
        <v>19</v>
      </c>
      <c r="F47" s="234" t="s">
        <v>3983</v>
      </c>
      <c r="G47" s="234" t="s">
        <v>3984</v>
      </c>
      <c r="H47" s="234" t="s">
        <v>3985</v>
      </c>
      <c r="I47" s="234" t="s">
        <v>3986</v>
      </c>
      <c r="J47" s="234" t="s">
        <v>3987</v>
      </c>
      <c r="K47" s="237">
        <f>IF(COUNTIF(L47:AY47,"&lt;&gt;")=0,"",SUMPRODUCT(((Recommendations[ImplStatus]="Implemented")+(Recommendations[ImplStatus]="Compensated"))*ISNUMBER(MATCH(Recommendations[Id],L47:AY47,0)))/COUNTIF(L47:AY47,"&lt;&gt;"))</f>
        <v>0</v>
      </c>
      <c r="L47" s="240" t="s">
        <v>185</v>
      </c>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1048</v>
      </c>
      <c r="B48" s="233" t="s">
        <v>3988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3989</v>
      </c>
      <c r="B49" s="234" t="s">
        <v>3990</v>
      </c>
      <c r="C49" s="234" t="s">
        <v>3991</v>
      </c>
      <c r="D49" s="234" t="s">
        <v>3992</v>
      </c>
      <c r="E49" s="234" t="s">
        <v>3993</v>
      </c>
      <c r="F49" s="234" t="s">
        <v>19</v>
      </c>
      <c r="G49" s="234" t="s">
        <v>19</v>
      </c>
      <c r="H49" s="234" t="s">
        <v>3994</v>
      </c>
      <c r="I49" s="234" t="s">
        <v>3995</v>
      </c>
      <c r="J49" s="234" t="s">
        <v>3996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3997</v>
      </c>
      <c r="B50" s="234" t="s">
        <v>3998</v>
      </c>
      <c r="C50" s="234" t="s">
        <v>3999</v>
      </c>
      <c r="D50" s="234" t="s">
        <v>19</v>
      </c>
      <c r="E50" s="234" t="s">
        <v>4000</v>
      </c>
      <c r="F50" s="234" t="s">
        <v>4001</v>
      </c>
      <c r="G50" s="234" t="s">
        <v>19</v>
      </c>
      <c r="H50" s="234" t="s">
        <v>3994</v>
      </c>
      <c r="I50" s="234" t="s">
        <v>4002</v>
      </c>
      <c r="J50" s="234" t="s">
        <v>4003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4004</v>
      </c>
      <c r="B51" s="234" t="s">
        <v>4005</v>
      </c>
      <c r="C51" s="234" t="s">
        <v>4006</v>
      </c>
      <c r="D51" s="234" t="s">
        <v>19</v>
      </c>
      <c r="E51" s="234" t="s">
        <v>19</v>
      </c>
      <c r="F51" s="234" t="s">
        <v>4007</v>
      </c>
      <c r="G51" s="234" t="s">
        <v>19</v>
      </c>
      <c r="H51" s="234" t="s">
        <v>3994</v>
      </c>
      <c r="I51" s="234" t="s">
        <v>4008</v>
      </c>
      <c r="J51" s="234" t="s">
        <v>4009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4010</v>
      </c>
      <c r="B52" s="234" t="s">
        <v>4011</v>
      </c>
      <c r="C52" s="234" t="s">
        <v>4012</v>
      </c>
      <c r="D52" s="234" t="s">
        <v>19</v>
      </c>
      <c r="E52" s="234" t="s">
        <v>19</v>
      </c>
      <c r="F52" s="234" t="s">
        <v>4013</v>
      </c>
      <c r="G52" s="234" t="s">
        <v>19</v>
      </c>
      <c r="H52" s="234" t="s">
        <v>3994</v>
      </c>
      <c r="I52" s="234" t="s">
        <v>4014</v>
      </c>
      <c r="J52" s="234" t="s">
        <v>4015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4016</v>
      </c>
      <c r="B53" s="234" t="s">
        <v>4017</v>
      </c>
      <c r="C53" s="234" t="s">
        <v>4018</v>
      </c>
      <c r="D53" s="234" t="s">
        <v>4019</v>
      </c>
      <c r="E53" s="234" t="s">
        <v>4020</v>
      </c>
      <c r="F53" s="234" t="s">
        <v>19</v>
      </c>
      <c r="G53" s="234" t="s">
        <v>19</v>
      </c>
      <c r="H53" s="234" t="s">
        <v>4021</v>
      </c>
      <c r="I53" s="234" t="s">
        <v>19</v>
      </c>
      <c r="J53" s="234" t="s">
        <v>4022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4023</v>
      </c>
      <c r="B54" s="234" t="s">
        <v>4024</v>
      </c>
      <c r="C54" s="234" t="s">
        <v>4018</v>
      </c>
      <c r="D54" s="234" t="s">
        <v>4019</v>
      </c>
      <c r="E54" s="234" t="s">
        <v>19</v>
      </c>
      <c r="F54" s="234" t="s">
        <v>19</v>
      </c>
      <c r="G54" s="234" t="s">
        <v>19</v>
      </c>
      <c r="H54" s="234" t="s">
        <v>4025</v>
      </c>
      <c r="I54" s="234" t="s">
        <v>4026</v>
      </c>
      <c r="J54" s="234" t="s">
        <v>4027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1052</v>
      </c>
      <c r="B55" s="233" t="s">
        <v>4028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4029</v>
      </c>
      <c r="B56" s="234" t="s">
        <v>4030</v>
      </c>
      <c r="C56" s="234" t="s">
        <v>4031</v>
      </c>
      <c r="D56" s="234" t="s">
        <v>4032</v>
      </c>
      <c r="E56" s="234" t="s">
        <v>4033</v>
      </c>
      <c r="F56" s="234" t="s">
        <v>19</v>
      </c>
      <c r="G56" s="234" t="s">
        <v>4034</v>
      </c>
      <c r="H56" s="234" t="s">
        <v>19</v>
      </c>
      <c r="I56" s="234" t="s">
        <v>19</v>
      </c>
      <c r="J56" s="234" t="s">
        <v>4035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4036</v>
      </c>
      <c r="B57" s="234" t="s">
        <v>4037</v>
      </c>
      <c r="C57" s="234" t="s">
        <v>4038</v>
      </c>
      <c r="D57" s="234" t="s">
        <v>4039</v>
      </c>
      <c r="E57" s="234" t="s">
        <v>4040</v>
      </c>
      <c r="F57" s="234" t="s">
        <v>19</v>
      </c>
      <c r="G57" s="234" t="s">
        <v>4041</v>
      </c>
      <c r="H57" s="234" t="s">
        <v>4042</v>
      </c>
      <c r="I57" s="234" t="s">
        <v>19</v>
      </c>
      <c r="J57" s="234" t="s">
        <v>4043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1056</v>
      </c>
      <c r="B58" s="233" t="s">
        <v>4044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4045</v>
      </c>
      <c r="B59" s="234" t="s">
        <v>4046</v>
      </c>
      <c r="C59" s="234" t="s">
        <v>4047</v>
      </c>
      <c r="D59" s="234" t="s">
        <v>4048</v>
      </c>
      <c r="E59" s="234" t="s">
        <v>19</v>
      </c>
      <c r="F59" s="234" t="s">
        <v>19</v>
      </c>
      <c r="G59" s="234" t="s">
        <v>4049</v>
      </c>
      <c r="H59" s="234" t="s">
        <v>4050</v>
      </c>
      <c r="I59" s="234" t="s">
        <v>4051</v>
      </c>
      <c r="J59" s="234" t="s">
        <v>4052</v>
      </c>
      <c r="K59" s="237">
        <f>IF(COUNTIF(L59:AY59,"&lt;&gt;")=0,"",SUMPRODUCT(((Recommendations[ImplStatus]="Implemented")+(Recommendations[ImplStatus]="Compensated"))*ISNUMBER(MATCH(Recommendations[Id],L59:AY59,0)))/COUNTIF(L59:AY59,"&lt;&gt;"))</f>
        <v>0</v>
      </c>
      <c r="L59" s="240" t="s">
        <v>120</v>
      </c>
      <c r="M59" s="240" t="s">
        <v>225</v>
      </c>
      <c r="N59" s="240" t="s">
        <v>360</v>
      </c>
      <c r="O59" s="240" t="s">
        <v>375</v>
      </c>
      <c r="P59" s="240" t="s">
        <v>495</v>
      </c>
      <c r="Q59" s="240" t="s">
        <v>647</v>
      </c>
      <c r="R59" s="240" t="s">
        <v>652</v>
      </c>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4053</v>
      </c>
      <c r="B60" s="234" t="s">
        <v>4054</v>
      </c>
      <c r="C60" s="234" t="s">
        <v>4055</v>
      </c>
      <c r="D60" s="234" t="s">
        <v>19</v>
      </c>
      <c r="E60" s="234" t="s">
        <v>4056</v>
      </c>
      <c r="F60" s="234" t="s">
        <v>4057</v>
      </c>
      <c r="G60" s="234" t="s">
        <v>19</v>
      </c>
      <c r="H60" s="234" t="s">
        <v>4058</v>
      </c>
      <c r="I60" s="234" t="s">
        <v>4059</v>
      </c>
      <c r="J60" s="234" t="s">
        <v>4060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4061</v>
      </c>
      <c r="B61" s="234" t="s">
        <v>4062</v>
      </c>
      <c r="C61" s="234" t="s">
        <v>4063</v>
      </c>
      <c r="D61" s="234" t="s">
        <v>19</v>
      </c>
      <c r="E61" s="234" t="s">
        <v>19</v>
      </c>
      <c r="F61" s="234" t="s">
        <v>19</v>
      </c>
      <c r="G61" s="234" t="s">
        <v>4064</v>
      </c>
      <c r="H61" s="234" t="s">
        <v>4065</v>
      </c>
      <c r="I61" s="234" t="s">
        <v>4066</v>
      </c>
      <c r="J61" s="234" t="s">
        <v>4067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4068</v>
      </c>
      <c r="B62" s="234" t="s">
        <v>4069</v>
      </c>
      <c r="C62" s="234" t="s">
        <v>4070</v>
      </c>
      <c r="D62" s="234" t="s">
        <v>4071</v>
      </c>
      <c r="E62" s="234" t="s">
        <v>19</v>
      </c>
      <c r="F62" s="234" t="s">
        <v>19</v>
      </c>
      <c r="G62" s="234" t="s">
        <v>19</v>
      </c>
      <c r="H62" s="234" t="s">
        <v>4072</v>
      </c>
      <c r="I62" s="234" t="s">
        <v>4073</v>
      </c>
      <c r="J62" s="234" t="s">
        <v>4074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1060</v>
      </c>
      <c r="B63" s="233" t="s">
        <v>4075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4076</v>
      </c>
      <c r="B64" s="234" t="s">
        <v>4077</v>
      </c>
      <c r="C64" s="234" t="s">
        <v>4078</v>
      </c>
      <c r="D64" s="234" t="s">
        <v>4079</v>
      </c>
      <c r="E64" s="234" t="s">
        <v>19</v>
      </c>
      <c r="F64" s="234" t="s">
        <v>19</v>
      </c>
      <c r="G64" s="234" t="s">
        <v>4080</v>
      </c>
      <c r="H64" s="234" t="s">
        <v>4081</v>
      </c>
      <c r="I64" s="234" t="s">
        <v>4082</v>
      </c>
      <c r="J64" s="234" t="s">
        <v>4083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4084</v>
      </c>
      <c r="B65" s="234" t="s">
        <v>4085</v>
      </c>
      <c r="C65" s="234" t="s">
        <v>4086</v>
      </c>
      <c r="D65" s="234" t="s">
        <v>4087</v>
      </c>
      <c r="E65" s="234" t="s">
        <v>19</v>
      </c>
      <c r="F65" s="234" t="s">
        <v>19</v>
      </c>
      <c r="G65" s="234" t="s">
        <v>19</v>
      </c>
      <c r="H65" s="234" t="s">
        <v>4088</v>
      </c>
      <c r="I65" s="234" t="s">
        <v>4089</v>
      </c>
      <c r="J65" s="234" t="s">
        <v>4090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4091</v>
      </c>
      <c r="B66" s="234" t="s">
        <v>4092</v>
      </c>
      <c r="C66" s="234" t="s">
        <v>4093</v>
      </c>
      <c r="D66" s="234" t="s">
        <v>4094</v>
      </c>
      <c r="E66" s="234" t="s">
        <v>19</v>
      </c>
      <c r="F66" s="234" t="s">
        <v>19</v>
      </c>
      <c r="G66" s="234" t="s">
        <v>19</v>
      </c>
      <c r="H66" s="234" t="s">
        <v>4095</v>
      </c>
      <c r="I66" s="234" t="s">
        <v>4096</v>
      </c>
      <c r="J66" s="234" t="s">
        <v>4097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4098</v>
      </c>
      <c r="B67" s="234" t="s">
        <v>4099</v>
      </c>
      <c r="C67" s="234" t="s">
        <v>4100</v>
      </c>
      <c r="D67" s="234" t="s">
        <v>4101</v>
      </c>
      <c r="E67" s="234" t="s">
        <v>19</v>
      </c>
      <c r="F67" s="234" t="s">
        <v>19</v>
      </c>
      <c r="G67" s="234" t="s">
        <v>19</v>
      </c>
      <c r="H67" s="234" t="s">
        <v>4102</v>
      </c>
      <c r="I67" s="234" t="s">
        <v>19</v>
      </c>
      <c r="J67" s="234" t="s">
        <v>4103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4104</v>
      </c>
      <c r="B68" s="234" t="s">
        <v>4105</v>
      </c>
      <c r="C68" s="234" t="s">
        <v>4106</v>
      </c>
      <c r="D68" s="234" t="s">
        <v>19</v>
      </c>
      <c r="E68" s="234" t="s">
        <v>19</v>
      </c>
      <c r="F68" s="234" t="s">
        <v>19</v>
      </c>
      <c r="G68" s="234" t="s">
        <v>19</v>
      </c>
      <c r="H68" s="234" t="s">
        <v>4107</v>
      </c>
      <c r="I68" s="234" t="s">
        <v>19</v>
      </c>
      <c r="J68" s="234" t="s">
        <v>4108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1064</v>
      </c>
      <c r="B69" s="233" t="s">
        <v>4109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4110</v>
      </c>
      <c r="B70" s="234" t="s">
        <v>4111</v>
      </c>
      <c r="C70" s="234" t="s">
        <v>4112</v>
      </c>
      <c r="D70" s="234" t="s">
        <v>19</v>
      </c>
      <c r="E70" s="234" t="s">
        <v>19</v>
      </c>
      <c r="F70" s="234" t="s">
        <v>19</v>
      </c>
      <c r="G70" s="234" t="s">
        <v>4113</v>
      </c>
      <c r="H70" s="234" t="s">
        <v>4114</v>
      </c>
      <c r="I70" s="234" t="s">
        <v>19</v>
      </c>
      <c r="J70" s="234" t="s">
        <v>4115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4116</v>
      </c>
      <c r="B71" s="234" t="s">
        <v>4117</v>
      </c>
      <c r="C71" s="234" t="s">
        <v>4118</v>
      </c>
      <c r="D71" s="234" t="s">
        <v>19</v>
      </c>
      <c r="E71" s="234" t="s">
        <v>19</v>
      </c>
      <c r="F71" s="234" t="s">
        <v>19</v>
      </c>
      <c r="G71" s="234" t="s">
        <v>19</v>
      </c>
      <c r="H71" s="234" t="s">
        <v>4119</v>
      </c>
      <c r="I71" s="234" t="s">
        <v>19</v>
      </c>
      <c r="J71" s="234" t="s">
        <v>4120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4121</v>
      </c>
      <c r="B72" s="234" t="s">
        <v>4122</v>
      </c>
      <c r="C72" s="234" t="s">
        <v>4123</v>
      </c>
      <c r="D72" s="234" t="s">
        <v>4124</v>
      </c>
      <c r="E72" s="234" t="s">
        <v>4125</v>
      </c>
      <c r="F72" s="234" t="s">
        <v>19</v>
      </c>
      <c r="G72" s="234" t="s">
        <v>19</v>
      </c>
      <c r="H72" s="234" t="s">
        <v>4126</v>
      </c>
      <c r="I72" s="234" t="s">
        <v>19</v>
      </c>
      <c r="J72" s="234" t="s">
        <v>4127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4128</v>
      </c>
      <c r="B73" s="234" t="s">
        <v>4129</v>
      </c>
      <c r="C73" s="234" t="s">
        <v>4130</v>
      </c>
      <c r="D73" s="234" t="s">
        <v>4131</v>
      </c>
      <c r="E73" s="234" t="s">
        <v>4125</v>
      </c>
      <c r="F73" s="234" t="s">
        <v>19</v>
      </c>
      <c r="G73" s="234" t="s">
        <v>4132</v>
      </c>
      <c r="H73" s="234" t="s">
        <v>4133</v>
      </c>
      <c r="I73" s="234" t="s">
        <v>19</v>
      </c>
      <c r="J73" s="234" t="s">
        <v>4134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4135</v>
      </c>
      <c r="B74" s="234" t="s">
        <v>4136</v>
      </c>
      <c r="C74" s="234" t="s">
        <v>4137</v>
      </c>
      <c r="D74" s="234" t="s">
        <v>4131</v>
      </c>
      <c r="E74" s="234" t="s">
        <v>4138</v>
      </c>
      <c r="F74" s="234" t="s">
        <v>19</v>
      </c>
      <c r="G74" s="234" t="s">
        <v>4139</v>
      </c>
      <c r="H74" s="234" t="s">
        <v>4140</v>
      </c>
      <c r="I74" s="234" t="s">
        <v>4141</v>
      </c>
      <c r="J74" s="234" t="s">
        <v>4142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4143</v>
      </c>
      <c r="B75" s="234" t="s">
        <v>4144</v>
      </c>
      <c r="C75" s="234" t="s">
        <v>4145</v>
      </c>
      <c r="D75" s="234" t="s">
        <v>4146</v>
      </c>
      <c r="E75" s="234" t="s">
        <v>4138</v>
      </c>
      <c r="F75" s="234" t="s">
        <v>4147</v>
      </c>
      <c r="G75" s="234" t="s">
        <v>4148</v>
      </c>
      <c r="H75" s="234" t="s">
        <v>4149</v>
      </c>
      <c r="I75" s="234" t="s">
        <v>4150</v>
      </c>
      <c r="J75" s="234" t="s">
        <v>4151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4152</v>
      </c>
      <c r="B76" s="234" t="s">
        <v>4153</v>
      </c>
      <c r="C76" s="234" t="s">
        <v>4154</v>
      </c>
      <c r="D76" s="234" t="s">
        <v>4155</v>
      </c>
      <c r="E76" s="234" t="s">
        <v>19</v>
      </c>
      <c r="F76" s="234" t="s">
        <v>19</v>
      </c>
      <c r="G76" s="234" t="s">
        <v>19</v>
      </c>
      <c r="H76" s="234" t="s">
        <v>4156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4157</v>
      </c>
      <c r="B77" s="234" t="s">
        <v>4158</v>
      </c>
      <c r="C77" s="234" t="s">
        <v>4159</v>
      </c>
      <c r="D77" s="234" t="s">
        <v>19</v>
      </c>
      <c r="E77" s="234" t="s">
        <v>19</v>
      </c>
      <c r="F77" s="234" t="s">
        <v>19</v>
      </c>
      <c r="G77" s="234" t="s">
        <v>4160</v>
      </c>
      <c r="H77" s="234" t="s">
        <v>4161</v>
      </c>
      <c r="I77" s="234" t="s">
        <v>19</v>
      </c>
      <c r="J77" s="234" t="s">
        <v>4162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4163</v>
      </c>
      <c r="B78" s="234" t="s">
        <v>4164</v>
      </c>
      <c r="C78" s="234" t="s">
        <v>4165</v>
      </c>
      <c r="D78" s="234" t="s">
        <v>19</v>
      </c>
      <c r="E78" s="234" t="s">
        <v>19</v>
      </c>
      <c r="F78" s="234" t="s">
        <v>19</v>
      </c>
      <c r="G78" s="234" t="s">
        <v>4166</v>
      </c>
      <c r="H78" s="234" t="s">
        <v>4167</v>
      </c>
      <c r="I78" s="234" t="s">
        <v>4168</v>
      </c>
      <c r="J78" s="234" t="s">
        <v>4169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4170</v>
      </c>
      <c r="B79" s="232" t="s">
        <v>4171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1098</v>
      </c>
      <c r="B80" s="233" t="s">
        <v>4172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4173</v>
      </c>
      <c r="B81" s="234" t="s">
        <v>4174</v>
      </c>
      <c r="C81" s="234" t="s">
        <v>4175</v>
      </c>
      <c r="D81" s="234" t="s">
        <v>3970</v>
      </c>
      <c r="E81" s="234" t="s">
        <v>4176</v>
      </c>
      <c r="F81" s="234" t="s">
        <v>19</v>
      </c>
      <c r="G81" s="234" t="s">
        <v>19</v>
      </c>
      <c r="H81" s="234" t="s">
        <v>4177</v>
      </c>
      <c r="I81" s="234" t="s">
        <v>19</v>
      </c>
      <c r="J81" s="234" t="s">
        <v>4178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4179</v>
      </c>
      <c r="B82" s="234" t="s">
        <v>4180</v>
      </c>
      <c r="C82" s="234" t="s">
        <v>3761</v>
      </c>
      <c r="D82" s="234" t="s">
        <v>3762</v>
      </c>
      <c r="E82" s="234" t="s">
        <v>19</v>
      </c>
      <c r="F82" s="234" t="s">
        <v>3764</v>
      </c>
      <c r="G82" s="234" t="s">
        <v>19</v>
      </c>
      <c r="H82" s="234" t="s">
        <v>4181</v>
      </c>
      <c r="I82" s="234" t="s">
        <v>19</v>
      </c>
      <c r="J82" s="234" t="s">
        <v>4182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1103</v>
      </c>
      <c r="B83" s="233" t="s">
        <v>4183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4184</v>
      </c>
      <c r="B84" s="234" t="s">
        <v>4185</v>
      </c>
      <c r="C84" s="234" t="s">
        <v>4186</v>
      </c>
      <c r="D84" s="234" t="s">
        <v>4187</v>
      </c>
      <c r="E84" s="234" t="s">
        <v>19</v>
      </c>
      <c r="F84" s="234" t="s">
        <v>4188</v>
      </c>
      <c r="G84" s="234" t="s">
        <v>4189</v>
      </c>
      <c r="H84" s="234" t="s">
        <v>4190</v>
      </c>
      <c r="I84" s="234" t="s">
        <v>4191</v>
      </c>
      <c r="J84" s="234" t="s">
        <v>4192</v>
      </c>
      <c r="K84" s="237">
        <f>IF(COUNTIF(L84:AY84,"&lt;&gt;")=0,"",SUMPRODUCT(((Recommendations[ImplStatus]="Implemented")+(Recommendations[ImplStatus]="Compensated"))*ISNUMBER(MATCH(Recommendations[Id],L84:AY84,0)))/COUNTIF(L84:AY84,"&lt;&gt;"))</f>
        <v>0</v>
      </c>
      <c r="L84" s="240" t="s">
        <v>210</v>
      </c>
      <c r="M84" s="240" t="s">
        <v>345</v>
      </c>
      <c r="N84" s="240" t="s">
        <v>350</v>
      </c>
      <c r="O84" s="240" t="s">
        <v>360</v>
      </c>
      <c r="P84" s="240" t="s">
        <v>385</v>
      </c>
      <c r="Q84" s="240" t="s">
        <v>410</v>
      </c>
      <c r="R84" s="240" t="s">
        <v>475</v>
      </c>
      <c r="S84" s="240" t="s">
        <v>584</v>
      </c>
      <c r="T84" s="240" t="s">
        <v>632</v>
      </c>
      <c r="U84" s="240" t="s">
        <v>647</v>
      </c>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4193</v>
      </c>
      <c r="B85" s="234" t="s">
        <v>4194</v>
      </c>
      <c r="C85" s="234" t="s">
        <v>4195</v>
      </c>
      <c r="D85" s="234" t="s">
        <v>4196</v>
      </c>
      <c r="E85" s="234" t="s">
        <v>19</v>
      </c>
      <c r="F85" s="234" t="s">
        <v>19</v>
      </c>
      <c r="G85" s="234" t="s">
        <v>19</v>
      </c>
      <c r="H85" s="234" t="s">
        <v>4197</v>
      </c>
      <c r="I85" s="234" t="s">
        <v>4198</v>
      </c>
      <c r="J85" s="234" t="s">
        <v>4199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4200</v>
      </c>
      <c r="B86" s="234" t="s">
        <v>4201</v>
      </c>
      <c r="C86" s="234" t="s">
        <v>4202</v>
      </c>
      <c r="D86" s="234" t="s">
        <v>4203</v>
      </c>
      <c r="E86" s="234" t="s">
        <v>19</v>
      </c>
      <c r="F86" s="234" t="s">
        <v>19</v>
      </c>
      <c r="G86" s="234" t="s">
        <v>4204</v>
      </c>
      <c r="H86" s="234" t="s">
        <v>4205</v>
      </c>
      <c r="I86" s="234" t="s">
        <v>19</v>
      </c>
      <c r="J86" s="234" t="s">
        <v>4206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4207</v>
      </c>
      <c r="B87" s="234" t="s">
        <v>4208</v>
      </c>
      <c r="C87" s="234" t="s">
        <v>4209</v>
      </c>
      <c r="D87" s="234" t="s">
        <v>4210</v>
      </c>
      <c r="E87" s="234" t="s">
        <v>19</v>
      </c>
      <c r="F87" s="234" t="s">
        <v>4211</v>
      </c>
      <c r="G87" s="234" t="s">
        <v>19</v>
      </c>
      <c r="H87" s="234" t="s">
        <v>4212</v>
      </c>
      <c r="I87" s="234" t="s">
        <v>4213</v>
      </c>
      <c r="J87" s="234" t="s">
        <v>4214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4215</v>
      </c>
      <c r="B88" s="232" t="s">
        <v>4216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1150</v>
      </c>
      <c r="B89" s="233" t="s">
        <v>4217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4218</v>
      </c>
      <c r="B90" s="234" t="s">
        <v>4219</v>
      </c>
      <c r="C90" s="234" t="s">
        <v>4220</v>
      </c>
      <c r="D90" s="234" t="s">
        <v>3970</v>
      </c>
      <c r="E90" s="234" t="s">
        <v>3756</v>
      </c>
      <c r="F90" s="234" t="s">
        <v>19</v>
      </c>
      <c r="G90" s="234" t="s">
        <v>19</v>
      </c>
      <c r="H90" s="234" t="s">
        <v>4221</v>
      </c>
      <c r="I90" s="234" t="s">
        <v>19</v>
      </c>
      <c r="J90" s="234" t="s">
        <v>4222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4223</v>
      </c>
      <c r="B91" s="234" t="s">
        <v>4224</v>
      </c>
      <c r="C91" s="234" t="s">
        <v>4225</v>
      </c>
      <c r="D91" s="234" t="s">
        <v>3762</v>
      </c>
      <c r="E91" s="234" t="s">
        <v>19</v>
      </c>
      <c r="F91" s="234" t="s">
        <v>3764</v>
      </c>
      <c r="G91" s="234" t="s">
        <v>19</v>
      </c>
      <c r="H91" s="234" t="s">
        <v>4226</v>
      </c>
      <c r="I91" s="234" t="s">
        <v>19</v>
      </c>
      <c r="J91" s="234" t="s">
        <v>4227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1154</v>
      </c>
      <c r="B92" s="233" t="s">
        <v>4228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4229</v>
      </c>
      <c r="B93" s="234" t="s">
        <v>4230</v>
      </c>
      <c r="C93" s="234" t="s">
        <v>4231</v>
      </c>
      <c r="D93" s="234" t="s">
        <v>4232</v>
      </c>
      <c r="E93" s="234" t="s">
        <v>4233</v>
      </c>
      <c r="F93" s="234" t="s">
        <v>19</v>
      </c>
      <c r="G93" s="234" t="s">
        <v>19</v>
      </c>
      <c r="H93" s="234" t="s">
        <v>4234</v>
      </c>
      <c r="I93" s="234" t="s">
        <v>19</v>
      </c>
      <c r="J93" s="234" t="s">
        <v>4235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4236</v>
      </c>
      <c r="B94" s="234" t="s">
        <v>4237</v>
      </c>
      <c r="C94" s="234" t="s">
        <v>4238</v>
      </c>
      <c r="D94" s="234" t="s">
        <v>4239</v>
      </c>
      <c r="E94" s="234" t="s">
        <v>19</v>
      </c>
      <c r="F94" s="234" t="s">
        <v>4240</v>
      </c>
      <c r="G94" s="234" t="s">
        <v>19</v>
      </c>
      <c r="H94" s="234" t="s">
        <v>4241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4242</v>
      </c>
      <c r="B95" s="234" t="s">
        <v>4243</v>
      </c>
      <c r="C95" s="234" t="s">
        <v>4244</v>
      </c>
      <c r="D95" s="234" t="s">
        <v>4245</v>
      </c>
      <c r="E95" s="234" t="s">
        <v>19</v>
      </c>
      <c r="F95" s="234" t="s">
        <v>19</v>
      </c>
      <c r="G95" s="234" t="s">
        <v>19</v>
      </c>
      <c r="H95" s="234" t="s">
        <v>4246</v>
      </c>
      <c r="I95" s="234" t="s">
        <v>4247</v>
      </c>
      <c r="J95" s="234" t="s">
        <v>4248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4249</v>
      </c>
      <c r="B96" s="234" t="s">
        <v>4250</v>
      </c>
      <c r="C96" s="234" t="s">
        <v>4251</v>
      </c>
      <c r="D96" s="234" t="s">
        <v>19</v>
      </c>
      <c r="E96" s="234" t="s">
        <v>19</v>
      </c>
      <c r="F96" s="234" t="s">
        <v>19</v>
      </c>
      <c r="G96" s="234" t="s">
        <v>19</v>
      </c>
      <c r="H96" s="234" t="s">
        <v>4252</v>
      </c>
      <c r="I96" s="234" t="s">
        <v>4198</v>
      </c>
      <c r="J96" s="234" t="s">
        <v>4253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1158</v>
      </c>
      <c r="B97" s="233" t="s">
        <v>4254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4255</v>
      </c>
      <c r="B98" s="234" t="s">
        <v>4256</v>
      </c>
      <c r="C98" s="234" t="s">
        <v>4257</v>
      </c>
      <c r="D98" s="234" t="s">
        <v>4258</v>
      </c>
      <c r="E98" s="234" t="s">
        <v>19</v>
      </c>
      <c r="F98" s="234" t="s">
        <v>19</v>
      </c>
      <c r="G98" s="234" t="s">
        <v>19</v>
      </c>
      <c r="H98" s="234" t="s">
        <v>4259</v>
      </c>
      <c r="I98" s="234" t="s">
        <v>19</v>
      </c>
      <c r="J98" s="234" t="s">
        <v>4260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4261</v>
      </c>
      <c r="B99" s="234" t="s">
        <v>4262</v>
      </c>
      <c r="C99" s="234" t="s">
        <v>4263</v>
      </c>
      <c r="D99" s="234" t="s">
        <v>4264</v>
      </c>
      <c r="E99" s="234" t="s">
        <v>4265</v>
      </c>
      <c r="F99" s="234" t="s">
        <v>19</v>
      </c>
      <c r="G99" s="234" t="s">
        <v>19</v>
      </c>
      <c r="H99" s="234" t="s">
        <v>4266</v>
      </c>
      <c r="I99" s="234" t="s">
        <v>19</v>
      </c>
      <c r="J99" s="234" t="s">
        <v>4267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4268</v>
      </c>
      <c r="B100" s="234" t="s">
        <v>4269</v>
      </c>
      <c r="C100" s="234" t="s">
        <v>4270</v>
      </c>
      <c r="D100" s="234" t="s">
        <v>19</v>
      </c>
      <c r="E100" s="234" t="s">
        <v>19</v>
      </c>
      <c r="F100" s="234" t="s">
        <v>19</v>
      </c>
      <c r="G100" s="234" t="s">
        <v>19</v>
      </c>
      <c r="H100" s="234" t="s">
        <v>4271</v>
      </c>
      <c r="I100" s="234" t="s">
        <v>4272</v>
      </c>
      <c r="J100" s="234" t="s">
        <v>4273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4274</v>
      </c>
      <c r="B101" s="234" t="s">
        <v>4275</v>
      </c>
      <c r="C101" s="234" t="s">
        <v>4276</v>
      </c>
      <c r="D101" s="234" t="s">
        <v>19</v>
      </c>
      <c r="E101" s="234" t="s">
        <v>19</v>
      </c>
      <c r="F101" s="234" t="s">
        <v>19</v>
      </c>
      <c r="G101" s="234" t="s">
        <v>19</v>
      </c>
      <c r="H101" s="234" t="s">
        <v>4277</v>
      </c>
      <c r="I101" s="234" t="s">
        <v>4198</v>
      </c>
      <c r="J101" s="234" t="s">
        <v>4278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4279</v>
      </c>
      <c r="B102" s="234" t="s">
        <v>4280</v>
      </c>
      <c r="C102" s="234" t="s">
        <v>4281</v>
      </c>
      <c r="D102" s="234" t="s">
        <v>4282</v>
      </c>
      <c r="E102" s="234" t="s">
        <v>19</v>
      </c>
      <c r="F102" s="234" t="s">
        <v>19</v>
      </c>
      <c r="G102" s="234" t="s">
        <v>19</v>
      </c>
      <c r="H102" s="234" t="s">
        <v>4283</v>
      </c>
      <c r="I102" s="234" t="s">
        <v>19</v>
      </c>
      <c r="J102" s="234" t="s">
        <v>4284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4285</v>
      </c>
      <c r="B103" s="234" t="s">
        <v>4286</v>
      </c>
      <c r="C103" s="234" t="s">
        <v>4287</v>
      </c>
      <c r="D103" s="234" t="s">
        <v>4282</v>
      </c>
      <c r="E103" s="234" t="s">
        <v>19</v>
      </c>
      <c r="F103" s="234" t="s">
        <v>4288</v>
      </c>
      <c r="G103" s="234" t="s">
        <v>19</v>
      </c>
      <c r="H103" s="234" t="s">
        <v>4289</v>
      </c>
      <c r="I103" s="234" t="s">
        <v>4290</v>
      </c>
      <c r="J103" s="234" t="s">
        <v>4291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1162</v>
      </c>
      <c r="B104" s="233" t="s">
        <v>4292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4293</v>
      </c>
      <c r="B105" s="234" t="s">
        <v>4294</v>
      </c>
      <c r="C105" s="234" t="s">
        <v>4295</v>
      </c>
      <c r="D105" s="234" t="s">
        <v>4296</v>
      </c>
      <c r="E105" s="234" t="s">
        <v>4297</v>
      </c>
      <c r="F105" s="234" t="s">
        <v>19</v>
      </c>
      <c r="G105" s="234" t="s">
        <v>19</v>
      </c>
      <c r="H105" s="234" t="s">
        <v>4298</v>
      </c>
      <c r="I105" s="234" t="s">
        <v>4299</v>
      </c>
      <c r="J105" s="234" t="s">
        <v>4300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4301</v>
      </c>
      <c r="B106" s="232" t="s">
        <v>4302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1176</v>
      </c>
      <c r="B107" s="233" t="s">
        <v>4303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4304</v>
      </c>
      <c r="B108" s="234" t="s">
        <v>4305</v>
      </c>
      <c r="C108" s="234" t="s">
        <v>4306</v>
      </c>
      <c r="D108" s="234" t="s">
        <v>3970</v>
      </c>
      <c r="E108" s="234" t="s">
        <v>3756</v>
      </c>
      <c r="F108" s="234" t="s">
        <v>19</v>
      </c>
      <c r="G108" s="234" t="s">
        <v>19</v>
      </c>
      <c r="H108" s="234" t="s">
        <v>4307</v>
      </c>
      <c r="I108" s="234" t="s">
        <v>19</v>
      </c>
      <c r="J108" s="234" t="s">
        <v>4308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4309</v>
      </c>
      <c r="B109" s="234" t="s">
        <v>4310</v>
      </c>
      <c r="C109" s="234" t="s">
        <v>4311</v>
      </c>
      <c r="D109" s="234" t="s">
        <v>3762</v>
      </c>
      <c r="E109" s="234" t="s">
        <v>19</v>
      </c>
      <c r="F109" s="234" t="s">
        <v>3764</v>
      </c>
      <c r="G109" s="234" t="s">
        <v>19</v>
      </c>
      <c r="H109" s="234" t="s">
        <v>4312</v>
      </c>
      <c r="I109" s="234" t="s">
        <v>19</v>
      </c>
      <c r="J109" s="234" t="s">
        <v>4313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1180</v>
      </c>
      <c r="B110" s="233" t="s">
        <v>4314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4315</v>
      </c>
      <c r="B111" s="234" t="s">
        <v>4316</v>
      </c>
      <c r="C111" s="234" t="s">
        <v>4317</v>
      </c>
      <c r="D111" s="234" t="s">
        <v>4318</v>
      </c>
      <c r="E111" s="234" t="s">
        <v>19</v>
      </c>
      <c r="F111" s="234" t="s">
        <v>4319</v>
      </c>
      <c r="G111" s="234" t="s">
        <v>19</v>
      </c>
      <c r="H111" s="234" t="s">
        <v>4320</v>
      </c>
      <c r="I111" s="234" t="s">
        <v>4321</v>
      </c>
      <c r="J111" s="234" t="s">
        <v>4322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4323</v>
      </c>
      <c r="B112" s="234" t="s">
        <v>4324</v>
      </c>
      <c r="C112" s="234" t="s">
        <v>4325</v>
      </c>
      <c r="D112" s="234" t="s">
        <v>4326</v>
      </c>
      <c r="E112" s="234" t="s">
        <v>19</v>
      </c>
      <c r="F112" s="234" t="s">
        <v>19</v>
      </c>
      <c r="G112" s="234" t="s">
        <v>19</v>
      </c>
      <c r="H112" s="234" t="s">
        <v>4327</v>
      </c>
      <c r="I112" s="234" t="s">
        <v>19</v>
      </c>
      <c r="J112" s="234" t="s">
        <v>4328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4329</v>
      </c>
      <c r="B113" s="234" t="s">
        <v>4330</v>
      </c>
      <c r="C113" s="234" t="s">
        <v>4331</v>
      </c>
      <c r="D113" s="234" t="s">
        <v>4332</v>
      </c>
      <c r="E113" s="234" t="s">
        <v>19</v>
      </c>
      <c r="F113" s="234" t="s">
        <v>19</v>
      </c>
      <c r="G113" s="234" t="s">
        <v>19</v>
      </c>
      <c r="H113" s="234" t="s">
        <v>4333</v>
      </c>
      <c r="I113" s="234" t="s">
        <v>4334</v>
      </c>
      <c r="J113" s="234" t="s">
        <v>4335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4336</v>
      </c>
      <c r="B114" s="234" t="s">
        <v>4337</v>
      </c>
      <c r="C114" s="234" t="s">
        <v>4338</v>
      </c>
      <c r="D114" s="234" t="s">
        <v>4339</v>
      </c>
      <c r="E114" s="234" t="s">
        <v>19</v>
      </c>
      <c r="F114" s="234" t="s">
        <v>19</v>
      </c>
      <c r="G114" s="234" t="s">
        <v>4340</v>
      </c>
      <c r="H114" s="234" t="s">
        <v>4341</v>
      </c>
      <c r="I114" s="234" t="s">
        <v>4342</v>
      </c>
      <c r="J114" s="234" t="s">
        <v>4343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4344</v>
      </c>
      <c r="B115" s="234" t="s">
        <v>4345</v>
      </c>
      <c r="C115" s="234" t="s">
        <v>4346</v>
      </c>
      <c r="D115" s="234" t="s">
        <v>4347</v>
      </c>
      <c r="E115" s="234" t="s">
        <v>19</v>
      </c>
      <c r="F115" s="234" t="s">
        <v>4348</v>
      </c>
      <c r="G115" s="234" t="s">
        <v>19</v>
      </c>
      <c r="H115" s="234" t="s">
        <v>4349</v>
      </c>
      <c r="I115" s="234" t="s">
        <v>4349</v>
      </c>
      <c r="J115" s="234" t="s">
        <v>4350</v>
      </c>
      <c r="K115" s="237">
        <f>IF(COUNTIF(L115:AY115,"&lt;&gt;")=0,"",SUMPRODUCT(((Recommendations[ImplStatus]="Implemented")+(Recommendations[ImplStatus]="Compensated"))*ISNUMBER(MATCH(Recommendations[Id],L115:AY115,0)))/COUNTIF(L115:AY115,"&lt;&gt;"))</f>
        <v>0</v>
      </c>
      <c r="L115" s="240" t="s">
        <v>390</v>
      </c>
      <c r="M115" s="240" t="s">
        <v>395</v>
      </c>
      <c r="N115" s="240" t="s">
        <v>400</v>
      </c>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1184</v>
      </c>
      <c r="B116" s="233" t="s">
        <v>4351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4352</v>
      </c>
      <c r="B117" s="234" t="s">
        <v>4353</v>
      </c>
      <c r="C117" s="234" t="s">
        <v>4354</v>
      </c>
      <c r="D117" s="234" t="s">
        <v>4355</v>
      </c>
      <c r="E117" s="234" t="s">
        <v>19</v>
      </c>
      <c r="F117" s="234" t="s">
        <v>4356</v>
      </c>
      <c r="G117" s="234" t="s">
        <v>4357</v>
      </c>
      <c r="H117" s="234" t="s">
        <v>4358</v>
      </c>
      <c r="I117" s="234" t="s">
        <v>4359</v>
      </c>
      <c r="J117" s="234" t="s">
        <v>4360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4361</v>
      </c>
      <c r="B118" s="234" t="s">
        <v>4362</v>
      </c>
      <c r="C118" s="234" t="s">
        <v>4363</v>
      </c>
      <c r="D118" s="234" t="s">
        <v>4364</v>
      </c>
      <c r="E118" s="234" t="s">
        <v>19</v>
      </c>
      <c r="F118" s="234" t="s">
        <v>19</v>
      </c>
      <c r="G118" s="234" t="s">
        <v>19</v>
      </c>
      <c r="H118" s="234" t="s">
        <v>4365</v>
      </c>
      <c r="I118" s="234" t="s">
        <v>4198</v>
      </c>
      <c r="J118" s="234" t="s">
        <v>4366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4367</v>
      </c>
      <c r="B119" s="234" t="s">
        <v>4368</v>
      </c>
      <c r="C119" s="234" t="s">
        <v>4369</v>
      </c>
      <c r="D119" s="234" t="s">
        <v>4370</v>
      </c>
      <c r="E119" s="234" t="s">
        <v>19</v>
      </c>
      <c r="F119" s="234" t="s">
        <v>4371</v>
      </c>
      <c r="G119" s="234" t="s">
        <v>19</v>
      </c>
      <c r="H119" s="234" t="s">
        <v>4372</v>
      </c>
      <c r="I119" s="234" t="s">
        <v>4373</v>
      </c>
      <c r="J119" s="234" t="s">
        <v>4374</v>
      </c>
      <c r="K119" s="237">
        <f>IF(COUNTIF(L119:AY119,"&lt;&gt;")=0,"",SUMPRODUCT(((Recommendations[ImplStatus]="Implemented")+(Recommendations[ImplStatus]="Compensated"))*ISNUMBER(MATCH(Recommendations[Id],L119:AY119,0)))/COUNTIF(L119:AY119,"&lt;&gt;"))</f>
        <v>0</v>
      </c>
      <c r="L119" s="240" t="s">
        <v>465</v>
      </c>
      <c r="M119" s="240" t="s">
        <v>687</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1188</v>
      </c>
      <c r="B120" s="233" t="s">
        <v>4375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4376</v>
      </c>
      <c r="B121" s="234" t="s">
        <v>4377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4378</v>
      </c>
      <c r="B122" s="234" t="s">
        <v>4379</v>
      </c>
      <c r="C122" s="234" t="s">
        <v>4380</v>
      </c>
      <c r="D122" s="234" t="s">
        <v>4381</v>
      </c>
      <c r="E122" s="234" t="s">
        <v>19</v>
      </c>
      <c r="F122" s="234" t="s">
        <v>4382</v>
      </c>
      <c r="G122" s="234" t="s">
        <v>19</v>
      </c>
      <c r="H122" s="234" t="s">
        <v>4383</v>
      </c>
      <c r="I122" s="234" t="s">
        <v>4384</v>
      </c>
      <c r="J122" s="234" t="s">
        <v>4385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4386</v>
      </c>
      <c r="B123" s="234" t="s">
        <v>4387</v>
      </c>
      <c r="C123" s="234" t="s">
        <v>4388</v>
      </c>
      <c r="D123" s="234" t="s">
        <v>4389</v>
      </c>
      <c r="E123" s="234" t="s">
        <v>19</v>
      </c>
      <c r="F123" s="234" t="s">
        <v>4390</v>
      </c>
      <c r="G123" s="234" t="s">
        <v>19</v>
      </c>
      <c r="H123" s="234" t="s">
        <v>4391</v>
      </c>
      <c r="I123" s="234" t="s">
        <v>19</v>
      </c>
      <c r="J123" s="234" t="s">
        <v>4392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1192</v>
      </c>
      <c r="B124" s="233" t="s">
        <v>4393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4394</v>
      </c>
      <c r="B125" s="234" t="s">
        <v>4395</v>
      </c>
      <c r="C125" s="234" t="s">
        <v>4396</v>
      </c>
      <c r="D125" s="234" t="s">
        <v>4397</v>
      </c>
      <c r="E125" s="234" t="s">
        <v>19</v>
      </c>
      <c r="F125" s="234" t="s">
        <v>19</v>
      </c>
      <c r="G125" s="234" t="s">
        <v>19</v>
      </c>
      <c r="H125" s="234" t="s">
        <v>4398</v>
      </c>
      <c r="I125" s="234" t="s">
        <v>19</v>
      </c>
      <c r="J125" s="234" t="s">
        <v>4399</v>
      </c>
      <c r="K125" s="237">
        <f>IF(COUNTIF(L125:AY125,"&lt;&gt;")=0,"",SUMPRODUCT(((Recommendations[ImplStatus]="Implemented")+(Recommendations[ImplStatus]="Compensated"))*ISNUMBER(MATCH(Recommendations[Id],L125:AY125,0)))/COUNTIF(L125:AY125,"&lt;&gt;"))</f>
        <v>0</v>
      </c>
      <c r="L125" s="240" t="s">
        <v>180</v>
      </c>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4400</v>
      </c>
      <c r="B126" s="234" t="s">
        <v>4401</v>
      </c>
      <c r="C126" s="234" t="s">
        <v>4402</v>
      </c>
      <c r="D126" s="234" t="s">
        <v>4403</v>
      </c>
      <c r="E126" s="234" t="s">
        <v>19</v>
      </c>
      <c r="F126" s="234" t="s">
        <v>4404</v>
      </c>
      <c r="G126" s="234" t="s">
        <v>19</v>
      </c>
      <c r="H126" s="234" t="s">
        <v>4405</v>
      </c>
      <c r="I126" s="234" t="s">
        <v>4406</v>
      </c>
      <c r="J126" s="234" t="s">
        <v>4407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4408</v>
      </c>
      <c r="B127" s="234" t="s">
        <v>4409</v>
      </c>
      <c r="C127" s="234" t="s">
        <v>4410</v>
      </c>
      <c r="D127" s="234" t="s">
        <v>4411</v>
      </c>
      <c r="E127" s="234" t="s">
        <v>4412</v>
      </c>
      <c r="F127" s="234" t="s">
        <v>19</v>
      </c>
      <c r="G127" s="234" t="s">
        <v>19</v>
      </c>
      <c r="H127" s="234" t="s">
        <v>4413</v>
      </c>
      <c r="I127" s="234" t="s">
        <v>19</v>
      </c>
      <c r="J127" s="234" t="s">
        <v>4414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4415</v>
      </c>
      <c r="B128" s="234" t="s">
        <v>4416</v>
      </c>
      <c r="C128" s="234" t="s">
        <v>4417</v>
      </c>
      <c r="D128" s="234" t="s">
        <v>19</v>
      </c>
      <c r="E128" s="234" t="s">
        <v>19</v>
      </c>
      <c r="F128" s="234" t="s">
        <v>19</v>
      </c>
      <c r="G128" s="234" t="s">
        <v>19</v>
      </c>
      <c r="H128" s="234" t="s">
        <v>4418</v>
      </c>
      <c r="I128" s="234" t="s">
        <v>4419</v>
      </c>
      <c r="J128" s="234" t="s">
        <v>4420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4421</v>
      </c>
      <c r="B129" s="234" t="s">
        <v>4422</v>
      </c>
      <c r="C129" s="234" t="s">
        <v>4423</v>
      </c>
      <c r="D129" s="234" t="s">
        <v>19</v>
      </c>
      <c r="E129" s="234" t="s">
        <v>4424</v>
      </c>
      <c r="F129" s="234" t="s">
        <v>19</v>
      </c>
      <c r="G129" s="234" t="s">
        <v>19</v>
      </c>
      <c r="H129" s="234" t="s">
        <v>4425</v>
      </c>
      <c r="I129" s="234" t="s">
        <v>19</v>
      </c>
      <c r="J129" s="234" t="s">
        <v>4426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4427</v>
      </c>
      <c r="B130" s="234" t="s">
        <v>4428</v>
      </c>
      <c r="C130" s="234" t="s">
        <v>4429</v>
      </c>
      <c r="D130" s="234" t="s">
        <v>19</v>
      </c>
      <c r="E130" s="234" t="s">
        <v>19</v>
      </c>
      <c r="F130" s="234" t="s">
        <v>19</v>
      </c>
      <c r="G130" s="234" t="s">
        <v>19</v>
      </c>
      <c r="H130" s="234" t="s">
        <v>4430</v>
      </c>
      <c r="I130" s="234" t="s">
        <v>19</v>
      </c>
      <c r="J130" s="234" t="s">
        <v>4431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4432</v>
      </c>
      <c r="B131" s="232" t="s">
        <v>4433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1210</v>
      </c>
      <c r="B132" s="233" t="s">
        <v>4434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4435</v>
      </c>
      <c r="B133" s="234" t="s">
        <v>4436</v>
      </c>
      <c r="C133" s="234" t="s">
        <v>4437</v>
      </c>
      <c r="D133" s="234" t="s">
        <v>3970</v>
      </c>
      <c r="E133" s="234" t="s">
        <v>3756</v>
      </c>
      <c r="F133" s="234" t="s">
        <v>19</v>
      </c>
      <c r="G133" s="234" t="s">
        <v>19</v>
      </c>
      <c r="H133" s="234" t="s">
        <v>4438</v>
      </c>
      <c r="I133" s="234" t="s">
        <v>19</v>
      </c>
      <c r="J133" s="234" t="s">
        <v>4439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4440</v>
      </c>
      <c r="B134" s="234" t="s">
        <v>4441</v>
      </c>
      <c r="C134" s="234" t="s">
        <v>3975</v>
      </c>
      <c r="D134" s="234" t="s">
        <v>3762</v>
      </c>
      <c r="E134" s="234" t="s">
        <v>19</v>
      </c>
      <c r="F134" s="234" t="s">
        <v>3764</v>
      </c>
      <c r="G134" s="234" t="s">
        <v>19</v>
      </c>
      <c r="H134" s="234" t="s">
        <v>4442</v>
      </c>
      <c r="I134" s="234" t="s">
        <v>19</v>
      </c>
      <c r="J134" s="234" t="s">
        <v>4443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1214</v>
      </c>
      <c r="B135" s="233" t="s">
        <v>4444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4445</v>
      </c>
      <c r="B136" s="234" t="s">
        <v>4446</v>
      </c>
      <c r="C136" s="234" t="s">
        <v>4447</v>
      </c>
      <c r="D136" s="234" t="s">
        <v>4448</v>
      </c>
      <c r="E136" s="234" t="s">
        <v>4449</v>
      </c>
      <c r="F136" s="234" t="s">
        <v>4450</v>
      </c>
      <c r="G136" s="234" t="s">
        <v>19</v>
      </c>
      <c r="H136" s="234" t="s">
        <v>4451</v>
      </c>
      <c r="I136" s="234" t="s">
        <v>19</v>
      </c>
      <c r="J136" s="234" t="s">
        <v>4452</v>
      </c>
      <c r="K136" s="237">
        <f>IF(COUNTIF(L136:AY136,"&lt;&gt;")=0,"",SUMPRODUCT(((Recommendations[ImplStatus]="Implemented")+(Recommendations[ImplStatus]="Compensated"))*ISNUMBER(MATCH(Recommendations[Id],L136:AY136,0)))/COUNTIF(L136:AY136,"&lt;&gt;"))</f>
        <v>0</v>
      </c>
      <c r="L136" s="240" t="s">
        <v>13</v>
      </c>
      <c r="M136" s="240" t="s">
        <v>28</v>
      </c>
      <c r="N136" s="240" t="s">
        <v>44</v>
      </c>
      <c r="O136" s="240" t="s">
        <v>70</v>
      </c>
      <c r="P136" s="240" t="s">
        <v>80</v>
      </c>
      <c r="Q136" s="240" t="s">
        <v>95</v>
      </c>
      <c r="R136" s="240" t="s">
        <v>100</v>
      </c>
      <c r="S136" s="240" t="s">
        <v>115</v>
      </c>
      <c r="T136" s="240" t="s">
        <v>190</v>
      </c>
      <c r="U136" s="240" t="s">
        <v>310</v>
      </c>
      <c r="V136" s="240" t="s">
        <v>330</v>
      </c>
      <c r="W136" s="240" t="s">
        <v>335</v>
      </c>
      <c r="X136" s="240" t="s">
        <v>430</v>
      </c>
      <c r="Y136" s="240" t="s">
        <v>460</v>
      </c>
      <c r="Z136" s="240" t="s">
        <v>500</v>
      </c>
      <c r="AA136" s="240" t="s">
        <v>505</v>
      </c>
      <c r="AB136" s="240" t="s">
        <v>510</v>
      </c>
      <c r="AC136" s="240" t="s">
        <v>514</v>
      </c>
      <c r="AD136" s="240" t="s">
        <v>519</v>
      </c>
      <c r="AE136" s="240" t="s">
        <v>529</v>
      </c>
      <c r="AF136" s="240" t="s">
        <v>564</v>
      </c>
      <c r="AG136" s="240" t="s">
        <v>672</v>
      </c>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4453</v>
      </c>
      <c r="B137" s="234" t="s">
        <v>4454</v>
      </c>
      <c r="C137" s="234" t="s">
        <v>4455</v>
      </c>
      <c r="D137" s="234" t="s">
        <v>4456</v>
      </c>
      <c r="E137" s="234" t="s">
        <v>19</v>
      </c>
      <c r="F137" s="234" t="s">
        <v>19</v>
      </c>
      <c r="G137" s="234" t="s">
        <v>19</v>
      </c>
      <c r="H137" s="234" t="s">
        <v>4457</v>
      </c>
      <c r="I137" s="234" t="s">
        <v>19</v>
      </c>
      <c r="J137" s="234" t="s">
        <v>4458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4459</v>
      </c>
      <c r="B138" s="234" t="s">
        <v>4460</v>
      </c>
      <c r="C138" s="234" t="s">
        <v>4461</v>
      </c>
      <c r="D138" s="234" t="s">
        <v>19</v>
      </c>
      <c r="E138" s="234" t="s">
        <v>19</v>
      </c>
      <c r="F138" s="234" t="s">
        <v>19</v>
      </c>
      <c r="G138" s="234" t="s">
        <v>19</v>
      </c>
      <c r="H138" s="234" t="s">
        <v>4462</v>
      </c>
      <c r="I138" s="234" t="s">
        <v>19</v>
      </c>
      <c r="J138" s="234" t="s">
        <v>4463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4464</v>
      </c>
      <c r="B139" s="234" t="s">
        <v>4465</v>
      </c>
      <c r="C139" s="234" t="s">
        <v>4466</v>
      </c>
      <c r="D139" s="234" t="s">
        <v>4467</v>
      </c>
      <c r="E139" s="234" t="s">
        <v>19</v>
      </c>
      <c r="F139" s="234" t="s">
        <v>19</v>
      </c>
      <c r="G139" s="234" t="s">
        <v>19</v>
      </c>
      <c r="H139" s="234" t="s">
        <v>4468</v>
      </c>
      <c r="I139" s="234" t="s">
        <v>4469</v>
      </c>
      <c r="J139" s="234" t="s">
        <v>4470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4471</v>
      </c>
      <c r="B140" s="234" t="s">
        <v>4472</v>
      </c>
      <c r="C140" s="234" t="s">
        <v>4473</v>
      </c>
      <c r="D140" s="234" t="s">
        <v>4474</v>
      </c>
      <c r="E140" s="234" t="s">
        <v>19</v>
      </c>
      <c r="F140" s="234" t="s">
        <v>19</v>
      </c>
      <c r="G140" s="234" t="s">
        <v>19</v>
      </c>
      <c r="H140" s="234" t="s">
        <v>4475</v>
      </c>
      <c r="I140" s="234" t="s">
        <v>4198</v>
      </c>
      <c r="J140" s="234" t="s">
        <v>4476</v>
      </c>
      <c r="K140" s="237">
        <f>IF(COUNTIF(L140:AY140,"&lt;&gt;")=0,"",SUMPRODUCT(((Recommendations[ImplStatus]="Implemented")+(Recommendations[ImplStatus]="Compensated"))*ISNUMBER(MATCH(Recommendations[Id],L140:AY140,0)))/COUNTIF(L140:AY140,"&lt;&gt;"))</f>
        <v>0</v>
      </c>
      <c r="L140" s="240" t="s">
        <v>95</v>
      </c>
      <c r="M140" s="240" t="s">
        <v>100</v>
      </c>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4477</v>
      </c>
      <c r="B141" s="234" t="s">
        <v>4478</v>
      </c>
      <c r="C141" s="234" t="s">
        <v>4479</v>
      </c>
      <c r="D141" s="234" t="s">
        <v>19</v>
      </c>
      <c r="E141" s="234" t="s">
        <v>4480</v>
      </c>
      <c r="F141" s="234" t="s">
        <v>19</v>
      </c>
      <c r="G141" s="234" t="s">
        <v>19</v>
      </c>
      <c r="H141" s="234" t="s">
        <v>4481</v>
      </c>
      <c r="I141" s="234" t="s">
        <v>4198</v>
      </c>
      <c r="J141" s="234" t="s">
        <v>4482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4483</v>
      </c>
      <c r="B142" s="234" t="s">
        <v>4484</v>
      </c>
      <c r="C142" s="234" t="s">
        <v>4485</v>
      </c>
      <c r="D142" s="234" t="s">
        <v>4486</v>
      </c>
      <c r="E142" s="234" t="s">
        <v>4480</v>
      </c>
      <c r="F142" s="234" t="s">
        <v>19</v>
      </c>
      <c r="G142" s="234" t="s">
        <v>19</v>
      </c>
      <c r="H142" s="234" t="s">
        <v>4487</v>
      </c>
      <c r="I142" s="234" t="s">
        <v>4488</v>
      </c>
      <c r="J142" s="234" t="s">
        <v>4489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1218</v>
      </c>
      <c r="B143" s="233" t="s">
        <v>4490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4491</v>
      </c>
      <c r="B144" s="234" t="s">
        <v>4492</v>
      </c>
      <c r="C144" s="234" t="s">
        <v>4493</v>
      </c>
      <c r="D144" s="234" t="s">
        <v>19</v>
      </c>
      <c r="E144" s="234" t="s">
        <v>19</v>
      </c>
      <c r="F144" s="234" t="s">
        <v>19</v>
      </c>
      <c r="G144" s="234" t="s">
        <v>19</v>
      </c>
      <c r="H144" s="234" t="s">
        <v>4494</v>
      </c>
      <c r="I144" s="234" t="s">
        <v>19</v>
      </c>
      <c r="J144" s="234" t="s">
        <v>4495</v>
      </c>
      <c r="K144" s="237">
        <f>IF(COUNTIF(L144:AY144,"&lt;&gt;")=0,"",SUMPRODUCT(((Recommendations[ImplStatus]="Implemented")+(Recommendations[ImplStatus]="Compensated"))*ISNUMBER(MATCH(Recommendations[Id],L144:AY144,0)))/COUNTIF(L144:AY144,"&lt;&gt;"))</f>
        <v>0</v>
      </c>
      <c r="L144" s="240" t="s">
        <v>44</v>
      </c>
      <c r="M144" s="240" t="s">
        <v>70</v>
      </c>
      <c r="N144" s="240" t="s">
        <v>80</v>
      </c>
      <c r="O144" s="240" t="s">
        <v>564</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4496</v>
      </c>
      <c r="B145" s="234" t="s">
        <v>4497</v>
      </c>
      <c r="C145" s="234" t="s">
        <v>4498</v>
      </c>
      <c r="D145" s="234" t="s">
        <v>19</v>
      </c>
      <c r="E145" s="234" t="s">
        <v>19</v>
      </c>
      <c r="F145" s="234" t="s">
        <v>19</v>
      </c>
      <c r="G145" s="234" t="s">
        <v>19</v>
      </c>
      <c r="H145" s="234" t="s">
        <v>4499</v>
      </c>
      <c r="I145" s="234" t="s">
        <v>19</v>
      </c>
      <c r="J145" s="234" t="s">
        <v>4500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4501</v>
      </c>
      <c r="B146" s="234" t="s">
        <v>4502</v>
      </c>
      <c r="C146" s="234" t="s">
        <v>4503</v>
      </c>
      <c r="D146" s="234" t="s">
        <v>4504</v>
      </c>
      <c r="E146" s="234" t="s">
        <v>19</v>
      </c>
      <c r="F146" s="234" t="s">
        <v>19</v>
      </c>
      <c r="G146" s="234" t="s">
        <v>19</v>
      </c>
      <c r="H146" s="234" t="s">
        <v>4505</v>
      </c>
      <c r="I146" s="234" t="s">
        <v>19</v>
      </c>
      <c r="J146" s="234" t="s">
        <v>4506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4507</v>
      </c>
      <c r="B147" s="232" t="s">
        <v>4508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1240</v>
      </c>
      <c r="B148" s="233" t="s">
        <v>4509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4510</v>
      </c>
      <c r="B149" s="234" t="s">
        <v>4511</v>
      </c>
      <c r="C149" s="234" t="s">
        <v>4512</v>
      </c>
      <c r="D149" s="234" t="s">
        <v>3970</v>
      </c>
      <c r="E149" s="234" t="s">
        <v>3756</v>
      </c>
      <c r="F149" s="234" t="s">
        <v>19</v>
      </c>
      <c r="G149" s="234" t="s">
        <v>19</v>
      </c>
      <c r="H149" s="234" t="s">
        <v>4513</v>
      </c>
      <c r="I149" s="234" t="s">
        <v>19</v>
      </c>
      <c r="J149" s="234" t="s">
        <v>4514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4515</v>
      </c>
      <c r="B150" s="234" t="s">
        <v>4516</v>
      </c>
      <c r="C150" s="234" t="s">
        <v>3761</v>
      </c>
      <c r="D150" s="234" t="s">
        <v>3762</v>
      </c>
      <c r="E150" s="234" t="s">
        <v>19</v>
      </c>
      <c r="F150" s="234" t="s">
        <v>3764</v>
      </c>
      <c r="G150" s="234" t="s">
        <v>19</v>
      </c>
      <c r="H150" s="234" t="s">
        <v>4517</v>
      </c>
      <c r="I150" s="234" t="s">
        <v>19</v>
      </c>
      <c r="J150" s="234" t="s">
        <v>4518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1244</v>
      </c>
      <c r="B151" s="233" t="s">
        <v>4519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4520</v>
      </c>
      <c r="B152" s="234" t="s">
        <v>4521</v>
      </c>
      <c r="C152" s="234" t="s">
        <v>4522</v>
      </c>
      <c r="D152" s="234" t="s">
        <v>19</v>
      </c>
      <c r="E152" s="234" t="s">
        <v>19</v>
      </c>
      <c r="F152" s="234" t="s">
        <v>19</v>
      </c>
      <c r="G152" s="234" t="s">
        <v>19</v>
      </c>
      <c r="H152" s="234" t="s">
        <v>4523</v>
      </c>
      <c r="I152" s="234" t="s">
        <v>4524</v>
      </c>
      <c r="J152" s="234" t="s">
        <v>4525</v>
      </c>
      <c r="K152" s="237">
        <f>IF(COUNTIF(L152:AY152,"&lt;&gt;")=0,"",SUMPRODUCT(((Recommendations[ImplStatus]="Implemented")+(Recommendations[ImplStatus]="Compensated"))*ISNUMBER(MATCH(Recommendations[Id],L152:AY152,0)))/COUNTIF(L152:AY152,"&lt;&gt;"))</f>
        <v>0</v>
      </c>
      <c r="L152" s="240" t="s">
        <v>410</v>
      </c>
      <c r="M152" s="240" t="s">
        <v>440</v>
      </c>
      <c r="N152" s="240" t="s">
        <v>445</v>
      </c>
      <c r="O152" s="240" t="s">
        <v>589</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4526</v>
      </c>
      <c r="B153" s="234" t="s">
        <v>4527</v>
      </c>
      <c r="C153" s="234" t="s">
        <v>4528</v>
      </c>
      <c r="D153" s="234" t="s">
        <v>4529</v>
      </c>
      <c r="E153" s="234" t="s">
        <v>19</v>
      </c>
      <c r="F153" s="234" t="s">
        <v>4530</v>
      </c>
      <c r="G153" s="234" t="s">
        <v>19</v>
      </c>
      <c r="H153" s="234" t="s">
        <v>4531</v>
      </c>
      <c r="I153" s="234" t="s">
        <v>4532</v>
      </c>
      <c r="J153" s="234" t="s">
        <v>4533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4534</v>
      </c>
      <c r="B154" s="234" t="s">
        <v>4535</v>
      </c>
      <c r="C154" s="234" t="s">
        <v>4536</v>
      </c>
      <c r="D154" s="234" t="s">
        <v>19</v>
      </c>
      <c r="E154" s="234" t="s">
        <v>19</v>
      </c>
      <c r="F154" s="234" t="s">
        <v>4537</v>
      </c>
      <c r="G154" s="234" t="s">
        <v>19</v>
      </c>
      <c r="H154" s="234" t="s">
        <v>4538</v>
      </c>
      <c r="I154" s="234" t="s">
        <v>19</v>
      </c>
      <c r="J154" s="234" t="s">
        <v>4539</v>
      </c>
      <c r="K154" s="237">
        <f>IF(COUNTIF(L154:AY154,"&lt;&gt;")=0,"",SUMPRODUCT(((Recommendations[ImplStatus]="Implemented")+(Recommendations[ImplStatus]="Compensated"))*ISNUMBER(MATCH(Recommendations[Id],L154:AY154,0)))/COUNTIF(L154:AY154,"&lt;&gt;"))</f>
        <v>0</v>
      </c>
      <c r="L154" s="240" t="s">
        <v>470</v>
      </c>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4540</v>
      </c>
      <c r="B155" s="234" t="s">
        <v>4541</v>
      </c>
      <c r="C155" s="234" t="s">
        <v>4542</v>
      </c>
      <c r="D155" s="234" t="s">
        <v>19</v>
      </c>
      <c r="E155" s="234" t="s">
        <v>19</v>
      </c>
      <c r="F155" s="234" t="s">
        <v>19</v>
      </c>
      <c r="G155" s="234" t="s">
        <v>19</v>
      </c>
      <c r="H155" s="234" t="s">
        <v>4543</v>
      </c>
      <c r="I155" s="234" t="s">
        <v>4544</v>
      </c>
      <c r="J155" s="234" t="s">
        <v>4545</v>
      </c>
      <c r="K155" s="237">
        <f>IF(COUNTIF(L155:AY155,"&lt;&gt;")=0,"",SUMPRODUCT(((Recommendations[ImplStatus]="Implemented")+(Recommendations[ImplStatus]="Compensated"))*ISNUMBER(MATCH(Recommendations[Id],L155:AY155,0)))/COUNTIF(L155:AY155,"&lt;&gt;"))</f>
        <v>0</v>
      </c>
      <c r="L155" s="240" t="s">
        <v>470</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4546</v>
      </c>
      <c r="B156" s="234" t="s">
        <v>4547</v>
      </c>
      <c r="C156" s="234" t="s">
        <v>4548</v>
      </c>
      <c r="D156" s="234" t="s">
        <v>19</v>
      </c>
      <c r="E156" s="234" t="s">
        <v>19</v>
      </c>
      <c r="F156" s="234" t="s">
        <v>19</v>
      </c>
      <c r="G156" s="234" t="s">
        <v>19</v>
      </c>
      <c r="H156" s="234" t="s">
        <v>4549</v>
      </c>
      <c r="I156" s="234" t="s">
        <v>19</v>
      </c>
      <c r="J156" s="234" t="s">
        <v>4550</v>
      </c>
      <c r="K156" s="237">
        <f>IF(COUNTIF(L156:AY156,"&lt;&gt;")=0,"",SUMPRODUCT(((Recommendations[ImplStatus]="Implemented")+(Recommendations[ImplStatus]="Compensated"))*ISNUMBER(MATCH(Recommendations[Id],L156:AY156,0)))/COUNTIF(L156:AY156,"&lt;&gt;"))</f>
        <v>0</v>
      </c>
      <c r="L156" s="240" t="s">
        <v>627</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4551</v>
      </c>
      <c r="B157" s="234" t="s">
        <v>4552</v>
      </c>
      <c r="C157" s="234" t="s">
        <v>4553</v>
      </c>
      <c r="D157" s="234" t="s">
        <v>4554</v>
      </c>
      <c r="E157" s="234" t="s">
        <v>19</v>
      </c>
      <c r="F157" s="234" t="s">
        <v>19</v>
      </c>
      <c r="G157" s="234" t="s">
        <v>19</v>
      </c>
      <c r="H157" s="234" t="s">
        <v>4555</v>
      </c>
      <c r="I157" s="234" t="s">
        <v>19</v>
      </c>
      <c r="J157" s="234" t="s">
        <v>4556</v>
      </c>
      <c r="K157" s="237">
        <f>IF(COUNTIF(L157:AY157,"&lt;&gt;")=0,"",SUMPRODUCT(((Recommendations[ImplStatus]="Implemented")+(Recommendations[ImplStatus]="Compensated"))*ISNUMBER(MATCH(Recommendations[Id],L157:AY157,0)))/COUNTIF(L157:AY157,"&lt;&gt;"))</f>
        <v>0</v>
      </c>
      <c r="L157" s="240" t="s">
        <v>485</v>
      </c>
      <c r="M157" s="240" t="s">
        <v>490</v>
      </c>
      <c r="N157" s="240" t="s">
        <v>657</v>
      </c>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4557</v>
      </c>
      <c r="B158" s="234" t="s">
        <v>4558</v>
      </c>
      <c r="C158" s="234" t="s">
        <v>4559</v>
      </c>
      <c r="D158" s="234" t="s">
        <v>4560</v>
      </c>
      <c r="E158" s="234" t="s">
        <v>19</v>
      </c>
      <c r="F158" s="234" t="s">
        <v>19</v>
      </c>
      <c r="G158" s="234" t="s">
        <v>19</v>
      </c>
      <c r="H158" s="234" t="s">
        <v>19</v>
      </c>
      <c r="I158" s="234" t="s">
        <v>19</v>
      </c>
      <c r="J158" s="234" t="s">
        <v>4561</v>
      </c>
      <c r="K158" s="237">
        <f>IF(COUNTIF(L158:AY158,"&lt;&gt;")=0,"",SUMPRODUCT(((Recommendations[ImplStatus]="Implemented")+(Recommendations[ImplStatus]="Compensated"))*ISNUMBER(MATCH(Recommendations[Id],L158:AY158,0)))/COUNTIF(L158:AY158,"&lt;&gt;"))</f>
        <v>0</v>
      </c>
      <c r="L158" s="240" t="s">
        <v>594</v>
      </c>
      <c r="M158" s="240" t="s">
        <v>642</v>
      </c>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4562</v>
      </c>
      <c r="B159" s="234" t="s">
        <v>4563</v>
      </c>
      <c r="C159" s="234" t="s">
        <v>4564</v>
      </c>
      <c r="D159" s="234" t="s">
        <v>4565</v>
      </c>
      <c r="E159" s="234" t="s">
        <v>19</v>
      </c>
      <c r="F159" s="234" t="s">
        <v>4566</v>
      </c>
      <c r="G159" s="234" t="s">
        <v>19</v>
      </c>
      <c r="H159" s="234" t="s">
        <v>4567</v>
      </c>
      <c r="I159" s="234" t="s">
        <v>4568</v>
      </c>
      <c r="J159" s="234" t="s">
        <v>4569</v>
      </c>
      <c r="K159" s="237">
        <f>IF(COUNTIF(L159:AY159,"&lt;&gt;")=0,"",SUMPRODUCT(((Recommendations[ImplStatus]="Implemented")+(Recommendations[ImplStatus]="Compensated"))*ISNUMBER(MATCH(Recommendations[Id],L159:AY159,0)))/COUNTIF(L159:AY159,"&lt;&gt;"))</f>
        <v>0</v>
      </c>
      <c r="L159" s="240" t="s">
        <v>215</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1248</v>
      </c>
      <c r="B160" s="233" t="s">
        <v>4570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4571</v>
      </c>
      <c r="B161" s="234" t="s">
        <v>4572</v>
      </c>
      <c r="C161" s="234" t="s">
        <v>4573</v>
      </c>
      <c r="D161" s="234" t="s">
        <v>4574</v>
      </c>
      <c r="E161" s="234" t="s">
        <v>19</v>
      </c>
      <c r="F161" s="234" t="s">
        <v>19</v>
      </c>
      <c r="G161" s="234" t="s">
        <v>4575</v>
      </c>
      <c r="H161" s="234" t="s">
        <v>4576</v>
      </c>
      <c r="I161" s="234" t="s">
        <v>4577</v>
      </c>
      <c r="J161" s="234" t="s">
        <v>4578</v>
      </c>
      <c r="K161" s="237">
        <f>IF(COUNTIF(L161:AY161,"&lt;&gt;")=0,"",SUMPRODUCT(((Recommendations[ImplStatus]="Implemented")+(Recommendations[ImplStatus]="Compensated"))*ISNUMBER(MATCH(Recommendations[Id],L161:AY161,0)))/COUNTIF(L161:AY161,"&lt;&gt;"))</f>
        <v>0</v>
      </c>
      <c r="L161" s="240" t="s">
        <v>210</v>
      </c>
      <c r="M161" s="240" t="s">
        <v>345</v>
      </c>
      <c r="N161" s="240" t="s">
        <v>350</v>
      </c>
      <c r="O161" s="240" t="s">
        <v>355</v>
      </c>
      <c r="P161" s="240" t="s">
        <v>385</v>
      </c>
      <c r="Q161" s="240" t="s">
        <v>410</v>
      </c>
      <c r="R161" s="240" t="s">
        <v>475</v>
      </c>
      <c r="S161" s="240" t="s">
        <v>584</v>
      </c>
      <c r="T161" s="240" t="s">
        <v>632</v>
      </c>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4579</v>
      </c>
      <c r="B162" s="234" t="s">
        <v>4580</v>
      </c>
      <c r="C162" s="234" t="s">
        <v>4581</v>
      </c>
      <c r="D162" s="234" t="s">
        <v>4582</v>
      </c>
      <c r="E162" s="234" t="s">
        <v>19</v>
      </c>
      <c r="F162" s="234" t="s">
        <v>19</v>
      </c>
      <c r="G162" s="234" t="s">
        <v>19</v>
      </c>
      <c r="H162" s="234" t="s">
        <v>4583</v>
      </c>
      <c r="I162" s="234" t="s">
        <v>19</v>
      </c>
      <c r="J162" s="234" t="s">
        <v>4584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4585</v>
      </c>
      <c r="B163" s="234" t="s">
        <v>4586</v>
      </c>
      <c r="C163" s="234" t="s">
        <v>4587</v>
      </c>
      <c r="D163" s="234" t="s">
        <v>4582</v>
      </c>
      <c r="E163" s="234" t="s">
        <v>19</v>
      </c>
      <c r="F163" s="234" t="s">
        <v>4588</v>
      </c>
      <c r="G163" s="234" t="s">
        <v>19</v>
      </c>
      <c r="H163" s="234" t="s">
        <v>4589</v>
      </c>
      <c r="I163" s="234" t="s">
        <v>19</v>
      </c>
      <c r="J163" s="234" t="s">
        <v>4590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4591</v>
      </c>
      <c r="B164" s="234" t="s">
        <v>4592</v>
      </c>
      <c r="C164" s="234" t="s">
        <v>4593</v>
      </c>
      <c r="D164" s="234" t="s">
        <v>4594</v>
      </c>
      <c r="E164" s="234" t="s">
        <v>19</v>
      </c>
      <c r="F164" s="234" t="s">
        <v>19</v>
      </c>
      <c r="G164" s="234" t="s">
        <v>19</v>
      </c>
      <c r="H164" s="234" t="s">
        <v>4595</v>
      </c>
      <c r="I164" s="234" t="s">
        <v>4596</v>
      </c>
      <c r="J164" s="234" t="s">
        <v>4597</v>
      </c>
      <c r="K164" s="237">
        <f>IF(COUNTIF(L164:AY164,"&lt;&gt;")=0,"",SUMPRODUCT(((Recommendations[ImplStatus]="Implemented")+(Recommendations[ImplStatus]="Compensated"))*ISNUMBER(MATCH(Recommendations[Id],L164:AY164,0)))/COUNTIF(L164:AY164,"&lt;&gt;"))</f>
        <v>0</v>
      </c>
      <c r="L164" s="240" t="s">
        <v>534</v>
      </c>
      <c r="M164" s="240" t="s">
        <v>539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4598</v>
      </c>
      <c r="B165" s="234" t="s">
        <v>4599</v>
      </c>
      <c r="C165" s="234" t="s">
        <v>4600</v>
      </c>
      <c r="D165" s="234" t="s">
        <v>19</v>
      </c>
      <c r="E165" s="234" t="s">
        <v>19</v>
      </c>
      <c r="F165" s="234" t="s">
        <v>19</v>
      </c>
      <c r="G165" s="234" t="s">
        <v>19</v>
      </c>
      <c r="H165" s="234" t="s">
        <v>4601</v>
      </c>
      <c r="I165" s="234" t="s">
        <v>19</v>
      </c>
      <c r="J165" s="234" t="s">
        <v>4602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4603</v>
      </c>
      <c r="B166" s="234" t="s">
        <v>4604</v>
      </c>
      <c r="C166" s="234" t="s">
        <v>4605</v>
      </c>
      <c r="D166" s="234" t="s">
        <v>4606</v>
      </c>
      <c r="E166" s="234" t="s">
        <v>19</v>
      </c>
      <c r="F166" s="234" t="s">
        <v>19</v>
      </c>
      <c r="G166" s="234" t="s">
        <v>19</v>
      </c>
      <c r="H166" s="234" t="s">
        <v>4607</v>
      </c>
      <c r="I166" s="234" t="s">
        <v>4608</v>
      </c>
      <c r="J166" s="234" t="s">
        <v>4609</v>
      </c>
      <c r="K166" s="237">
        <f>IF(COUNTIF(L166:AY166,"&lt;&gt;")=0,"",SUMPRODUCT(((Recommendations[ImplStatus]="Implemented")+(Recommendations[ImplStatus]="Compensated"))*ISNUMBER(MATCH(Recommendations[Id],L166:AY166,0)))/COUNTIF(L166:AY166,"&lt;&gt;"))</f>
        <v>0</v>
      </c>
      <c r="L166" s="240" t="s">
        <v>599</v>
      </c>
      <c r="M166" s="240" t="s">
        <v>604</v>
      </c>
      <c r="N166" s="240" t="s">
        <v>609</v>
      </c>
      <c r="O166" s="240" t="s">
        <v>613</v>
      </c>
      <c r="P166" s="240" t="s">
        <v>616</v>
      </c>
      <c r="Q166" s="240" t="s">
        <v>619</v>
      </c>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4610</v>
      </c>
      <c r="B167" s="234" t="s">
        <v>4611</v>
      </c>
      <c r="C167" s="234" t="s">
        <v>4612</v>
      </c>
      <c r="D167" s="234" t="s">
        <v>19</v>
      </c>
      <c r="E167" s="234" t="s">
        <v>19</v>
      </c>
      <c r="F167" s="234" t="s">
        <v>19</v>
      </c>
      <c r="G167" s="234" t="s">
        <v>19</v>
      </c>
      <c r="H167" s="234" t="s">
        <v>4613</v>
      </c>
      <c r="I167" s="234" t="s">
        <v>4614</v>
      </c>
      <c r="J167" s="234" t="s">
        <v>4615</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4616</v>
      </c>
      <c r="B168" s="234" t="s">
        <v>4617</v>
      </c>
      <c r="C168" s="234" t="s">
        <v>4618</v>
      </c>
      <c r="D168" s="234" t="s">
        <v>4619</v>
      </c>
      <c r="E168" s="234" t="s">
        <v>19</v>
      </c>
      <c r="F168" s="234" t="s">
        <v>19</v>
      </c>
      <c r="G168" s="234" t="s">
        <v>19</v>
      </c>
      <c r="H168" s="234" t="s">
        <v>4620</v>
      </c>
      <c r="I168" s="234" t="s">
        <v>19</v>
      </c>
      <c r="J168" s="234" t="s">
        <v>4621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4622</v>
      </c>
      <c r="B169" s="234" t="s">
        <v>4623</v>
      </c>
      <c r="C169" s="234" t="s">
        <v>4624</v>
      </c>
      <c r="D169" s="234" t="s">
        <v>4625</v>
      </c>
      <c r="E169" s="234" t="s">
        <v>19</v>
      </c>
      <c r="F169" s="234" t="s">
        <v>19</v>
      </c>
      <c r="G169" s="234" t="s">
        <v>4626</v>
      </c>
      <c r="H169" s="234" t="s">
        <v>4627</v>
      </c>
      <c r="I169" s="234" t="s">
        <v>4628</v>
      </c>
      <c r="J169" s="234" t="s">
        <v>4629</v>
      </c>
      <c r="K169" s="237">
        <f>IF(COUNTIF(L169:AY169,"&lt;&gt;")=0,"",SUMPRODUCT(((Recommendations[ImplStatus]="Implemented")+(Recommendations[ImplStatus]="Compensated"))*ISNUMBER(MATCH(Recommendations[Id],L169:AY169,0)))/COUNTIF(L169:AY169,"&lt;&gt;"))</f>
        <v>0</v>
      </c>
      <c r="L169" s="240" t="s">
        <v>470</v>
      </c>
      <c r="M169" s="240" t="s">
        <v>627</v>
      </c>
      <c r="N169" s="240" t="s">
        <v>632</v>
      </c>
      <c r="O169" s="240" t="s">
        <v>637</v>
      </c>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4630</v>
      </c>
      <c r="B170" s="234" t="s">
        <v>4631</v>
      </c>
      <c r="C170" s="234" t="s">
        <v>4632</v>
      </c>
      <c r="D170" s="234" t="s">
        <v>4633</v>
      </c>
      <c r="E170" s="234" t="s">
        <v>19</v>
      </c>
      <c r="F170" s="234" t="s">
        <v>19</v>
      </c>
      <c r="G170" s="234" t="s">
        <v>19</v>
      </c>
      <c r="H170" s="234" t="s">
        <v>4634</v>
      </c>
      <c r="I170" s="234" t="s">
        <v>4635</v>
      </c>
      <c r="J170" s="234" t="s">
        <v>4636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4637</v>
      </c>
      <c r="B171" s="234" t="s">
        <v>4638</v>
      </c>
      <c r="C171" s="234" t="s">
        <v>4632</v>
      </c>
      <c r="D171" s="234" t="s">
        <v>4639</v>
      </c>
      <c r="E171" s="234" t="s">
        <v>19</v>
      </c>
      <c r="F171" s="234" t="s">
        <v>19</v>
      </c>
      <c r="G171" s="234" t="s">
        <v>4640</v>
      </c>
      <c r="H171" s="234" t="s">
        <v>4634</v>
      </c>
      <c r="I171" s="234" t="s">
        <v>4641</v>
      </c>
      <c r="J171" s="234" t="s">
        <v>4642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4643</v>
      </c>
      <c r="B172" s="234" t="s">
        <v>4644</v>
      </c>
      <c r="C172" s="234" t="s">
        <v>4645</v>
      </c>
      <c r="D172" s="234" t="s">
        <v>4646</v>
      </c>
      <c r="E172" s="234" t="s">
        <v>19</v>
      </c>
      <c r="F172" s="234" t="s">
        <v>19</v>
      </c>
      <c r="G172" s="234" t="s">
        <v>19</v>
      </c>
      <c r="H172" s="234" t="s">
        <v>4647</v>
      </c>
      <c r="I172" s="234" t="s">
        <v>19</v>
      </c>
      <c r="J172" s="234" t="s">
        <v>4648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1252</v>
      </c>
      <c r="B173" s="233" t="s">
        <v>4649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4650</v>
      </c>
      <c r="B174" s="234" t="s">
        <v>4651</v>
      </c>
      <c r="C174" s="234" t="s">
        <v>4652</v>
      </c>
      <c r="D174" s="234" t="s">
        <v>4653</v>
      </c>
      <c r="E174" s="234" t="s">
        <v>4654</v>
      </c>
      <c r="F174" s="234" t="s">
        <v>19</v>
      </c>
      <c r="G174" s="234" t="s">
        <v>19</v>
      </c>
      <c r="H174" s="234" t="s">
        <v>4655</v>
      </c>
      <c r="I174" s="234" t="s">
        <v>4656</v>
      </c>
      <c r="J174" s="234" t="s">
        <v>4657</v>
      </c>
      <c r="K174" s="237">
        <f>IF(COUNTIF(L174:AY174,"&lt;&gt;")=0,"",SUMPRODUCT(((Recommendations[ImplStatus]="Implemented")+(Recommendations[ImplStatus]="Compensated"))*ISNUMBER(MATCH(Recommendations[Id],L174:AY174,0)))/COUNTIF(L174:AY174,"&lt;&gt;"))</f>
        <v>0</v>
      </c>
      <c r="L174" s="240" t="s">
        <v>90</v>
      </c>
      <c r="M174" s="240" t="s">
        <v>335</v>
      </c>
      <c r="N174" s="240" t="s">
        <v>584</v>
      </c>
      <c r="O174" s="240" t="s">
        <v>642</v>
      </c>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4658</v>
      </c>
      <c r="B175" s="234" t="s">
        <v>4659</v>
      </c>
      <c r="C175" s="234" t="s">
        <v>4660</v>
      </c>
      <c r="D175" s="234" t="s">
        <v>19</v>
      </c>
      <c r="E175" s="234" t="s">
        <v>4661</v>
      </c>
      <c r="F175" s="234" t="s">
        <v>19</v>
      </c>
      <c r="G175" s="234" t="s">
        <v>19</v>
      </c>
      <c r="H175" s="234" t="s">
        <v>4662</v>
      </c>
      <c r="I175" s="234" t="s">
        <v>19</v>
      </c>
      <c r="J175" s="234" t="s">
        <v>4663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4664</v>
      </c>
      <c r="B176" s="234" t="s">
        <v>4665</v>
      </c>
      <c r="C176" s="234" t="s">
        <v>4666</v>
      </c>
      <c r="D176" s="234" t="s">
        <v>19</v>
      </c>
      <c r="E176" s="234" t="s">
        <v>4667</v>
      </c>
      <c r="F176" s="234" t="s">
        <v>19</v>
      </c>
      <c r="G176" s="234" t="s">
        <v>19</v>
      </c>
      <c r="H176" s="234" t="s">
        <v>4668</v>
      </c>
      <c r="I176" s="234" t="s">
        <v>4669</v>
      </c>
      <c r="J176" s="234" t="s">
        <v>4670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1257</v>
      </c>
      <c r="B177" s="233" t="s">
        <v>4671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4672</v>
      </c>
      <c r="B178" s="234" t="s">
        <v>4673</v>
      </c>
      <c r="C178" s="234" t="s">
        <v>4674</v>
      </c>
      <c r="D178" s="234" t="s">
        <v>4675</v>
      </c>
      <c r="E178" s="234" t="s">
        <v>4676</v>
      </c>
      <c r="F178" s="234" t="s">
        <v>4677</v>
      </c>
      <c r="G178" s="234" t="s">
        <v>19</v>
      </c>
      <c r="H178" s="234" t="s">
        <v>4678</v>
      </c>
      <c r="I178" s="234" t="s">
        <v>4679</v>
      </c>
      <c r="J178" s="234" t="s">
        <v>4680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1261</v>
      </c>
      <c r="B179" s="233" t="s">
        <v>4681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4682</v>
      </c>
      <c r="B180" s="234" t="s">
        <v>4683</v>
      </c>
      <c r="C180" s="234" t="s">
        <v>4684</v>
      </c>
      <c r="D180" s="234" t="s">
        <v>4675</v>
      </c>
      <c r="E180" s="234" t="s">
        <v>4685</v>
      </c>
      <c r="F180" s="234" t="s">
        <v>19</v>
      </c>
      <c r="G180" s="234" t="s">
        <v>19</v>
      </c>
      <c r="H180" s="234" t="s">
        <v>4686</v>
      </c>
      <c r="I180" s="234" t="s">
        <v>4198</v>
      </c>
      <c r="J180" s="234" t="s">
        <v>4687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4688</v>
      </c>
      <c r="B181" s="234" t="s">
        <v>4689</v>
      </c>
      <c r="C181" s="234" t="s">
        <v>4690</v>
      </c>
      <c r="D181" s="234" t="s">
        <v>4691</v>
      </c>
      <c r="E181" s="234" t="s">
        <v>19</v>
      </c>
      <c r="F181" s="234" t="s">
        <v>19</v>
      </c>
      <c r="G181" s="234" t="s">
        <v>19</v>
      </c>
      <c r="H181" s="234" t="s">
        <v>4692</v>
      </c>
      <c r="I181" s="234" t="s">
        <v>4693</v>
      </c>
      <c r="J181" s="234" t="s">
        <v>4694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4695</v>
      </c>
      <c r="B182" s="234" t="s">
        <v>4696</v>
      </c>
      <c r="C182" s="234" t="s">
        <v>4697</v>
      </c>
      <c r="D182" s="234" t="s">
        <v>4698</v>
      </c>
      <c r="E182" s="234" t="s">
        <v>19</v>
      </c>
      <c r="F182" s="234" t="s">
        <v>19</v>
      </c>
      <c r="G182" s="234" t="s">
        <v>19</v>
      </c>
      <c r="H182" s="234" t="s">
        <v>4699</v>
      </c>
      <c r="I182" s="234" t="s">
        <v>4198</v>
      </c>
      <c r="J182" s="234" t="s">
        <v>4700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4701</v>
      </c>
      <c r="B183" s="232" t="s">
        <v>4702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1291</v>
      </c>
      <c r="B184" s="233" t="s">
        <v>4703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4704</v>
      </c>
      <c r="B185" s="234" t="s">
        <v>4705</v>
      </c>
      <c r="C185" s="234" t="s">
        <v>4706</v>
      </c>
      <c r="D185" s="234" t="s">
        <v>3970</v>
      </c>
      <c r="E185" s="234" t="s">
        <v>4707</v>
      </c>
      <c r="F185" s="234" t="s">
        <v>19</v>
      </c>
      <c r="G185" s="234" t="s">
        <v>19</v>
      </c>
      <c r="H185" s="234" t="s">
        <v>4708</v>
      </c>
      <c r="I185" s="234" t="s">
        <v>19</v>
      </c>
      <c r="J185" s="234" t="s">
        <v>4709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4710</v>
      </c>
      <c r="B186" s="234" t="s">
        <v>4711</v>
      </c>
      <c r="C186" s="234" t="s">
        <v>3975</v>
      </c>
      <c r="D186" s="234" t="s">
        <v>4712</v>
      </c>
      <c r="E186" s="234" t="s">
        <v>19</v>
      </c>
      <c r="F186" s="234" t="s">
        <v>19</v>
      </c>
      <c r="G186" s="234" t="s">
        <v>19</v>
      </c>
      <c r="H186" s="234" t="s">
        <v>4713</v>
      </c>
      <c r="I186" s="234" t="s">
        <v>19</v>
      </c>
      <c r="J186" s="234" t="s">
        <v>4714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1295</v>
      </c>
      <c r="B187" s="233" t="s">
        <v>4715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4716</v>
      </c>
      <c r="B188" s="234" t="s">
        <v>4717</v>
      </c>
      <c r="C188" s="234" t="s">
        <v>4718</v>
      </c>
      <c r="D188" s="234" t="s">
        <v>4719</v>
      </c>
      <c r="E188" s="234" t="s">
        <v>19</v>
      </c>
      <c r="F188" s="234" t="s">
        <v>4720</v>
      </c>
      <c r="G188" s="234" t="s">
        <v>19</v>
      </c>
      <c r="H188" s="234" t="s">
        <v>4721</v>
      </c>
      <c r="I188" s="234" t="s">
        <v>4722</v>
      </c>
      <c r="J188" s="234" t="s">
        <v>4723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4724</v>
      </c>
      <c r="B189" s="234" t="s">
        <v>4725</v>
      </c>
      <c r="C189" s="234" t="s">
        <v>4726</v>
      </c>
      <c r="D189" s="234" t="s">
        <v>4727</v>
      </c>
      <c r="E189" s="234" t="s">
        <v>19</v>
      </c>
      <c r="F189" s="234" t="s">
        <v>19</v>
      </c>
      <c r="G189" s="234" t="s">
        <v>19</v>
      </c>
      <c r="H189" s="234" t="s">
        <v>4728</v>
      </c>
      <c r="I189" s="234" t="s">
        <v>19</v>
      </c>
      <c r="J189" s="234" t="s">
        <v>4729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4730</v>
      </c>
      <c r="B190" s="234" t="s">
        <v>4731</v>
      </c>
      <c r="C190" s="234" t="s">
        <v>4732</v>
      </c>
      <c r="D190" s="234" t="s">
        <v>4733</v>
      </c>
      <c r="E190" s="234" t="s">
        <v>19</v>
      </c>
      <c r="F190" s="234" t="s">
        <v>4734</v>
      </c>
      <c r="G190" s="234" t="s">
        <v>19</v>
      </c>
      <c r="H190" s="234" t="s">
        <v>4735</v>
      </c>
      <c r="I190" s="234" t="s">
        <v>19</v>
      </c>
      <c r="J190" s="234" t="s">
        <v>4736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4737</v>
      </c>
      <c r="B191" s="234" t="s">
        <v>4738</v>
      </c>
      <c r="C191" s="234" t="s">
        <v>4739</v>
      </c>
      <c r="D191" s="234" t="s">
        <v>19</v>
      </c>
      <c r="E191" s="234" t="s">
        <v>19</v>
      </c>
      <c r="F191" s="234" t="s">
        <v>19</v>
      </c>
      <c r="G191" s="234" t="s">
        <v>19</v>
      </c>
      <c r="H191" s="234" t="s">
        <v>4740</v>
      </c>
      <c r="I191" s="234" t="s">
        <v>19</v>
      </c>
      <c r="J191" s="234" t="s">
        <v>4741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4742</v>
      </c>
      <c r="B192" s="234" t="s">
        <v>4743</v>
      </c>
      <c r="C192" s="234" t="s">
        <v>4744</v>
      </c>
      <c r="D192" s="234" t="s">
        <v>4745</v>
      </c>
      <c r="E192" s="234" t="s">
        <v>4746</v>
      </c>
      <c r="F192" s="234" t="s">
        <v>19</v>
      </c>
      <c r="G192" s="234" t="s">
        <v>19</v>
      </c>
      <c r="H192" s="234" t="s">
        <v>4747</v>
      </c>
      <c r="I192" s="234" t="s">
        <v>19</v>
      </c>
      <c r="J192" s="234" t="s">
        <v>4748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1299</v>
      </c>
      <c r="B193" s="233" t="s">
        <v>4749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4750</v>
      </c>
      <c r="B194" s="234" t="s">
        <v>4751</v>
      </c>
      <c r="C194" s="234" t="s">
        <v>4752</v>
      </c>
      <c r="D194" s="234" t="s">
        <v>4745</v>
      </c>
      <c r="E194" s="234" t="s">
        <v>4746</v>
      </c>
      <c r="F194" s="234" t="s">
        <v>4753</v>
      </c>
      <c r="G194" s="234" t="s">
        <v>19</v>
      </c>
      <c r="H194" s="234" t="s">
        <v>4754</v>
      </c>
      <c r="I194" s="234" t="s">
        <v>19</v>
      </c>
      <c r="J194" s="234" t="s">
        <v>4755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4756</v>
      </c>
      <c r="B195" s="234" t="s">
        <v>4757</v>
      </c>
      <c r="C195" s="234" t="s">
        <v>4758</v>
      </c>
      <c r="D195" s="234" t="s">
        <v>4759</v>
      </c>
      <c r="E195" s="234" t="s">
        <v>19</v>
      </c>
      <c r="F195" s="234" t="s">
        <v>19</v>
      </c>
      <c r="G195" s="234" t="s">
        <v>19</v>
      </c>
      <c r="H195" s="234" t="s">
        <v>4760</v>
      </c>
      <c r="I195" s="234" t="s">
        <v>19</v>
      </c>
      <c r="J195" s="234" t="s">
        <v>4761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4762</v>
      </c>
      <c r="B196" s="234" t="s">
        <v>4763</v>
      </c>
      <c r="C196" s="234" t="s">
        <v>4764</v>
      </c>
      <c r="D196" s="234" t="s">
        <v>19</v>
      </c>
      <c r="E196" s="234" t="s">
        <v>4765</v>
      </c>
      <c r="F196" s="234" t="s">
        <v>19</v>
      </c>
      <c r="G196" s="234" t="s">
        <v>19</v>
      </c>
      <c r="H196" s="234" t="s">
        <v>4766</v>
      </c>
      <c r="I196" s="234" t="s">
        <v>19</v>
      </c>
      <c r="J196" s="234" t="s">
        <v>4767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4768</v>
      </c>
      <c r="B197" s="234" t="s">
        <v>4769</v>
      </c>
      <c r="C197" s="234" t="s">
        <v>4770</v>
      </c>
      <c r="D197" s="234" t="s">
        <v>19</v>
      </c>
      <c r="E197" s="234" t="s">
        <v>19</v>
      </c>
      <c r="F197" s="234" t="s">
        <v>19</v>
      </c>
      <c r="G197" s="234" t="s">
        <v>19</v>
      </c>
      <c r="H197" s="234" t="s">
        <v>4771</v>
      </c>
      <c r="I197" s="234" t="s">
        <v>19</v>
      </c>
      <c r="J197" s="234" t="s">
        <v>4772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4773</v>
      </c>
      <c r="B198" s="234" t="s">
        <v>4774</v>
      </c>
      <c r="C198" s="234" t="s">
        <v>4775</v>
      </c>
      <c r="D198" s="234" t="s">
        <v>4776</v>
      </c>
      <c r="E198" s="234" t="s">
        <v>19</v>
      </c>
      <c r="F198" s="234" t="s">
        <v>19</v>
      </c>
      <c r="G198" s="234" t="s">
        <v>19</v>
      </c>
      <c r="H198" s="234" t="s">
        <v>4777</v>
      </c>
      <c r="I198" s="234" t="s">
        <v>19</v>
      </c>
      <c r="J198" s="234" t="s">
        <v>4778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1303</v>
      </c>
      <c r="B199" s="233" t="s">
        <v>4779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4780</v>
      </c>
      <c r="B200" s="234" t="s">
        <v>4781</v>
      </c>
      <c r="C200" s="234" t="s">
        <v>4782</v>
      </c>
      <c r="D200" s="234" t="s">
        <v>19</v>
      </c>
      <c r="E200" s="234" t="s">
        <v>19</v>
      </c>
      <c r="F200" s="234" t="s">
        <v>19</v>
      </c>
      <c r="G200" s="234" t="s">
        <v>19</v>
      </c>
      <c r="H200" s="234" t="s">
        <v>4783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4784</v>
      </c>
      <c r="B201" s="234" t="s">
        <v>4785</v>
      </c>
      <c r="C201" s="234" t="s">
        <v>4786</v>
      </c>
      <c r="D201" s="234" t="s">
        <v>4787</v>
      </c>
      <c r="E201" s="234" t="s">
        <v>19</v>
      </c>
      <c r="F201" s="234" t="s">
        <v>19</v>
      </c>
      <c r="G201" s="234" t="s">
        <v>19</v>
      </c>
      <c r="H201" s="234" t="s">
        <v>4788</v>
      </c>
      <c r="I201" s="234" t="s">
        <v>19</v>
      </c>
      <c r="J201" s="234" t="s">
        <v>4789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4790</v>
      </c>
      <c r="B202" s="234" t="s">
        <v>4791</v>
      </c>
      <c r="C202" s="234" t="s">
        <v>4792</v>
      </c>
      <c r="D202" s="234" t="s">
        <v>19</v>
      </c>
      <c r="E202" s="234" t="s">
        <v>19</v>
      </c>
      <c r="F202" s="234" t="s">
        <v>19</v>
      </c>
      <c r="G202" s="234" t="s">
        <v>19</v>
      </c>
      <c r="H202" s="234" t="s">
        <v>4793</v>
      </c>
      <c r="I202" s="234" t="s">
        <v>19</v>
      </c>
      <c r="J202" s="234" t="s">
        <v>4794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4795</v>
      </c>
      <c r="B203" s="234" t="s">
        <v>4796</v>
      </c>
      <c r="C203" s="234" t="s">
        <v>4797</v>
      </c>
      <c r="D203" s="234" t="s">
        <v>4798</v>
      </c>
      <c r="E203" s="234" t="s">
        <v>19</v>
      </c>
      <c r="F203" s="234" t="s">
        <v>19</v>
      </c>
      <c r="G203" s="234" t="s">
        <v>19</v>
      </c>
      <c r="H203" s="234" t="s">
        <v>4799</v>
      </c>
      <c r="I203" s="234" t="s">
        <v>19</v>
      </c>
      <c r="J203" s="234" t="s">
        <v>4800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4801</v>
      </c>
      <c r="B204" s="234" t="s">
        <v>4802</v>
      </c>
      <c r="C204" s="234" t="s">
        <v>4803</v>
      </c>
      <c r="D204" s="234" t="s">
        <v>19</v>
      </c>
      <c r="E204" s="234" t="s">
        <v>19</v>
      </c>
      <c r="F204" s="234" t="s">
        <v>19</v>
      </c>
      <c r="G204" s="234" t="s">
        <v>19</v>
      </c>
      <c r="H204" s="234" t="s">
        <v>4804</v>
      </c>
      <c r="I204" s="234" t="s">
        <v>19</v>
      </c>
      <c r="J204" s="234" t="s">
        <v>4805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4806</v>
      </c>
      <c r="B205" s="234" t="s">
        <v>4807</v>
      </c>
      <c r="C205" s="234" t="s">
        <v>4808</v>
      </c>
      <c r="D205" s="234" t="s">
        <v>19</v>
      </c>
      <c r="E205" s="234" t="s">
        <v>19</v>
      </c>
      <c r="F205" s="234" t="s">
        <v>19</v>
      </c>
      <c r="G205" s="234" t="s">
        <v>19</v>
      </c>
      <c r="H205" s="234" t="s">
        <v>4809</v>
      </c>
      <c r="I205" s="234" t="s">
        <v>4810</v>
      </c>
      <c r="J205" s="234" t="s">
        <v>4811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4812</v>
      </c>
      <c r="B206" s="234" t="s">
        <v>4813</v>
      </c>
      <c r="C206" s="234" t="s">
        <v>4814</v>
      </c>
      <c r="D206" s="234" t="s">
        <v>19</v>
      </c>
      <c r="E206" s="234" t="s">
        <v>19</v>
      </c>
      <c r="F206" s="234" t="s">
        <v>19</v>
      </c>
      <c r="G206" s="234" t="s">
        <v>19</v>
      </c>
      <c r="H206" s="234" t="s">
        <v>4815</v>
      </c>
      <c r="I206" s="234" t="s">
        <v>19</v>
      </c>
      <c r="J206" s="234" t="s">
        <v>4816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4817</v>
      </c>
      <c r="B207" s="234" t="s">
        <v>4818</v>
      </c>
      <c r="C207" s="234" t="s">
        <v>4814</v>
      </c>
      <c r="D207" s="234" t="s">
        <v>4819</v>
      </c>
      <c r="E207" s="234" t="s">
        <v>19</v>
      </c>
      <c r="F207" s="234" t="s">
        <v>19</v>
      </c>
      <c r="G207" s="234" t="s">
        <v>19</v>
      </c>
      <c r="H207" s="234" t="s">
        <v>4820</v>
      </c>
      <c r="I207" s="234" t="s">
        <v>19</v>
      </c>
      <c r="J207" s="234" t="s">
        <v>4821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4822</v>
      </c>
      <c r="B208" s="234" t="s">
        <v>4823</v>
      </c>
      <c r="C208" s="234" t="s">
        <v>4824</v>
      </c>
      <c r="D208" s="234" t="s">
        <v>4819</v>
      </c>
      <c r="E208" s="234" t="s">
        <v>19</v>
      </c>
      <c r="F208" s="234" t="s">
        <v>4825</v>
      </c>
      <c r="G208" s="234" t="s">
        <v>4826</v>
      </c>
      <c r="H208" s="234" t="s">
        <v>4827</v>
      </c>
      <c r="I208" s="234" t="s">
        <v>4828</v>
      </c>
      <c r="J208" s="234" t="s">
        <v>4829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4830</v>
      </c>
      <c r="B209" s="234" t="s">
        <v>4831</v>
      </c>
      <c r="C209" s="234" t="s">
        <v>4832</v>
      </c>
      <c r="D209" s="234" t="s">
        <v>4833</v>
      </c>
      <c r="E209" s="234" t="s">
        <v>19</v>
      </c>
      <c r="F209" s="234" t="s">
        <v>4825</v>
      </c>
      <c r="G209" s="234" t="s">
        <v>4834</v>
      </c>
      <c r="H209" s="234" t="s">
        <v>4835</v>
      </c>
      <c r="I209" s="234" t="s">
        <v>4828</v>
      </c>
      <c r="J209" s="234" t="s">
        <v>4836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1307</v>
      </c>
      <c r="B210" s="233" t="s">
        <v>4837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4838</v>
      </c>
      <c r="B211" s="234" t="s">
        <v>4839</v>
      </c>
      <c r="C211" s="234" t="s">
        <v>4840</v>
      </c>
      <c r="D211" s="234" t="s">
        <v>4841</v>
      </c>
      <c r="E211" s="234" t="s">
        <v>19</v>
      </c>
      <c r="F211" s="234" t="s">
        <v>19</v>
      </c>
      <c r="G211" s="234" t="s">
        <v>4842</v>
      </c>
      <c r="H211" s="234" t="s">
        <v>4843</v>
      </c>
      <c r="I211" s="234" t="s">
        <v>4844</v>
      </c>
      <c r="J211" s="234" t="s">
        <v>4845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4846</v>
      </c>
      <c r="B212" s="234" t="s">
        <v>4847</v>
      </c>
      <c r="C212" s="234" t="s">
        <v>4848</v>
      </c>
      <c r="D212" s="234" t="s">
        <v>4849</v>
      </c>
      <c r="E212" s="234" t="s">
        <v>19</v>
      </c>
      <c r="F212" s="234" t="s">
        <v>4850</v>
      </c>
      <c r="G212" s="234" t="s">
        <v>19</v>
      </c>
      <c r="H212" s="234" t="s">
        <v>19</v>
      </c>
      <c r="I212" s="234" t="s">
        <v>19</v>
      </c>
      <c r="J212" s="234" t="s">
        <v>4851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4852</v>
      </c>
      <c r="B213" s="234" t="s">
        <v>4853</v>
      </c>
      <c r="C213" s="234" t="s">
        <v>4854</v>
      </c>
      <c r="D213" s="234" t="s">
        <v>4855</v>
      </c>
      <c r="E213" s="234" t="s">
        <v>19</v>
      </c>
      <c r="F213" s="234" t="s">
        <v>4856</v>
      </c>
      <c r="G213" s="234" t="s">
        <v>19</v>
      </c>
      <c r="H213" s="234" t="s">
        <v>4857</v>
      </c>
      <c r="I213" s="234" t="s">
        <v>19</v>
      </c>
      <c r="J213" s="234" t="s">
        <v>4858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4859</v>
      </c>
      <c r="B214" s="234" t="s">
        <v>4860</v>
      </c>
      <c r="C214" s="234" t="s">
        <v>4861</v>
      </c>
      <c r="D214" s="234" t="s">
        <v>4862</v>
      </c>
      <c r="E214" s="234" t="s">
        <v>19</v>
      </c>
      <c r="F214" s="234" t="s">
        <v>19</v>
      </c>
      <c r="G214" s="234" t="s">
        <v>19</v>
      </c>
      <c r="H214" s="234" t="s">
        <v>4863</v>
      </c>
      <c r="I214" s="234" t="s">
        <v>4198</v>
      </c>
      <c r="J214" s="234" t="s">
        <v>4864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4865</v>
      </c>
      <c r="B215" s="234" t="s">
        <v>4866</v>
      </c>
      <c r="C215" s="234" t="s">
        <v>4867</v>
      </c>
      <c r="D215" s="234" t="s">
        <v>4868</v>
      </c>
      <c r="E215" s="234" t="s">
        <v>19</v>
      </c>
      <c r="F215" s="234" t="s">
        <v>19</v>
      </c>
      <c r="G215" s="234" t="s">
        <v>19</v>
      </c>
      <c r="H215" s="234" t="s">
        <v>4869</v>
      </c>
      <c r="I215" s="234" t="s">
        <v>19</v>
      </c>
      <c r="J215" s="234" t="s">
        <v>4870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4871</v>
      </c>
      <c r="B216" s="232" t="s">
        <v>4872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1321</v>
      </c>
      <c r="B217" s="233" t="s">
        <v>4873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4874</v>
      </c>
      <c r="B218" s="234" t="s">
        <v>4875</v>
      </c>
      <c r="C218" s="234" t="s">
        <v>4876</v>
      </c>
      <c r="D218" s="234" t="s">
        <v>3970</v>
      </c>
      <c r="E218" s="234" t="s">
        <v>3756</v>
      </c>
      <c r="F218" s="234" t="s">
        <v>19</v>
      </c>
      <c r="G218" s="234" t="s">
        <v>19</v>
      </c>
      <c r="H218" s="234" t="s">
        <v>4877</v>
      </c>
      <c r="I218" s="234" t="s">
        <v>19</v>
      </c>
      <c r="J218" s="234" t="s">
        <v>4878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4879</v>
      </c>
      <c r="B219" s="234" t="s">
        <v>4880</v>
      </c>
      <c r="C219" s="234" t="s">
        <v>3761</v>
      </c>
      <c r="D219" s="234" t="s">
        <v>3762</v>
      </c>
      <c r="E219" s="234" t="s">
        <v>19</v>
      </c>
      <c r="F219" s="234" t="s">
        <v>3764</v>
      </c>
      <c r="G219" s="234" t="s">
        <v>19</v>
      </c>
      <c r="H219" s="234" t="s">
        <v>4881</v>
      </c>
      <c r="I219" s="234" t="s">
        <v>19</v>
      </c>
      <c r="J219" s="234" t="s">
        <v>4882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1325</v>
      </c>
      <c r="B220" s="233" t="s">
        <v>4883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4884</v>
      </c>
      <c r="B221" s="234" t="s">
        <v>4885</v>
      </c>
      <c r="C221" s="234" t="s">
        <v>4886</v>
      </c>
      <c r="D221" s="234" t="s">
        <v>4887</v>
      </c>
      <c r="E221" s="234" t="s">
        <v>19</v>
      </c>
      <c r="F221" s="234" t="s">
        <v>19</v>
      </c>
      <c r="G221" s="234" t="s">
        <v>19</v>
      </c>
      <c r="H221" s="234" t="s">
        <v>4888</v>
      </c>
      <c r="I221" s="234" t="s">
        <v>19</v>
      </c>
      <c r="J221" s="234" t="s">
        <v>4889</v>
      </c>
      <c r="K221" s="237">
        <f>IF(COUNTIF(L221:AY221,"&lt;&gt;")=0,"",SUMPRODUCT(((Recommendations[ImplStatus]="Implemented")+(Recommendations[ImplStatus]="Compensated"))*ISNUMBER(MATCH(Recommendations[Id],L221:AY221,0)))/COUNTIF(L221:AY221,"&lt;&gt;"))</f>
        <v>0</v>
      </c>
      <c r="L221" s="240" t="s">
        <v>90</v>
      </c>
      <c r="M221" s="240" t="s">
        <v>155</v>
      </c>
      <c r="N221" s="240" t="s">
        <v>160</v>
      </c>
      <c r="O221" s="240" t="s">
        <v>230</v>
      </c>
      <c r="P221" s="240" t="s">
        <v>235</v>
      </c>
      <c r="Q221" s="240" t="s">
        <v>240</v>
      </c>
      <c r="R221" s="240" t="s">
        <v>245</v>
      </c>
      <c r="S221" s="240" t="s">
        <v>250</v>
      </c>
      <c r="T221" s="240" t="s">
        <v>255</v>
      </c>
      <c r="U221" s="240" t="s">
        <v>260</v>
      </c>
      <c r="V221" s="240" t="s">
        <v>265</v>
      </c>
      <c r="W221" s="240" t="s">
        <v>270</v>
      </c>
      <c r="X221" s="240" t="s">
        <v>275</v>
      </c>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4890</v>
      </c>
      <c r="B222" s="234" t="s">
        <v>4891</v>
      </c>
      <c r="C222" s="234" t="s">
        <v>4892</v>
      </c>
      <c r="D222" s="234" t="s">
        <v>4893</v>
      </c>
      <c r="E222" s="234" t="s">
        <v>19</v>
      </c>
      <c r="F222" s="234" t="s">
        <v>19</v>
      </c>
      <c r="G222" s="234" t="s">
        <v>19</v>
      </c>
      <c r="H222" s="234" t="s">
        <v>4894</v>
      </c>
      <c r="I222" s="234" t="s">
        <v>19</v>
      </c>
      <c r="J222" s="234" t="s">
        <v>4895</v>
      </c>
      <c r="K222" s="237">
        <f>IF(COUNTIF(L222:AY222,"&lt;&gt;")=0,"",SUMPRODUCT(((Recommendations[ImplStatus]="Implemented")+(Recommendations[ImplStatus]="Compensated"))*ISNUMBER(MATCH(Recommendations[Id],L222:AY222,0)))/COUNTIF(L222:AY222,"&lt;&gt;"))</f>
        <v>0</v>
      </c>
      <c r="L222" s="240" t="s">
        <v>455</v>
      </c>
      <c r="M222" s="240" t="s">
        <v>589</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4896</v>
      </c>
      <c r="B223" s="234" t="s">
        <v>4897</v>
      </c>
      <c r="C223" s="234" t="s">
        <v>4898</v>
      </c>
      <c r="D223" s="234" t="s">
        <v>19</v>
      </c>
      <c r="E223" s="234" t="s">
        <v>4899</v>
      </c>
      <c r="F223" s="234" t="s">
        <v>19</v>
      </c>
      <c r="G223" s="234" t="s">
        <v>19</v>
      </c>
      <c r="H223" s="234" t="s">
        <v>4900</v>
      </c>
      <c r="I223" s="234" t="s">
        <v>19</v>
      </c>
      <c r="J223" s="234" t="s">
        <v>4901</v>
      </c>
      <c r="K223" s="237">
        <f>IF(COUNTIF(L223:AY223,"&lt;&gt;")=0,"",SUMPRODUCT(((Recommendations[ImplStatus]="Implemented")+(Recommendations[ImplStatus]="Compensated"))*ISNUMBER(MATCH(Recommendations[Id],L223:AY223,0)))/COUNTIF(L223:AY223,"&lt;&gt;"))</f>
        <v>0</v>
      </c>
      <c r="L223" s="240" t="s">
        <v>150</v>
      </c>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4902</v>
      </c>
      <c r="B224" s="234" t="s">
        <v>4903</v>
      </c>
      <c r="C224" s="234" t="s">
        <v>4904</v>
      </c>
      <c r="D224" s="234" t="s">
        <v>19</v>
      </c>
      <c r="E224" s="234" t="s">
        <v>19</v>
      </c>
      <c r="F224" s="234" t="s">
        <v>19</v>
      </c>
      <c r="G224" s="234" t="s">
        <v>19</v>
      </c>
      <c r="H224" s="234" t="s">
        <v>4905</v>
      </c>
      <c r="I224" s="234" t="s">
        <v>19</v>
      </c>
      <c r="J224" s="234" t="s">
        <v>4906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4907</v>
      </c>
      <c r="B225" s="234" t="s">
        <v>4908</v>
      </c>
      <c r="C225" s="234" t="s">
        <v>4909</v>
      </c>
      <c r="D225" s="234" t="s">
        <v>19</v>
      </c>
      <c r="E225" s="234" t="s">
        <v>19</v>
      </c>
      <c r="F225" s="234" t="s">
        <v>19</v>
      </c>
      <c r="G225" s="234" t="s">
        <v>19</v>
      </c>
      <c r="H225" s="234" t="s">
        <v>4910</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4911</v>
      </c>
      <c r="B226" s="234" t="s">
        <v>4912</v>
      </c>
      <c r="C226" s="234" t="s">
        <v>4913</v>
      </c>
      <c r="D226" s="234" t="s">
        <v>19</v>
      </c>
      <c r="E226" s="234" t="s">
        <v>19</v>
      </c>
      <c r="F226" s="234" t="s">
        <v>19</v>
      </c>
      <c r="G226" s="234" t="s">
        <v>19</v>
      </c>
      <c r="H226" s="234" t="s">
        <v>4914</v>
      </c>
      <c r="I226" s="234" t="s">
        <v>19</v>
      </c>
      <c r="J226" s="234" t="s">
        <v>4915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4916</v>
      </c>
      <c r="B227" s="234" t="s">
        <v>4917</v>
      </c>
      <c r="C227" s="234" t="s">
        <v>4918</v>
      </c>
      <c r="D227" s="234" t="s">
        <v>19</v>
      </c>
      <c r="E227" s="234" t="s">
        <v>19</v>
      </c>
      <c r="F227" s="234" t="s">
        <v>19</v>
      </c>
      <c r="G227" s="234" t="s">
        <v>19</v>
      </c>
      <c r="H227" s="234" t="s">
        <v>4919</v>
      </c>
      <c r="I227" s="234" t="s">
        <v>19</v>
      </c>
      <c r="J227" s="234" t="s">
        <v>4920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4921</v>
      </c>
      <c r="B228" s="234" t="s">
        <v>4922</v>
      </c>
      <c r="C228" s="234" t="s">
        <v>4923</v>
      </c>
      <c r="D228" s="234" t="s">
        <v>19</v>
      </c>
      <c r="E228" s="234" t="s">
        <v>19</v>
      </c>
      <c r="F228" s="234" t="s">
        <v>19</v>
      </c>
      <c r="G228" s="234" t="s">
        <v>19</v>
      </c>
      <c r="H228" s="234" t="s">
        <v>4924</v>
      </c>
      <c r="I228" s="234" t="s">
        <v>19</v>
      </c>
      <c r="J228" s="234" t="s">
        <v>4925</v>
      </c>
      <c r="K228" s="237">
        <f>IF(COUNTIF(L228:AY228,"&lt;&gt;")=0,"",SUMPRODUCT(((Recommendations[ImplStatus]="Implemented")+(Recommendations[ImplStatus]="Compensated"))*ISNUMBER(MATCH(Recommendations[Id],L228:AY228,0)))/COUNTIF(L228:AY228,"&lt;&gt;"))</f>
        <v>0</v>
      </c>
      <c r="L228" s="240" t="s">
        <v>180</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4926</v>
      </c>
      <c r="B229" s="234" t="s">
        <v>4927</v>
      </c>
      <c r="C229" s="234" t="s">
        <v>4928</v>
      </c>
      <c r="D229" s="234" t="s">
        <v>19</v>
      </c>
      <c r="E229" s="234" t="s">
        <v>19</v>
      </c>
      <c r="F229" s="234" t="s">
        <v>19</v>
      </c>
      <c r="G229" s="234" t="s">
        <v>19</v>
      </c>
      <c r="H229" s="234" t="s">
        <v>4929</v>
      </c>
      <c r="I229" s="234" t="s">
        <v>19</v>
      </c>
      <c r="J229" s="234" t="s">
        <v>4930</v>
      </c>
      <c r="K229" s="237">
        <f>IF(COUNTIF(L229:AY229,"&lt;&gt;")=0,"",SUMPRODUCT(((Recommendations[ImplStatus]="Implemented")+(Recommendations[ImplStatus]="Compensated"))*ISNUMBER(MATCH(Recommendations[Id],L229:AY229,0)))/COUNTIF(L229:AY229,"&lt;&gt;"))</f>
        <v>0</v>
      </c>
      <c r="L229" s="240" t="s">
        <v>90</v>
      </c>
      <c r="M229" s="240" t="s">
        <v>155</v>
      </c>
      <c r="N229" s="240" t="s">
        <v>160</v>
      </c>
      <c r="O229" s="240" t="s">
        <v>230</v>
      </c>
      <c r="P229" s="240" t="s">
        <v>235</v>
      </c>
      <c r="Q229" s="240" t="s">
        <v>240</v>
      </c>
      <c r="R229" s="240" t="s">
        <v>245</v>
      </c>
      <c r="S229" s="240" t="s">
        <v>250</v>
      </c>
      <c r="T229" s="240" t="s">
        <v>255</v>
      </c>
      <c r="U229" s="240" t="s">
        <v>260</v>
      </c>
      <c r="V229" s="240" t="s">
        <v>265</v>
      </c>
      <c r="W229" s="240" t="s">
        <v>270</v>
      </c>
      <c r="X229" s="240" t="s">
        <v>275</v>
      </c>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1329</v>
      </c>
      <c r="B230" s="233" t="s">
        <v>4931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4932</v>
      </c>
      <c r="B231" s="234" t="s">
        <v>4933</v>
      </c>
      <c r="C231" s="234" t="s">
        <v>4934</v>
      </c>
      <c r="D231" s="234" t="s">
        <v>4935</v>
      </c>
      <c r="E231" s="234" t="s">
        <v>19</v>
      </c>
      <c r="F231" s="234" t="s">
        <v>19</v>
      </c>
      <c r="G231" s="234" t="s">
        <v>19</v>
      </c>
      <c r="H231" s="234" t="s">
        <v>4936</v>
      </c>
      <c r="I231" s="234" t="s">
        <v>19</v>
      </c>
      <c r="J231" s="234" t="s">
        <v>4937</v>
      </c>
      <c r="K231" s="237">
        <f>IF(COUNTIF(L231:AY231,"&lt;&gt;")=0,"",SUMPRODUCT(((Recommendations[ImplStatus]="Implemented")+(Recommendations[ImplStatus]="Compensated"))*ISNUMBER(MATCH(Recommendations[Id],L231:AY231,0)))/COUNTIF(L231:AY231,"&lt;&gt;"))</f>
        <v>0</v>
      </c>
      <c r="L231" s="240" t="s">
        <v>280</v>
      </c>
      <c r="M231" s="240" t="s">
        <v>285</v>
      </c>
      <c r="N231" s="240" t="s">
        <v>290</v>
      </c>
      <c r="O231" s="240" t="s">
        <v>295</v>
      </c>
      <c r="P231" s="240" t="s">
        <v>300</v>
      </c>
      <c r="Q231" s="240" t="s">
        <v>305</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4938</v>
      </c>
      <c r="B232" s="234" t="s">
        <v>4939</v>
      </c>
      <c r="C232" s="234" t="s">
        <v>4940</v>
      </c>
      <c r="D232" s="234" t="s">
        <v>4941</v>
      </c>
      <c r="E232" s="234" t="s">
        <v>19</v>
      </c>
      <c r="F232" s="234" t="s">
        <v>19</v>
      </c>
      <c r="G232" s="234" t="s">
        <v>19</v>
      </c>
      <c r="H232" s="234" t="s">
        <v>4942</v>
      </c>
      <c r="I232" s="234" t="s">
        <v>19</v>
      </c>
      <c r="J232" s="234" t="s">
        <v>4943</v>
      </c>
      <c r="K232" s="237">
        <f>IF(COUNTIF(L232:AY232,"&lt;&gt;")=0,"",SUMPRODUCT(((Recommendations[ImplStatus]="Implemented")+(Recommendations[ImplStatus]="Compensated"))*ISNUMBER(MATCH(Recommendations[Id],L232:AY232,0)))/COUNTIF(L232:AY232,"&lt;&gt;"))</f>
        <v>0</v>
      </c>
      <c r="L232" s="240" t="s">
        <v>280</v>
      </c>
      <c r="M232" s="240" t="s">
        <v>285</v>
      </c>
      <c r="N232" s="240" t="s">
        <v>290</v>
      </c>
      <c r="O232" s="240" t="s">
        <v>295</v>
      </c>
      <c r="P232" s="240" t="s">
        <v>300</v>
      </c>
      <c r="Q232" s="240" t="s">
        <v>305</v>
      </c>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4944</v>
      </c>
      <c r="B233" s="234" t="s">
        <v>4945</v>
      </c>
      <c r="C233" s="234" t="s">
        <v>4946</v>
      </c>
      <c r="D233" s="234" t="s">
        <v>4947</v>
      </c>
      <c r="E233" s="234" t="s">
        <v>19</v>
      </c>
      <c r="F233" s="234" t="s">
        <v>19</v>
      </c>
      <c r="G233" s="234" t="s">
        <v>19</v>
      </c>
      <c r="H233" s="234" t="s">
        <v>4948</v>
      </c>
      <c r="I233" s="234" t="s">
        <v>19</v>
      </c>
      <c r="J233" s="234" t="s">
        <v>4949</v>
      </c>
      <c r="K233" s="237">
        <f>IF(COUNTIF(L233:AY233,"&lt;&gt;")=0,"",SUMPRODUCT(((Recommendations[ImplStatus]="Implemented")+(Recommendations[ImplStatus]="Compensated"))*ISNUMBER(MATCH(Recommendations[Id],L233:AY233,0)))/COUNTIF(L233:AY233,"&lt;&gt;"))</f>
        <v>0</v>
      </c>
      <c r="L233" s="240" t="s">
        <v>415</v>
      </c>
      <c r="M233" s="240" t="s">
        <v>594</v>
      </c>
      <c r="N233" s="240" t="s">
        <v>682</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4950</v>
      </c>
      <c r="B234" s="234" t="s">
        <v>4951</v>
      </c>
      <c r="C234" s="234" t="s">
        <v>4952</v>
      </c>
      <c r="D234" s="234" t="s">
        <v>4953</v>
      </c>
      <c r="E234" s="234" t="s">
        <v>19</v>
      </c>
      <c r="F234" s="234" t="s">
        <v>19</v>
      </c>
      <c r="G234" s="234" t="s">
        <v>19</v>
      </c>
      <c r="H234" s="234" t="s">
        <v>4954</v>
      </c>
      <c r="I234" s="234" t="s">
        <v>19</v>
      </c>
      <c r="J234" s="234" t="s">
        <v>4955</v>
      </c>
      <c r="K234" s="237">
        <f>IF(COUNTIF(L234:AY234,"&lt;&gt;")=0,"",SUMPRODUCT(((Recommendations[ImplStatus]="Implemented")+(Recommendations[ImplStatus]="Compensated"))*ISNUMBER(MATCH(Recommendations[Id],L234:AY234,0)))/COUNTIF(L234:AY234,"&lt;&gt;"))</f>
        <v>0</v>
      </c>
      <c r="L234" s="240" t="s">
        <v>420</v>
      </c>
      <c r="M234" s="240" t="s">
        <v>425</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1333</v>
      </c>
      <c r="B235" s="233" t="s">
        <v>4956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4957</v>
      </c>
      <c r="B236" s="234" t="s">
        <v>4958</v>
      </c>
      <c r="C236" s="234" t="s">
        <v>4959</v>
      </c>
      <c r="D236" s="234" t="s">
        <v>4960</v>
      </c>
      <c r="E236" s="234" t="s">
        <v>19</v>
      </c>
      <c r="F236" s="234" t="s">
        <v>19</v>
      </c>
      <c r="G236" s="234" t="s">
        <v>19</v>
      </c>
      <c r="H236" s="234" t="s">
        <v>4961</v>
      </c>
      <c r="I236" s="234" t="s">
        <v>19</v>
      </c>
      <c r="J236" s="234" t="s">
        <v>4962</v>
      </c>
      <c r="K236" s="237">
        <f>IF(COUNTIF(L236:AY236,"&lt;&gt;")=0,"",SUMPRODUCT(((Recommendations[ImplStatus]="Implemented")+(Recommendations[ImplStatus]="Compensated"))*ISNUMBER(MATCH(Recommendations[Id],L236:AY236,0)))/COUNTIF(L236:AY236,"&lt;&gt;"))</f>
        <v>0</v>
      </c>
      <c r="L236" s="240" t="s">
        <v>559</v>
      </c>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4963</v>
      </c>
      <c r="B237" s="234" t="s">
        <v>4964</v>
      </c>
      <c r="C237" s="234" t="s">
        <v>4965</v>
      </c>
      <c r="D237" s="234" t="s">
        <v>4966</v>
      </c>
      <c r="E237" s="234" t="s">
        <v>19</v>
      </c>
      <c r="F237" s="234" t="s">
        <v>19</v>
      </c>
      <c r="G237" s="234" t="s">
        <v>4967</v>
      </c>
      <c r="H237" s="234" t="s">
        <v>4968</v>
      </c>
      <c r="I237" s="234" t="s">
        <v>4198</v>
      </c>
      <c r="J237" s="234" t="s">
        <v>4969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4970</v>
      </c>
      <c r="B238" s="234" t="s">
        <v>4971</v>
      </c>
      <c r="C238" s="234" t="s">
        <v>4972</v>
      </c>
      <c r="D238" s="234" t="s">
        <v>19</v>
      </c>
      <c r="E238" s="234" t="s">
        <v>19</v>
      </c>
      <c r="F238" s="234" t="s">
        <v>19</v>
      </c>
      <c r="G238" s="234" t="s">
        <v>19</v>
      </c>
      <c r="H238" s="234" t="s">
        <v>4973</v>
      </c>
      <c r="I238" s="234" t="s">
        <v>4974</v>
      </c>
      <c r="J238" s="234" t="s">
        <v>4975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4976</v>
      </c>
      <c r="B239" s="234" t="s">
        <v>4977</v>
      </c>
      <c r="C239" s="234" t="s">
        <v>4978</v>
      </c>
      <c r="D239" s="234" t="s">
        <v>19</v>
      </c>
      <c r="E239" s="234" t="s">
        <v>19</v>
      </c>
      <c r="F239" s="234" t="s">
        <v>19</v>
      </c>
      <c r="G239" s="234" t="s">
        <v>19</v>
      </c>
      <c r="H239" s="234" t="s">
        <v>4979</v>
      </c>
      <c r="I239" s="234" t="s">
        <v>4198</v>
      </c>
      <c r="J239" s="234" t="s">
        <v>4980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4981</v>
      </c>
      <c r="B240" s="234" t="s">
        <v>4982</v>
      </c>
      <c r="C240" s="234" t="s">
        <v>4983</v>
      </c>
      <c r="D240" s="234" t="s">
        <v>4984</v>
      </c>
      <c r="E240" s="234" t="s">
        <v>19</v>
      </c>
      <c r="F240" s="234" t="s">
        <v>19</v>
      </c>
      <c r="G240" s="234" t="s">
        <v>19</v>
      </c>
      <c r="H240" s="234" t="s">
        <v>4985</v>
      </c>
      <c r="I240" s="234" t="s">
        <v>19</v>
      </c>
      <c r="J240" s="234" t="s">
        <v>4986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1337</v>
      </c>
      <c r="B241" s="233" t="s">
        <v>4987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4988</v>
      </c>
      <c r="B242" s="234" t="s">
        <v>4989</v>
      </c>
      <c r="C242" s="234" t="s">
        <v>4990</v>
      </c>
      <c r="D242" s="234" t="s">
        <v>19</v>
      </c>
      <c r="E242" s="234" t="s">
        <v>19</v>
      </c>
      <c r="F242" s="234" t="s">
        <v>4991</v>
      </c>
      <c r="G242" s="234" t="s">
        <v>19</v>
      </c>
      <c r="H242" s="234" t="s">
        <v>4992</v>
      </c>
      <c r="I242" s="234" t="s">
        <v>19</v>
      </c>
      <c r="J242" s="234" t="s">
        <v>4993</v>
      </c>
      <c r="K242" s="237">
        <f>IF(COUNTIF(L242:AY242,"&lt;&gt;")=0,"",SUMPRODUCT(((Recommendations[ImplStatus]="Implemented")+(Recommendations[ImplStatus]="Compensated"))*ISNUMBER(MATCH(Recommendations[Id],L242:AY242,0)))/COUNTIF(L242:AY242,"&lt;&gt;"))</f>
        <v>0</v>
      </c>
      <c r="L242" s="240" t="s">
        <v>554</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1341</v>
      </c>
      <c r="B243" s="233" t="s">
        <v>4994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4995</v>
      </c>
      <c r="B244" s="234" t="s">
        <v>4996</v>
      </c>
      <c r="C244" s="234" t="s">
        <v>4997</v>
      </c>
      <c r="D244" s="234" t="s">
        <v>19</v>
      </c>
      <c r="E244" s="234" t="s">
        <v>19</v>
      </c>
      <c r="F244" s="234" t="s">
        <v>4998</v>
      </c>
      <c r="G244" s="234" t="s">
        <v>19</v>
      </c>
      <c r="H244" s="234" t="s">
        <v>4999</v>
      </c>
      <c r="I244" s="234" t="s">
        <v>5000</v>
      </c>
      <c r="J244" s="234" t="s">
        <v>5001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5002</v>
      </c>
      <c r="B245" s="234" t="s">
        <v>5003</v>
      </c>
      <c r="C245" s="234" t="s">
        <v>5004</v>
      </c>
      <c r="D245" s="234" t="s">
        <v>5005</v>
      </c>
      <c r="E245" s="234" t="s">
        <v>19</v>
      </c>
      <c r="F245" s="234" t="s">
        <v>19</v>
      </c>
      <c r="G245" s="234" t="s">
        <v>19</v>
      </c>
      <c r="H245" s="234" t="s">
        <v>5006</v>
      </c>
      <c r="I245" s="234" t="s">
        <v>19</v>
      </c>
      <c r="J245" s="234" t="s">
        <v>5007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5008</v>
      </c>
      <c r="B246" s="234" t="s">
        <v>5009</v>
      </c>
      <c r="C246" s="234" t="s">
        <v>5010</v>
      </c>
      <c r="D246" s="234" t="s">
        <v>19</v>
      </c>
      <c r="E246" s="234" t="s">
        <v>19</v>
      </c>
      <c r="F246" s="234" t="s">
        <v>19</v>
      </c>
      <c r="G246" s="234" t="s">
        <v>19</v>
      </c>
      <c r="H246" s="234" t="s">
        <v>5011</v>
      </c>
      <c r="I246" s="234" t="s">
        <v>19</v>
      </c>
      <c r="J246" s="234" t="s">
        <v>5012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1345</v>
      </c>
      <c r="B247" s="233" t="s">
        <v>5013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5014</v>
      </c>
      <c r="B248" s="234" t="s">
        <v>5015</v>
      </c>
      <c r="C248" s="234" t="s">
        <v>5016</v>
      </c>
      <c r="D248" s="234" t="s">
        <v>5017</v>
      </c>
      <c r="E248" s="234" t="s">
        <v>19</v>
      </c>
      <c r="F248" s="234" t="s">
        <v>19</v>
      </c>
      <c r="G248" s="234" t="s">
        <v>19</v>
      </c>
      <c r="H248" s="234" t="s">
        <v>5018</v>
      </c>
      <c r="I248" s="234" t="s">
        <v>5019</v>
      </c>
      <c r="J248" s="234" t="s">
        <v>5020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5021</v>
      </c>
      <c r="B249" s="234" t="s">
        <v>5022</v>
      </c>
      <c r="C249" s="234" t="s">
        <v>5016</v>
      </c>
      <c r="D249" s="234" t="s">
        <v>5023</v>
      </c>
      <c r="E249" s="234" t="s">
        <v>19</v>
      </c>
      <c r="F249" s="234" t="s">
        <v>19</v>
      </c>
      <c r="G249" s="234" t="s">
        <v>19</v>
      </c>
      <c r="H249" s="234" t="s">
        <v>5018</v>
      </c>
      <c r="I249" s="234" t="s">
        <v>5024</v>
      </c>
      <c r="J249" s="234" t="s">
        <v>5025</v>
      </c>
      <c r="K249" s="237">
        <f>IF(COUNTIF(L249:AY249,"&lt;&gt;")=0,"",SUMPRODUCT(((Recommendations[ImplStatus]="Implemented")+(Recommendations[ImplStatus]="Compensated"))*ISNUMBER(MATCH(Recommendations[Id],L249:AY249,0)))/COUNTIF(L249:AY249,"&lt;&gt;"))</f>
        <v>0</v>
      </c>
      <c r="L249" s="240" t="s">
        <v>559</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5026</v>
      </c>
      <c r="B250" s="234" t="s">
        <v>5027</v>
      </c>
      <c r="C250" s="234" t="s">
        <v>5028</v>
      </c>
      <c r="D250" s="234" t="s">
        <v>5029</v>
      </c>
      <c r="E250" s="234" t="s">
        <v>19</v>
      </c>
      <c r="F250" s="234" t="s">
        <v>19</v>
      </c>
      <c r="G250" s="234" t="s">
        <v>19</v>
      </c>
      <c r="H250" s="234" t="s">
        <v>5030</v>
      </c>
      <c r="I250" s="234" t="s">
        <v>19</v>
      </c>
      <c r="J250" s="234" t="s">
        <v>5031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5032</v>
      </c>
      <c r="B251" s="232" t="s">
        <v>5033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1351</v>
      </c>
      <c r="B252" s="233" t="s">
        <v>5034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5035</v>
      </c>
      <c r="B253" s="234" t="s">
        <v>5036</v>
      </c>
      <c r="C253" s="234" t="s">
        <v>5037</v>
      </c>
      <c r="D253" s="234" t="s">
        <v>3970</v>
      </c>
      <c r="E253" s="234" t="s">
        <v>3756</v>
      </c>
      <c r="F253" s="234" t="s">
        <v>19</v>
      </c>
      <c r="G253" s="234" t="s">
        <v>19</v>
      </c>
      <c r="H253" s="234" t="s">
        <v>5038</v>
      </c>
      <c r="I253" s="234" t="s">
        <v>19</v>
      </c>
      <c r="J253" s="234" t="s">
        <v>5039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5040</v>
      </c>
      <c r="B254" s="234" t="s">
        <v>5041</v>
      </c>
      <c r="C254" s="234" t="s">
        <v>3761</v>
      </c>
      <c r="D254" s="234" t="s">
        <v>3762</v>
      </c>
      <c r="E254" s="234" t="s">
        <v>19</v>
      </c>
      <c r="F254" s="234" t="s">
        <v>3764</v>
      </c>
      <c r="G254" s="234" t="s">
        <v>19</v>
      </c>
      <c r="H254" s="234" t="s">
        <v>5042</v>
      </c>
      <c r="I254" s="234" t="s">
        <v>19</v>
      </c>
      <c r="J254" s="234" t="s">
        <v>5043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1355</v>
      </c>
      <c r="B255" s="233" t="s">
        <v>5044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5045</v>
      </c>
      <c r="B256" s="234" t="s">
        <v>5046</v>
      </c>
      <c r="C256" s="234" t="s">
        <v>5047</v>
      </c>
      <c r="D256" s="234" t="s">
        <v>5048</v>
      </c>
      <c r="E256" s="234" t="s">
        <v>5049</v>
      </c>
      <c r="F256" s="234" t="s">
        <v>5050</v>
      </c>
      <c r="G256" s="234" t="s">
        <v>19</v>
      </c>
      <c r="H256" s="234" t="s">
        <v>5051</v>
      </c>
      <c r="I256" s="234" t="s">
        <v>19</v>
      </c>
      <c r="J256" s="234" t="s">
        <v>5052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5053</v>
      </c>
      <c r="B257" s="234" t="s">
        <v>5054</v>
      </c>
      <c r="C257" s="234" t="s">
        <v>5055</v>
      </c>
      <c r="D257" s="234" t="s">
        <v>5056</v>
      </c>
      <c r="E257" s="234" t="s">
        <v>19</v>
      </c>
      <c r="F257" s="234" t="s">
        <v>19</v>
      </c>
      <c r="G257" s="234" t="s">
        <v>19</v>
      </c>
      <c r="H257" s="234" t="s">
        <v>5057</v>
      </c>
      <c r="I257" s="234" t="s">
        <v>19</v>
      </c>
      <c r="J257" s="234" t="s">
        <v>5058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1360</v>
      </c>
      <c r="B258" s="233" t="s">
        <v>5059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5060</v>
      </c>
      <c r="B259" s="234" t="s">
        <v>5061</v>
      </c>
      <c r="C259" s="234" t="s">
        <v>5062</v>
      </c>
      <c r="D259" s="234" t="s">
        <v>5063</v>
      </c>
      <c r="E259" s="234" t="s">
        <v>5064</v>
      </c>
      <c r="F259" s="234" t="s">
        <v>19</v>
      </c>
      <c r="G259" s="234" t="s">
        <v>19</v>
      </c>
      <c r="H259" s="234" t="s">
        <v>5065</v>
      </c>
      <c r="I259" s="234" t="s">
        <v>19</v>
      </c>
      <c r="J259" s="234" t="s">
        <v>5066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5067</v>
      </c>
      <c r="B260" s="234" t="s">
        <v>5068</v>
      </c>
      <c r="C260" s="234" t="s">
        <v>5069</v>
      </c>
      <c r="D260" s="234" t="s">
        <v>19</v>
      </c>
      <c r="E260" s="234" t="s">
        <v>19</v>
      </c>
      <c r="F260" s="234" t="s">
        <v>19</v>
      </c>
      <c r="G260" s="234" t="s">
        <v>19</v>
      </c>
      <c r="H260" s="234" t="s">
        <v>5070</v>
      </c>
      <c r="I260" s="234" t="s">
        <v>5071</v>
      </c>
      <c r="J260" s="234" t="s">
        <v>5072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5073</v>
      </c>
      <c r="B261" s="234" t="s">
        <v>5074</v>
      </c>
      <c r="C261" s="234" t="s">
        <v>5075</v>
      </c>
      <c r="D261" s="234" t="s">
        <v>5076</v>
      </c>
      <c r="E261" s="234" t="s">
        <v>19</v>
      </c>
      <c r="F261" s="234" t="s">
        <v>19</v>
      </c>
      <c r="G261" s="234" t="s">
        <v>19</v>
      </c>
      <c r="H261" s="234" t="s">
        <v>5077</v>
      </c>
      <c r="I261" s="234" t="s">
        <v>5078</v>
      </c>
      <c r="J261" s="234" t="s">
        <v>5079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5080</v>
      </c>
      <c r="B262" s="234" t="s">
        <v>5081</v>
      </c>
      <c r="C262" s="234" t="s">
        <v>5082</v>
      </c>
      <c r="D262" s="234" t="s">
        <v>5083</v>
      </c>
      <c r="E262" s="234" t="s">
        <v>19</v>
      </c>
      <c r="F262" s="234" t="s">
        <v>19</v>
      </c>
      <c r="G262" s="234" t="s">
        <v>19</v>
      </c>
      <c r="H262" s="234" t="s">
        <v>5084</v>
      </c>
      <c r="I262" s="234" t="s">
        <v>5085</v>
      </c>
      <c r="J262" s="234" t="s">
        <v>5086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5087</v>
      </c>
      <c r="B263" s="234" t="s">
        <v>5088</v>
      </c>
      <c r="C263" s="234" t="s">
        <v>5089</v>
      </c>
      <c r="D263" s="234" t="s">
        <v>5090</v>
      </c>
      <c r="E263" s="234" t="s">
        <v>19</v>
      </c>
      <c r="F263" s="234" t="s">
        <v>19</v>
      </c>
      <c r="G263" s="234" t="s">
        <v>5091</v>
      </c>
      <c r="H263" s="234" t="s">
        <v>3994</v>
      </c>
      <c r="I263" s="234" t="s">
        <v>5092</v>
      </c>
      <c r="J263" s="234" t="s">
        <v>5093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5094</v>
      </c>
      <c r="B264" s="234" t="s">
        <v>5095</v>
      </c>
      <c r="C264" s="234" t="s">
        <v>5082</v>
      </c>
      <c r="D264" s="234" t="s">
        <v>5096</v>
      </c>
      <c r="E264" s="234" t="s">
        <v>19</v>
      </c>
      <c r="F264" s="234" t="s">
        <v>19</v>
      </c>
      <c r="G264" s="234" t="s">
        <v>19</v>
      </c>
      <c r="H264" s="234" t="s">
        <v>5097</v>
      </c>
      <c r="I264" s="234" t="s">
        <v>19</v>
      </c>
      <c r="J264" s="234" t="s">
        <v>5098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1364</v>
      </c>
      <c r="B265" s="233" t="s">
        <v>5099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5100</v>
      </c>
      <c r="B266" s="234" t="s">
        <v>5101</v>
      </c>
      <c r="C266" s="234" t="s">
        <v>5102</v>
      </c>
      <c r="D266" s="234" t="s">
        <v>5103</v>
      </c>
      <c r="E266" s="234" t="s">
        <v>5104</v>
      </c>
      <c r="F266" s="234" t="s">
        <v>19</v>
      </c>
      <c r="G266" s="234" t="s">
        <v>5105</v>
      </c>
      <c r="H266" s="234" t="s">
        <v>5106</v>
      </c>
      <c r="I266" s="234" t="s">
        <v>5107</v>
      </c>
      <c r="J266" s="234" t="s">
        <v>5108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5109</v>
      </c>
      <c r="B267" s="234" t="s">
        <v>5110</v>
      </c>
      <c r="C267" s="234" t="s">
        <v>5111</v>
      </c>
      <c r="D267" s="234" t="s">
        <v>5112</v>
      </c>
      <c r="E267" s="234" t="s">
        <v>19</v>
      </c>
      <c r="F267" s="234" t="s">
        <v>19</v>
      </c>
      <c r="G267" s="234" t="s">
        <v>19</v>
      </c>
      <c r="H267" s="234" t="s">
        <v>5113</v>
      </c>
      <c r="I267" s="234" t="s">
        <v>19</v>
      </c>
      <c r="J267" s="234" t="s">
        <v>5114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5115</v>
      </c>
      <c r="B268" s="234" t="s">
        <v>5116</v>
      </c>
      <c r="C268" s="234" t="s">
        <v>5117</v>
      </c>
      <c r="D268" s="234" t="s">
        <v>5112</v>
      </c>
      <c r="E268" s="234" t="s">
        <v>19</v>
      </c>
      <c r="F268" s="234" t="s">
        <v>19</v>
      </c>
      <c r="G268" s="234" t="s">
        <v>5118</v>
      </c>
      <c r="H268" s="234" t="s">
        <v>5119</v>
      </c>
      <c r="I268" s="234" t="s">
        <v>19</v>
      </c>
      <c r="J268" s="234" t="s">
        <v>5120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5121</v>
      </c>
      <c r="B269" s="234" t="s">
        <v>5122</v>
      </c>
      <c r="C269" s="234" t="s">
        <v>5117</v>
      </c>
      <c r="D269" s="234" t="s">
        <v>5123</v>
      </c>
      <c r="E269" s="234" t="s">
        <v>19</v>
      </c>
      <c r="F269" s="234" t="s">
        <v>19</v>
      </c>
      <c r="G269" s="234" t="s">
        <v>19</v>
      </c>
      <c r="H269" s="234" t="s">
        <v>5124</v>
      </c>
      <c r="I269" s="234" t="s">
        <v>19</v>
      </c>
      <c r="J269" s="234" t="s">
        <v>5125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5126</v>
      </c>
      <c r="B270" s="234" t="s">
        <v>5127</v>
      </c>
      <c r="C270" s="234" t="s">
        <v>5128</v>
      </c>
      <c r="D270" s="234" t="s">
        <v>5129</v>
      </c>
      <c r="E270" s="234" t="s">
        <v>19</v>
      </c>
      <c r="F270" s="234" t="s">
        <v>19</v>
      </c>
      <c r="G270" s="234" t="s">
        <v>19</v>
      </c>
      <c r="H270" s="234" t="s">
        <v>5130</v>
      </c>
      <c r="I270" s="234" t="s">
        <v>19</v>
      </c>
      <c r="J270" s="234" t="s">
        <v>5131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5132</v>
      </c>
      <c r="B271" s="234" t="s">
        <v>5133</v>
      </c>
      <c r="C271" s="234" t="s">
        <v>5134</v>
      </c>
      <c r="D271" s="234" t="s">
        <v>5135</v>
      </c>
      <c r="E271" s="234" t="s">
        <v>19</v>
      </c>
      <c r="F271" s="234" t="s">
        <v>19</v>
      </c>
      <c r="G271" s="234" t="s">
        <v>19</v>
      </c>
      <c r="H271" s="234" t="s">
        <v>5136</v>
      </c>
      <c r="I271" s="234" t="s">
        <v>5137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5138</v>
      </c>
      <c r="B272" s="234" t="s">
        <v>5139</v>
      </c>
      <c r="C272" s="234" t="s">
        <v>5140</v>
      </c>
      <c r="D272" s="234" t="s">
        <v>5141</v>
      </c>
      <c r="E272" s="234" t="s">
        <v>19</v>
      </c>
      <c r="F272" s="234" t="s">
        <v>19</v>
      </c>
      <c r="G272" s="234" t="s">
        <v>19</v>
      </c>
      <c r="H272" s="234" t="s">
        <v>5142</v>
      </c>
      <c r="I272" s="234" t="s">
        <v>5143</v>
      </c>
      <c r="J272" s="234" t="s">
        <v>5144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1368</v>
      </c>
      <c r="B273" s="233" t="s">
        <v>5145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5146</v>
      </c>
      <c r="B274" s="234" t="s">
        <v>5147</v>
      </c>
      <c r="C274" s="234" t="s">
        <v>5148</v>
      </c>
      <c r="D274" s="234" t="s">
        <v>5141</v>
      </c>
      <c r="E274" s="234" t="s">
        <v>5149</v>
      </c>
      <c r="F274" s="234" t="s">
        <v>19</v>
      </c>
      <c r="G274" s="234" t="s">
        <v>19</v>
      </c>
      <c r="H274" s="234" t="s">
        <v>5150</v>
      </c>
      <c r="I274" s="234" t="s">
        <v>19</v>
      </c>
      <c r="J274" s="234" t="s">
        <v>5151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5152</v>
      </c>
      <c r="B275" s="234" t="s">
        <v>5153</v>
      </c>
      <c r="C275" s="234" t="s">
        <v>5154</v>
      </c>
      <c r="D275" s="234" t="s">
        <v>5155</v>
      </c>
      <c r="E275" s="234" t="s">
        <v>19</v>
      </c>
      <c r="F275" s="234" t="s">
        <v>19</v>
      </c>
      <c r="G275" s="234" t="s">
        <v>19</v>
      </c>
      <c r="H275" s="234" t="s">
        <v>5156</v>
      </c>
      <c r="I275" s="234" t="s">
        <v>19</v>
      </c>
      <c r="J275" s="234" t="s">
        <v>5157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5158</v>
      </c>
      <c r="B276" s="234" t="s">
        <v>5159</v>
      </c>
      <c r="C276" s="234" t="s">
        <v>5160</v>
      </c>
      <c r="D276" s="234" t="s">
        <v>5161</v>
      </c>
      <c r="E276" s="234" t="s">
        <v>19</v>
      </c>
      <c r="F276" s="234" t="s">
        <v>5162</v>
      </c>
      <c r="G276" s="234" t="s">
        <v>19</v>
      </c>
      <c r="H276" s="234" t="s">
        <v>5163</v>
      </c>
      <c r="I276" s="234" t="s">
        <v>5164</v>
      </c>
      <c r="J276" s="234" t="s">
        <v>5165</v>
      </c>
      <c r="K276" s="237">
        <f>IF(COUNTIF(L276:AY276,"&lt;&gt;")=0,"",SUMPRODUCT(((Recommendations[ImplStatus]="Implemented")+(Recommendations[ImplStatus]="Compensated"))*ISNUMBER(MATCH(Recommendations[Id],L276:AY276,0)))/COUNTIF(L276:AY276,"&lt;&gt;"))</f>
        <v>0</v>
      </c>
      <c r="L276" s="240" t="s">
        <v>420</v>
      </c>
      <c r="M276" s="240" t="s">
        <v>425</v>
      </c>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5166</v>
      </c>
      <c r="B277" s="233" t="s">
        <v>5167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5168</v>
      </c>
      <c r="B278" s="234" t="s">
        <v>5169</v>
      </c>
      <c r="C278" s="234" t="s">
        <v>5170</v>
      </c>
      <c r="D278" s="234" t="s">
        <v>5171</v>
      </c>
      <c r="E278" s="234" t="s">
        <v>19</v>
      </c>
      <c r="F278" s="234" t="s">
        <v>5172</v>
      </c>
      <c r="G278" s="234" t="s">
        <v>19</v>
      </c>
      <c r="H278" s="234" t="s">
        <v>5173</v>
      </c>
      <c r="I278" s="234" t="s">
        <v>19</v>
      </c>
      <c r="J278" s="234" t="s">
        <v>5174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5175</v>
      </c>
      <c r="B279" s="232" t="s">
        <v>5176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1374</v>
      </c>
      <c r="B280" s="233" t="s">
        <v>5177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5178</v>
      </c>
      <c r="B281" s="234" t="s">
        <v>5179</v>
      </c>
      <c r="C281" s="234" t="s">
        <v>5180</v>
      </c>
      <c r="D281" s="234" t="s">
        <v>5181</v>
      </c>
      <c r="E281" s="234" t="s">
        <v>5182</v>
      </c>
      <c r="F281" s="234" t="s">
        <v>19</v>
      </c>
      <c r="G281" s="234" t="s">
        <v>19</v>
      </c>
      <c r="H281" s="234" t="s">
        <v>5183</v>
      </c>
      <c r="I281" s="234" t="s">
        <v>19</v>
      </c>
      <c r="J281" s="234" t="s">
        <v>5184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5185</v>
      </c>
      <c r="B282" s="234" t="s">
        <v>5186</v>
      </c>
      <c r="C282" s="234" t="s">
        <v>5187</v>
      </c>
      <c r="D282" s="234" t="s">
        <v>19</v>
      </c>
      <c r="E282" s="234" t="s">
        <v>19</v>
      </c>
      <c r="F282" s="234" t="s">
        <v>19</v>
      </c>
      <c r="G282" s="234" t="s">
        <v>19</v>
      </c>
      <c r="H282" s="234" t="s">
        <v>5188</v>
      </c>
      <c r="I282" s="234" t="s">
        <v>19</v>
      </c>
      <c r="J282" s="234" t="s">
        <v>5189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5190</v>
      </c>
      <c r="B283" s="234" t="s">
        <v>5191</v>
      </c>
      <c r="C283" s="234" t="s">
        <v>5192</v>
      </c>
      <c r="D283" s="234" t="s">
        <v>19</v>
      </c>
      <c r="E283" s="234" t="s">
        <v>19</v>
      </c>
      <c r="F283" s="234" t="s">
        <v>19</v>
      </c>
      <c r="G283" s="234" t="s">
        <v>19</v>
      </c>
      <c r="H283" s="234" t="s">
        <v>5193</v>
      </c>
      <c r="I283" s="234" t="s">
        <v>19</v>
      </c>
      <c r="J283" s="234" t="s">
        <v>5194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5195</v>
      </c>
      <c r="B284" s="234" t="s">
        <v>5196</v>
      </c>
      <c r="C284" s="234" t="s">
        <v>5197</v>
      </c>
      <c r="D284" s="234" t="s">
        <v>5198</v>
      </c>
      <c r="E284" s="234" t="s">
        <v>19</v>
      </c>
      <c r="F284" s="234" t="s">
        <v>19</v>
      </c>
      <c r="G284" s="234" t="s">
        <v>19</v>
      </c>
      <c r="H284" s="234" t="s">
        <v>5199</v>
      </c>
      <c r="I284" s="234" t="s">
        <v>19</v>
      </c>
      <c r="J284" s="234" t="s">
        <v>5200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1378</v>
      </c>
      <c r="B285" s="233" t="s">
        <v>5201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5202</v>
      </c>
      <c r="B286" s="234" t="s">
        <v>5203</v>
      </c>
      <c r="C286" s="234" t="s">
        <v>5204</v>
      </c>
      <c r="D286" s="234" t="s">
        <v>5205</v>
      </c>
      <c r="E286" s="234" t="s">
        <v>19</v>
      </c>
      <c r="F286" s="234" t="s">
        <v>19</v>
      </c>
      <c r="G286" s="234" t="s">
        <v>19</v>
      </c>
      <c r="H286" s="234" t="s">
        <v>5206</v>
      </c>
      <c r="I286" s="234" t="s">
        <v>5207</v>
      </c>
      <c r="J286" s="234" t="s">
        <v>5208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1382</v>
      </c>
      <c r="B287" s="233" t="s">
        <v>5209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5210</v>
      </c>
      <c r="B288" s="234" t="s">
        <v>5211</v>
      </c>
      <c r="C288" s="234" t="s">
        <v>5212</v>
      </c>
      <c r="D288" s="234" t="s">
        <v>5213</v>
      </c>
      <c r="E288" s="234" t="s">
        <v>5214</v>
      </c>
      <c r="F288" s="234" t="s">
        <v>5215</v>
      </c>
      <c r="G288" s="234" t="s">
        <v>5216</v>
      </c>
      <c r="H288" s="234" t="s">
        <v>5217</v>
      </c>
      <c r="I288" s="234" t="s">
        <v>4198</v>
      </c>
      <c r="J288" s="234" t="s">
        <v>5218</v>
      </c>
      <c r="K288" s="237">
        <f>IF(COUNTIF(L288:AY288,"&lt;&gt;")=0,"",SUMPRODUCT(((Recommendations[ImplStatus]="Implemented")+(Recommendations[ImplStatus]="Compensated"))*ISNUMBER(MATCH(Recommendations[Id],L288:AY288,0)))/COUNTIF(L288:AY288,"&lt;&gt;"))</f>
        <v>0</v>
      </c>
      <c r="L288" s="240" t="s">
        <v>135</v>
      </c>
      <c r="M288" s="240" t="s">
        <v>195</v>
      </c>
      <c r="N288" s="240" t="s">
        <v>435</v>
      </c>
      <c r="O288" s="240" t="s">
        <v>677</v>
      </c>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5219</v>
      </c>
      <c r="B289" s="234" t="s">
        <v>5220</v>
      </c>
      <c r="C289" s="234" t="s">
        <v>5221</v>
      </c>
      <c r="D289" s="234" t="s">
        <v>19</v>
      </c>
      <c r="E289" s="234" t="s">
        <v>5214</v>
      </c>
      <c r="F289" s="234" t="s">
        <v>19</v>
      </c>
      <c r="G289" s="234" t="s">
        <v>5222</v>
      </c>
      <c r="H289" s="234" t="s">
        <v>5223</v>
      </c>
      <c r="I289" s="234" t="s">
        <v>5224</v>
      </c>
      <c r="J289" s="234" t="s">
        <v>5225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5226</v>
      </c>
      <c r="B290" s="234" t="s">
        <v>5227</v>
      </c>
      <c r="C290" s="234" t="s">
        <v>5228</v>
      </c>
      <c r="D290" s="234" t="s">
        <v>19</v>
      </c>
      <c r="E290" s="234" t="s">
        <v>5229</v>
      </c>
      <c r="F290" s="234" t="s">
        <v>19</v>
      </c>
      <c r="G290" s="234" t="s">
        <v>5230</v>
      </c>
      <c r="H290" s="234" t="s">
        <v>5231</v>
      </c>
      <c r="I290" s="234" t="s">
        <v>5232</v>
      </c>
      <c r="J290" s="234" t="s">
        <v>5233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5234</v>
      </c>
      <c r="B291" s="234" t="s">
        <v>5235</v>
      </c>
      <c r="C291" s="234" t="s">
        <v>5236</v>
      </c>
      <c r="D291" s="234" t="s">
        <v>19</v>
      </c>
      <c r="E291" s="234" t="s">
        <v>19</v>
      </c>
      <c r="F291" s="234" t="s">
        <v>19</v>
      </c>
      <c r="G291" s="234" t="s">
        <v>19</v>
      </c>
      <c r="H291" s="234" t="s">
        <v>5237</v>
      </c>
      <c r="I291" s="234" t="s">
        <v>4198</v>
      </c>
      <c r="J291" s="234" t="s">
        <v>5238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1386</v>
      </c>
      <c r="B292" s="233" t="s">
        <v>5239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5240</v>
      </c>
      <c r="B293" s="234" t="s">
        <v>5241</v>
      </c>
      <c r="C293" s="234" t="s">
        <v>5242</v>
      </c>
      <c r="D293" s="234" t="s">
        <v>5243</v>
      </c>
      <c r="E293" s="234" t="s">
        <v>19</v>
      </c>
      <c r="F293" s="234" t="s">
        <v>19</v>
      </c>
      <c r="G293" s="234" t="s">
        <v>19</v>
      </c>
      <c r="H293" s="234" t="s">
        <v>5244</v>
      </c>
      <c r="I293" s="234" t="s">
        <v>5245</v>
      </c>
      <c r="J293" s="234" t="s">
        <v>5246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5247</v>
      </c>
      <c r="B294" s="234" t="s">
        <v>5248</v>
      </c>
      <c r="C294" s="234" t="s">
        <v>5249</v>
      </c>
      <c r="D294" s="234" t="s">
        <v>5243</v>
      </c>
      <c r="E294" s="234" t="s">
        <v>19</v>
      </c>
      <c r="F294" s="234" t="s">
        <v>5250</v>
      </c>
      <c r="G294" s="234" t="s">
        <v>19</v>
      </c>
      <c r="H294" s="234" t="s">
        <v>5251</v>
      </c>
      <c r="I294" s="234" t="s">
        <v>4168</v>
      </c>
      <c r="J294" s="234" t="s">
        <v>5252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5253</v>
      </c>
      <c r="B295" s="234" t="s">
        <v>5254</v>
      </c>
      <c r="C295" s="234" t="s">
        <v>5255</v>
      </c>
      <c r="D295" s="234" t="s">
        <v>5256</v>
      </c>
      <c r="E295" s="234" t="s">
        <v>19</v>
      </c>
      <c r="F295" s="234" t="s">
        <v>19</v>
      </c>
      <c r="G295" s="234" t="s">
        <v>19</v>
      </c>
      <c r="H295" s="234" t="s">
        <v>5257</v>
      </c>
      <c r="I295" s="234" t="s">
        <v>4168</v>
      </c>
      <c r="J295" s="234" t="s">
        <v>5258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1390</v>
      </c>
      <c r="B296" s="233" t="s">
        <v>5259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5260</v>
      </c>
      <c r="B297" s="234" t="s">
        <v>5261</v>
      </c>
      <c r="C297" s="234" t="s">
        <v>5262</v>
      </c>
      <c r="D297" s="234" t="s">
        <v>5256</v>
      </c>
      <c r="E297" s="234" t="s">
        <v>19</v>
      </c>
      <c r="F297" s="234" t="s">
        <v>5263</v>
      </c>
      <c r="G297" s="234" t="s">
        <v>19</v>
      </c>
      <c r="H297" s="234" t="s">
        <v>5264</v>
      </c>
      <c r="I297" s="234" t="s">
        <v>19</v>
      </c>
      <c r="J297" s="234" t="s">
        <v>5265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5266</v>
      </c>
      <c r="B298" s="234" t="s">
        <v>5267</v>
      </c>
      <c r="C298" s="234" t="s">
        <v>5268</v>
      </c>
      <c r="D298" s="234" t="s">
        <v>5269</v>
      </c>
      <c r="E298" s="234" t="s">
        <v>19</v>
      </c>
      <c r="F298" s="234" t="s">
        <v>19</v>
      </c>
      <c r="G298" s="234" t="s">
        <v>5270</v>
      </c>
      <c r="H298" s="234" t="s">
        <v>5271</v>
      </c>
      <c r="I298" s="234" t="s">
        <v>5271</v>
      </c>
      <c r="J298" s="234" t="s">
        <v>5272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5273</v>
      </c>
      <c r="B299" s="234" t="s">
        <v>5274</v>
      </c>
      <c r="C299" s="234" t="s">
        <v>5275</v>
      </c>
      <c r="D299" s="234" t="s">
        <v>19</v>
      </c>
      <c r="E299" s="234" t="s">
        <v>19</v>
      </c>
      <c r="F299" s="234" t="s">
        <v>19</v>
      </c>
      <c r="G299" s="234" t="s">
        <v>19</v>
      </c>
      <c r="H299" s="234" t="s">
        <v>5276</v>
      </c>
      <c r="I299" s="234" t="s">
        <v>5277</v>
      </c>
      <c r="J299" s="234" t="s">
        <v>5278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5279</v>
      </c>
      <c r="B300" s="234" t="s">
        <v>5280</v>
      </c>
      <c r="C300" s="234" t="s">
        <v>5281</v>
      </c>
      <c r="D300" s="234" t="s">
        <v>19</v>
      </c>
      <c r="E300" s="234" t="s">
        <v>19</v>
      </c>
      <c r="F300" s="234" t="s">
        <v>5282</v>
      </c>
      <c r="G300" s="234" t="s">
        <v>19</v>
      </c>
      <c r="H300" s="234" t="s">
        <v>5283</v>
      </c>
      <c r="I300" s="234" t="s">
        <v>5277</v>
      </c>
      <c r="J300" s="234" t="s">
        <v>5284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1394</v>
      </c>
      <c r="B301" s="233" t="s">
        <v>5285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5286</v>
      </c>
      <c r="B302" s="234" t="s">
        <v>5287</v>
      </c>
      <c r="C302" s="234" t="s">
        <v>5288</v>
      </c>
      <c r="D302" s="234" t="s">
        <v>19</v>
      </c>
      <c r="E302" s="234" t="s">
        <v>19</v>
      </c>
      <c r="F302" s="234" t="s">
        <v>19</v>
      </c>
      <c r="G302" s="234" t="s">
        <v>19</v>
      </c>
      <c r="H302" s="234" t="s">
        <v>5289</v>
      </c>
      <c r="I302" s="234" t="s">
        <v>19</v>
      </c>
      <c r="J302" s="234" t="s">
        <v>5290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5291</v>
      </c>
      <c r="B303" s="234" t="s">
        <v>5292</v>
      </c>
      <c r="C303" s="234" t="s">
        <v>5293</v>
      </c>
      <c r="D303" s="234" t="s">
        <v>5294</v>
      </c>
      <c r="E303" s="234" t="s">
        <v>19</v>
      </c>
      <c r="F303" s="234" t="s">
        <v>19</v>
      </c>
      <c r="G303" s="234" t="s">
        <v>19</v>
      </c>
      <c r="H303" s="234" t="s">
        <v>5295</v>
      </c>
      <c r="I303" s="234" t="s">
        <v>4198</v>
      </c>
      <c r="J303" s="234" t="s">
        <v>5296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5297</v>
      </c>
      <c r="B304" s="234" t="s">
        <v>5298</v>
      </c>
      <c r="C304" s="234" t="s">
        <v>5299</v>
      </c>
      <c r="D304" s="234" t="s">
        <v>5294</v>
      </c>
      <c r="E304" s="234" t="s">
        <v>19</v>
      </c>
      <c r="F304" s="234" t="s">
        <v>5300</v>
      </c>
      <c r="G304" s="234" t="s">
        <v>19</v>
      </c>
      <c r="H304" s="234" t="s">
        <v>5301</v>
      </c>
      <c r="I304" s="234" t="s">
        <v>19</v>
      </c>
      <c r="J304" s="234" t="s">
        <v>5302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5303</v>
      </c>
      <c r="B305" s="234" t="s">
        <v>5304</v>
      </c>
      <c r="C305" s="234" t="s">
        <v>5305</v>
      </c>
      <c r="D305" s="234" t="s">
        <v>5306</v>
      </c>
      <c r="E305" s="234" t="s">
        <v>19</v>
      </c>
      <c r="F305" s="234" t="s">
        <v>19</v>
      </c>
      <c r="G305" s="234" t="s">
        <v>19</v>
      </c>
      <c r="H305" s="234" t="s">
        <v>5307</v>
      </c>
      <c r="I305" s="234" t="s">
        <v>5308</v>
      </c>
      <c r="J305" s="234" t="s">
        <v>5309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5310</v>
      </c>
      <c r="B306" s="234" t="s">
        <v>5311</v>
      </c>
      <c r="C306" s="234" t="s">
        <v>5312</v>
      </c>
      <c r="D306" s="234" t="s">
        <v>5313</v>
      </c>
      <c r="E306" s="234" t="s">
        <v>19</v>
      </c>
      <c r="F306" s="234" t="s">
        <v>19</v>
      </c>
      <c r="G306" s="234" t="s">
        <v>19</v>
      </c>
      <c r="H306" s="234" t="s">
        <v>5314</v>
      </c>
      <c r="I306" s="234" t="s">
        <v>4198</v>
      </c>
      <c r="J306" s="234" t="s">
        <v>5315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1398</v>
      </c>
      <c r="B307" s="233" t="s">
        <v>5316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5317</v>
      </c>
      <c r="B308" s="234" t="s">
        <v>5318</v>
      </c>
      <c r="C308" s="234" t="s">
        <v>5319</v>
      </c>
      <c r="D308" s="234" t="s">
        <v>5313</v>
      </c>
      <c r="E308" s="234" t="s">
        <v>19</v>
      </c>
      <c r="F308" s="234" t="s">
        <v>5320</v>
      </c>
      <c r="G308" s="234" t="s">
        <v>19</v>
      </c>
      <c r="H308" s="234" t="s">
        <v>5321</v>
      </c>
      <c r="I308" s="234" t="s">
        <v>5322</v>
      </c>
      <c r="J308" s="234" t="s">
        <v>5323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1402</v>
      </c>
      <c r="B309" s="233" t="s">
        <v>5324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5325</v>
      </c>
      <c r="B310" s="234" t="s">
        <v>5326</v>
      </c>
      <c r="C310" s="234" t="s">
        <v>5327</v>
      </c>
      <c r="D310" s="234" t="s">
        <v>19</v>
      </c>
      <c r="E310" s="234" t="s">
        <v>19</v>
      </c>
      <c r="F310" s="234" t="s">
        <v>5328</v>
      </c>
      <c r="G310" s="234" t="s">
        <v>19</v>
      </c>
      <c r="H310" s="234" t="s">
        <v>5329</v>
      </c>
      <c r="I310" s="234" t="s">
        <v>5330</v>
      </c>
      <c r="J310" s="234" t="s">
        <v>5331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5332</v>
      </c>
      <c r="B311" s="234" t="s">
        <v>5333</v>
      </c>
      <c r="C311" s="234" t="s">
        <v>5334</v>
      </c>
      <c r="D311" s="234" t="s">
        <v>5335</v>
      </c>
      <c r="E311" s="234" t="s">
        <v>19</v>
      </c>
      <c r="F311" s="234" t="s">
        <v>19</v>
      </c>
      <c r="G311" s="234" t="s">
        <v>5336</v>
      </c>
      <c r="H311" s="234" t="s">
        <v>5337</v>
      </c>
      <c r="I311" s="234" t="s">
        <v>19</v>
      </c>
      <c r="J311" s="234" t="s">
        <v>5338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5339</v>
      </c>
      <c r="B312" s="234" t="s">
        <v>5340</v>
      </c>
      <c r="C312" s="234" t="s">
        <v>5341</v>
      </c>
      <c r="D312" s="234" t="s">
        <v>5342</v>
      </c>
      <c r="E312" s="234" t="s">
        <v>19</v>
      </c>
      <c r="F312" s="234" t="s">
        <v>19</v>
      </c>
      <c r="G312" s="234" t="s">
        <v>19</v>
      </c>
      <c r="H312" s="234" t="s">
        <v>5343</v>
      </c>
      <c r="I312" s="234" t="s">
        <v>19</v>
      </c>
      <c r="J312" s="234" t="s">
        <v>5344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5345</v>
      </c>
      <c r="B313" s="234" t="s">
        <v>5346</v>
      </c>
      <c r="C313" s="234" t="s">
        <v>5347</v>
      </c>
      <c r="D313" s="234" t="s">
        <v>5348</v>
      </c>
      <c r="E313" s="234" t="s">
        <v>19</v>
      </c>
      <c r="F313" s="234" t="s">
        <v>19</v>
      </c>
      <c r="G313" s="234" t="s">
        <v>5349</v>
      </c>
      <c r="H313" s="234" t="s">
        <v>5350</v>
      </c>
      <c r="I313" s="234" t="s">
        <v>5351</v>
      </c>
      <c r="J313" s="234" t="s">
        <v>5352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5353</v>
      </c>
      <c r="B314" s="234" t="s">
        <v>5354</v>
      </c>
      <c r="C314" s="234" t="s">
        <v>5355</v>
      </c>
      <c r="D314" s="234" t="s">
        <v>5356</v>
      </c>
      <c r="E314" s="234" t="s">
        <v>19</v>
      </c>
      <c r="F314" s="234" t="s">
        <v>19</v>
      </c>
      <c r="G314" s="234" t="s">
        <v>5357</v>
      </c>
      <c r="H314" s="234" t="s">
        <v>5358</v>
      </c>
      <c r="I314" s="234" t="s">
        <v>5359</v>
      </c>
      <c r="J314" s="234" t="s">
        <v>5360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5361</v>
      </c>
      <c r="B315" s="233" t="s">
        <v>5362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5363</v>
      </c>
      <c r="B316" s="234" t="s">
        <v>5364</v>
      </c>
      <c r="C316" s="234" t="s">
        <v>5365</v>
      </c>
      <c r="D316" s="234" t="s">
        <v>19</v>
      </c>
      <c r="E316" s="234" t="s">
        <v>19</v>
      </c>
      <c r="F316" s="234" t="s">
        <v>19</v>
      </c>
      <c r="G316" s="234" t="s">
        <v>19</v>
      </c>
      <c r="H316" s="234" t="s">
        <v>5366</v>
      </c>
      <c r="I316" s="234" t="s">
        <v>5367</v>
      </c>
      <c r="J316" s="234" t="s">
        <v>5368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5369</v>
      </c>
      <c r="B317" s="234" t="s">
        <v>5370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5371</v>
      </c>
      <c r="B318" s="233" t="s">
        <v>5372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5373</v>
      </c>
      <c r="B319" s="234" t="s">
        <v>5374</v>
      </c>
      <c r="C319" s="234" t="s">
        <v>5375</v>
      </c>
      <c r="D319" s="234" t="s">
        <v>5376</v>
      </c>
      <c r="E319" s="234" t="s">
        <v>19</v>
      </c>
      <c r="F319" s="234" t="s">
        <v>5377</v>
      </c>
      <c r="G319" s="234" t="s">
        <v>5378</v>
      </c>
      <c r="H319" s="234" t="s">
        <v>5379</v>
      </c>
      <c r="I319" s="234" t="s">
        <v>19</v>
      </c>
      <c r="J319" s="234" t="s">
        <v>5380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5381</v>
      </c>
      <c r="B320" s="234" t="s">
        <v>5382</v>
      </c>
      <c r="C320" s="234" t="s">
        <v>5383</v>
      </c>
      <c r="D320" s="234" t="s">
        <v>5384</v>
      </c>
      <c r="E320" s="234" t="s">
        <v>19</v>
      </c>
      <c r="F320" s="234" t="s">
        <v>19</v>
      </c>
      <c r="G320" s="234" t="s">
        <v>19</v>
      </c>
      <c r="H320" s="234" t="s">
        <v>5385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5386</v>
      </c>
      <c r="B321" s="234" t="s">
        <v>5387</v>
      </c>
      <c r="C321" s="234" t="s">
        <v>5388</v>
      </c>
      <c r="D321" s="234" t="s">
        <v>5389</v>
      </c>
      <c r="E321" s="234" t="s">
        <v>19</v>
      </c>
      <c r="F321" s="234" t="s">
        <v>19</v>
      </c>
      <c r="G321" s="234" t="s">
        <v>19</v>
      </c>
      <c r="H321" s="234" t="s">
        <v>5390</v>
      </c>
      <c r="I321" s="234" t="s">
        <v>19</v>
      </c>
      <c r="J321" s="234" t="s">
        <v>5391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5392</v>
      </c>
      <c r="B322" s="234" t="s">
        <v>5393</v>
      </c>
      <c r="C322" s="234" t="s">
        <v>5394</v>
      </c>
      <c r="D322" s="234" t="s">
        <v>5395</v>
      </c>
      <c r="E322" s="234" t="s">
        <v>19</v>
      </c>
      <c r="F322" s="234" t="s">
        <v>19</v>
      </c>
      <c r="G322" s="234" t="s">
        <v>19</v>
      </c>
      <c r="H322" s="234" t="s">
        <v>5396</v>
      </c>
      <c r="I322" s="234" t="s">
        <v>19</v>
      </c>
      <c r="J322" s="234" t="s">
        <v>5397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5398</v>
      </c>
      <c r="B323" s="234" t="s">
        <v>5399</v>
      </c>
      <c r="C323" s="234" t="s">
        <v>5400</v>
      </c>
      <c r="D323" s="234" t="s">
        <v>19</v>
      </c>
      <c r="E323" s="234" t="s">
        <v>19</v>
      </c>
      <c r="F323" s="234" t="s">
        <v>19</v>
      </c>
      <c r="G323" s="234" t="s">
        <v>19</v>
      </c>
      <c r="H323" s="234" t="s">
        <v>5401</v>
      </c>
      <c r="I323" s="234" t="s">
        <v>4198</v>
      </c>
      <c r="J323" s="234" t="s">
        <v>5402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5403</v>
      </c>
      <c r="B324" s="234" t="s">
        <v>5404</v>
      </c>
      <c r="C324" s="234" t="s">
        <v>5405</v>
      </c>
      <c r="D324" s="234" t="s">
        <v>19</v>
      </c>
      <c r="E324" s="234" t="s">
        <v>19</v>
      </c>
      <c r="F324" s="234" t="s">
        <v>19</v>
      </c>
      <c r="G324" s="234" t="s">
        <v>19</v>
      </c>
      <c r="H324" s="234" t="s">
        <v>5406</v>
      </c>
      <c r="I324" s="234" t="s">
        <v>5407</v>
      </c>
      <c r="J324" s="234" t="s">
        <v>5408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5409</v>
      </c>
      <c r="B325" s="234" t="s">
        <v>5410</v>
      </c>
      <c r="C325" s="234" t="s">
        <v>5411</v>
      </c>
      <c r="D325" s="234" t="s">
        <v>5412</v>
      </c>
      <c r="E325" s="234" t="s">
        <v>19</v>
      </c>
      <c r="F325" s="234" t="s">
        <v>19</v>
      </c>
      <c r="G325" s="234" t="s">
        <v>19</v>
      </c>
      <c r="H325" s="234" t="s">
        <v>5413</v>
      </c>
      <c r="I325" s="234" t="s">
        <v>19</v>
      </c>
      <c r="J325" s="234" t="s">
        <v>5414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5415</v>
      </c>
      <c r="B326" s="241" t="s">
        <v>5416</v>
      </c>
      <c r="C326" s="241" t="s">
        <v>5417</v>
      </c>
      <c r="D326" s="241" t="s">
        <v>5418</v>
      </c>
      <c r="E326" s="241" t="s">
        <v>19</v>
      </c>
      <c r="F326" s="241" t="s">
        <v>19</v>
      </c>
      <c r="G326" s="241" t="s">
        <v>19</v>
      </c>
      <c r="H326" s="241" t="s">
        <v>5419</v>
      </c>
      <c r="I326" s="241" t="s">
        <v>4198</v>
      </c>
      <c r="J326" s="241" t="s">
        <v>5420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692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IFERROR(INDEX('Recommendations'!$G$2:$G$137, MATCH(L2,'Recommendations'!$A$2:$A$137,0))="Implemented", FALSE))</xm:f>
            <x14:dxf>
              <font>
                <color rgb="FF000000"/>
              </font>
              <fill>
                <patternFill>
                  <bgColor rgb="FF3C7D22"/>
                </patternFill>
              </fill>
            </x14:dxf>
          </x14:cfRule>
          <x14:cfRule type="expression" priority="2" id="{00000000-000E-0000-0A00-000002000000}">
            <xm:f>AND(L2&lt;&gt;"", IFERROR(INDEX('Recommendations'!$G$2:$G$137, MATCH(L2,'Recommendations'!$A$2:$A$137,0))="Compensated", FALSE))</xm:f>
            <x14:dxf>
              <font>
                <color rgb="FF000000"/>
              </font>
              <fill>
                <patternFill>
                  <bgColor rgb="FFC6E0B4"/>
                </patternFill>
              </fill>
            </x14:dxf>
          </x14:cfRule>
          <x14:cfRule type="expression" priority="3" id="{00000000-000E-0000-0A00-000003000000}">
            <xm:f>AND(L2&lt;&gt;"", IFERROR(INDEX('Recommendations'!$G$2:$G$137, MATCH(L2,'Recommendations'!$A$2:$A$137,0))="Testing", FALSE))</xm:f>
            <x14:dxf>
              <font>
                <color rgb="FF000000"/>
              </font>
              <fill>
                <patternFill>
                  <bgColor rgb="FFFFC000"/>
                </patternFill>
              </fill>
            </x14:dxf>
          </x14:cfRule>
          <x14:cfRule type="expression" priority="4" id="{00000000-000E-0000-0A00-000004000000}">
            <xm:f>AND(L2&lt;&gt;"", IFERROR(INDEX('Recommendations'!$G$2:$G$137, MATCH(L2,'Recommendations'!$A$2:$A$137,0))="Failed", FALSE))</xm:f>
            <x14:dxf>
              <font>
                <color rgb="FF000000"/>
              </font>
              <fill>
                <patternFill>
                  <bgColor rgb="FFD82891"/>
                </patternFill>
              </fill>
            </x14:dxf>
          </x14:cfRule>
          <x14:cfRule type="expression" priority="5" id="{00000000-000E-0000-0A00-000005000000}">
            <xm:f>AND(L2&lt;&gt;"", IFERROR(INDEX('Recommendations'!$G$2:$G$137, MATCH(L2,'Recommendations'!$A$2:$A$137,0))="Risk Accepted", FALSE))</xm:f>
            <x14:dxf>
              <font>
                <color rgb="FF000000"/>
              </font>
              <fill>
                <patternFill>
                  <bgColor rgb="FFD9D9D9"/>
                </patternFill>
              </fill>
            </x14:dxf>
          </x14:cfRule>
          <x14:cfRule type="expression" priority="6" id="{00000000-000E-0000-0A00-000006000000}">
            <xm:f>AND(L2&lt;&gt;"", IFERROR(INDEX('Recommendations'!$G$2:$G$137, MATCH(L2,'Recommendations'!$A$2:$A$137,0))="N/A",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2569</v>
      </c>
      <c r="B1" s="286" t="s">
        <v>3454</v>
      </c>
      <c r="C1" s="286" t="s">
        <v>0</v>
      </c>
      <c r="D1" s="286" t="s">
        <v>932</v>
      </c>
      <c r="E1" s="286" t="s">
        <v>5421</v>
      </c>
      <c r="F1" s="286" t="s">
        <v>5422</v>
      </c>
      <c r="G1" s="286" t="s">
        <v>937</v>
      </c>
      <c r="H1" s="286" t="s">
        <v>938</v>
      </c>
      <c r="I1" s="286" t="s">
        <v>939</v>
      </c>
      <c r="J1" s="286" t="s">
        <v>940</v>
      </c>
      <c r="K1" s="286" t="s">
        <v>941</v>
      </c>
      <c r="L1" s="286" t="s">
        <v>942</v>
      </c>
      <c r="M1" s="286" t="s">
        <v>943</v>
      </c>
      <c r="N1" s="286" t="s">
        <v>944</v>
      </c>
      <c r="O1" s="286" t="s">
        <v>945</v>
      </c>
      <c r="P1" s="286" t="s">
        <v>946</v>
      </c>
      <c r="Q1" s="286" t="s">
        <v>947</v>
      </c>
      <c r="R1" s="286" t="s">
        <v>948</v>
      </c>
      <c r="S1" s="286" t="s">
        <v>949</v>
      </c>
      <c r="T1" s="286" t="s">
        <v>950</v>
      </c>
      <c r="U1" s="286" t="s">
        <v>951</v>
      </c>
      <c r="V1" s="286" t="s">
        <v>952</v>
      </c>
      <c r="W1" s="286" t="s">
        <v>953</v>
      </c>
      <c r="X1" s="286" t="s">
        <v>954</v>
      </c>
      <c r="Y1" s="286" t="s">
        <v>955</v>
      </c>
      <c r="Z1" s="286" t="s">
        <v>956</v>
      </c>
      <c r="AA1" s="286" t="s">
        <v>957</v>
      </c>
      <c r="AB1" s="286" t="s">
        <v>958</v>
      </c>
      <c r="AC1" s="286" t="s">
        <v>959</v>
      </c>
      <c r="AD1" s="286" t="s">
        <v>960</v>
      </c>
      <c r="AE1" s="286" t="s">
        <v>961</v>
      </c>
      <c r="AF1" s="286" t="s">
        <v>962</v>
      </c>
      <c r="AG1" s="286" t="s">
        <v>963</v>
      </c>
      <c r="AH1" s="286" t="s">
        <v>964</v>
      </c>
      <c r="AI1" s="286" t="s">
        <v>965</v>
      </c>
      <c r="AJ1" s="286" t="s">
        <v>966</v>
      </c>
      <c r="AK1" s="286" t="s">
        <v>967</v>
      </c>
      <c r="AL1" s="286" t="s">
        <v>968</v>
      </c>
      <c r="AM1" s="286" t="s">
        <v>969</v>
      </c>
      <c r="AN1" s="286" t="s">
        <v>970</v>
      </c>
      <c r="AO1" s="286" t="s">
        <v>971</v>
      </c>
      <c r="AP1" s="286" t="s">
        <v>972</v>
      </c>
      <c r="AQ1" s="286" t="s">
        <v>973</v>
      </c>
      <c r="AR1" s="286" t="s">
        <v>974</v>
      </c>
      <c r="AS1" s="286" t="s">
        <v>975</v>
      </c>
      <c r="AT1" s="286" t="s">
        <v>976</v>
      </c>
      <c r="AU1" s="287" t="s">
        <v>977</v>
      </c>
    </row>
    <row r="2" spans="1:47" ht="60" customHeight="1" outlineLevel="1" x14ac:dyDescent="0.35">
      <c r="A2" s="277" t="s">
        <v>5423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5423</v>
      </c>
      <c r="B3" s="256" t="s">
        <v>5424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5423</v>
      </c>
      <c r="B4" s="257" t="s">
        <v>5424</v>
      </c>
      <c r="C4" s="258" t="s">
        <v>5425</v>
      </c>
      <c r="D4" s="261" t="s">
        <v>5426</v>
      </c>
      <c r="E4" s="262" t="s">
        <v>5427</v>
      </c>
      <c r="F4" s="265" t="s">
        <v>5428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5423</v>
      </c>
      <c r="B5" s="257" t="s">
        <v>5424</v>
      </c>
      <c r="C5" s="258" t="s">
        <v>5429</v>
      </c>
      <c r="D5" s="261" t="s">
        <v>5430</v>
      </c>
      <c r="E5" s="262" t="s">
        <v>5427</v>
      </c>
      <c r="F5" s="265" t="s">
        <v>5428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5423</v>
      </c>
      <c r="B6" s="257" t="s">
        <v>5424</v>
      </c>
      <c r="C6" s="258" t="s">
        <v>5431</v>
      </c>
      <c r="D6" s="261" t="s">
        <v>5432</v>
      </c>
      <c r="E6" s="262" t="s">
        <v>5427</v>
      </c>
      <c r="F6" s="265" t="s">
        <v>5428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5423</v>
      </c>
      <c r="B7" s="257" t="s">
        <v>5424</v>
      </c>
      <c r="C7" s="258" t="s">
        <v>5433</v>
      </c>
      <c r="D7" s="261" t="s">
        <v>5434</v>
      </c>
      <c r="E7" s="262" t="s">
        <v>5427</v>
      </c>
      <c r="F7" s="265" t="s">
        <v>5428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5423</v>
      </c>
      <c r="B8" s="257" t="s">
        <v>5424</v>
      </c>
      <c r="C8" s="258" t="s">
        <v>5435</v>
      </c>
      <c r="D8" s="261" t="s">
        <v>5436</v>
      </c>
      <c r="E8" s="262" t="s">
        <v>5427</v>
      </c>
      <c r="F8" s="265" t="s">
        <v>5428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5423</v>
      </c>
      <c r="B9" s="257" t="s">
        <v>5424</v>
      </c>
      <c r="C9" s="258" t="s">
        <v>5437</v>
      </c>
      <c r="D9" s="261" t="s">
        <v>5438</v>
      </c>
      <c r="E9" s="262" t="s">
        <v>5427</v>
      </c>
      <c r="F9" s="265" t="s">
        <v>5428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5423</v>
      </c>
      <c r="B10" s="257" t="s">
        <v>5424</v>
      </c>
      <c r="C10" s="258" t="s">
        <v>5439</v>
      </c>
      <c r="D10" s="261" t="s">
        <v>5440</v>
      </c>
      <c r="E10" s="262" t="s">
        <v>5427</v>
      </c>
      <c r="F10" s="265" t="s">
        <v>5428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5423</v>
      </c>
      <c r="B11" s="257" t="s">
        <v>5424</v>
      </c>
      <c r="C11" s="258" t="s">
        <v>5441</v>
      </c>
      <c r="D11" s="261" t="s">
        <v>5442</v>
      </c>
      <c r="E11" s="262" t="s">
        <v>5427</v>
      </c>
      <c r="F11" s="265" t="s">
        <v>5428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5423</v>
      </c>
      <c r="B12" s="257" t="s">
        <v>5424</v>
      </c>
      <c r="C12" s="258" t="s">
        <v>5443</v>
      </c>
      <c r="D12" s="261" t="s">
        <v>5444</v>
      </c>
      <c r="E12" s="262" t="s">
        <v>5427</v>
      </c>
      <c r="F12" s="265" t="s">
        <v>5428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5423</v>
      </c>
      <c r="B13" s="257" t="s">
        <v>5424</v>
      </c>
      <c r="C13" s="258" t="s">
        <v>5445</v>
      </c>
      <c r="D13" s="261" t="s">
        <v>5446</v>
      </c>
      <c r="E13" s="262" t="s">
        <v>5427</v>
      </c>
      <c r="F13" s="265" t="s">
        <v>5428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5423</v>
      </c>
      <c r="B14" s="257" t="s">
        <v>5424</v>
      </c>
      <c r="C14" s="258" t="s">
        <v>5447</v>
      </c>
      <c r="D14" s="261" t="s">
        <v>5448</v>
      </c>
      <c r="E14" s="262" t="s">
        <v>5427</v>
      </c>
      <c r="F14" s="265" t="s">
        <v>5428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5423</v>
      </c>
      <c r="B15" s="257" t="s">
        <v>5424</v>
      </c>
      <c r="C15" s="258" t="s">
        <v>5449</v>
      </c>
      <c r="D15" s="261" t="s">
        <v>5450</v>
      </c>
      <c r="E15" s="262" t="s">
        <v>5427</v>
      </c>
      <c r="F15" s="265" t="s">
        <v>5428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5423</v>
      </c>
      <c r="B16" s="257" t="s">
        <v>5424</v>
      </c>
      <c r="C16" s="258" t="s">
        <v>5451</v>
      </c>
      <c r="D16" s="261" t="s">
        <v>5452</v>
      </c>
      <c r="E16" s="262" t="s">
        <v>5427</v>
      </c>
      <c r="F16" s="265" t="s">
        <v>5428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5423</v>
      </c>
      <c r="B17" s="256" t="s">
        <v>5453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5423</v>
      </c>
      <c r="B18" s="257" t="s">
        <v>5453</v>
      </c>
      <c r="C18" s="258" t="s">
        <v>5454</v>
      </c>
      <c r="D18" s="261" t="s">
        <v>5455</v>
      </c>
      <c r="E18" s="262" t="s">
        <v>5456</v>
      </c>
      <c r="F18" s="265" t="s">
        <v>5457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5423</v>
      </c>
      <c r="B19" s="257" t="s">
        <v>5453</v>
      </c>
      <c r="C19" s="258" t="s">
        <v>5458</v>
      </c>
      <c r="D19" s="261" t="s">
        <v>5459</v>
      </c>
      <c r="E19" s="262" t="s">
        <v>5456</v>
      </c>
      <c r="F19" s="265" t="s">
        <v>5457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5423</v>
      </c>
      <c r="B20" s="257" t="s">
        <v>5453</v>
      </c>
      <c r="C20" s="258" t="s">
        <v>5460</v>
      </c>
      <c r="D20" s="261" t="s">
        <v>5461</v>
      </c>
      <c r="E20" s="262" t="s">
        <v>5456</v>
      </c>
      <c r="F20" s="265" t="s">
        <v>5457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5423</v>
      </c>
      <c r="B21" s="257" t="s">
        <v>5453</v>
      </c>
      <c r="C21" s="258" t="s">
        <v>5462</v>
      </c>
      <c r="D21" s="261" t="s">
        <v>5463</v>
      </c>
      <c r="E21" s="262" t="s">
        <v>5456</v>
      </c>
      <c r="F21" s="265" t="s">
        <v>5457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5423</v>
      </c>
      <c r="B22" s="257" t="s">
        <v>5453</v>
      </c>
      <c r="C22" s="258" t="s">
        <v>5464</v>
      </c>
      <c r="D22" s="261" t="s">
        <v>5465</v>
      </c>
      <c r="E22" s="262" t="s">
        <v>5456</v>
      </c>
      <c r="F22" s="265" t="s">
        <v>5457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5423</v>
      </c>
      <c r="B23" s="257" t="s">
        <v>5453</v>
      </c>
      <c r="C23" s="258" t="s">
        <v>5466</v>
      </c>
      <c r="D23" s="261" t="s">
        <v>5467</v>
      </c>
      <c r="E23" s="262" t="s">
        <v>5427</v>
      </c>
      <c r="F23" s="265" t="s">
        <v>5428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5423</v>
      </c>
      <c r="B24" s="257" t="s">
        <v>5453</v>
      </c>
      <c r="C24" s="258" t="s">
        <v>5468</v>
      </c>
      <c r="D24" s="261" t="s">
        <v>5469</v>
      </c>
      <c r="E24" s="262" t="s">
        <v>5427</v>
      </c>
      <c r="F24" s="265" t="s">
        <v>5428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5423</v>
      </c>
      <c r="B25" s="257" t="s">
        <v>5453</v>
      </c>
      <c r="C25" s="258" t="s">
        <v>5470</v>
      </c>
      <c r="D25" s="261" t="s">
        <v>5471</v>
      </c>
      <c r="E25" s="262" t="s">
        <v>5427</v>
      </c>
      <c r="F25" s="265" t="s">
        <v>5472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5423</v>
      </c>
      <c r="B26" s="257" t="s">
        <v>5453</v>
      </c>
      <c r="C26" s="258" t="s">
        <v>5473</v>
      </c>
      <c r="D26" s="261" t="s">
        <v>5474</v>
      </c>
      <c r="E26" s="262" t="s">
        <v>5427</v>
      </c>
      <c r="F26" s="265" t="s">
        <v>5472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5423</v>
      </c>
      <c r="B27" s="257" t="s">
        <v>5453</v>
      </c>
      <c r="C27" s="258" t="s">
        <v>5475</v>
      </c>
      <c r="D27" s="261" t="s">
        <v>5476</v>
      </c>
      <c r="E27" s="262" t="s">
        <v>5427</v>
      </c>
      <c r="F27" s="265" t="s">
        <v>5472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5423</v>
      </c>
      <c r="B28" s="257" t="s">
        <v>5453</v>
      </c>
      <c r="C28" s="258" t="s">
        <v>5477</v>
      </c>
      <c r="D28" s="261" t="s">
        <v>5478</v>
      </c>
      <c r="E28" s="262" t="s">
        <v>5427</v>
      </c>
      <c r="F28" s="265" t="s">
        <v>5472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5423</v>
      </c>
      <c r="B29" s="257" t="s">
        <v>5453</v>
      </c>
      <c r="C29" s="258" t="s">
        <v>5479</v>
      </c>
      <c r="D29" s="261" t="s">
        <v>5480</v>
      </c>
      <c r="E29" s="262" t="s">
        <v>5427</v>
      </c>
      <c r="F29" s="265" t="s">
        <v>5472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5423</v>
      </c>
      <c r="B30" s="257" t="s">
        <v>5453</v>
      </c>
      <c r="C30" s="258" t="s">
        <v>5481</v>
      </c>
      <c r="D30" s="261" t="s">
        <v>5482</v>
      </c>
      <c r="E30" s="262" t="s">
        <v>5427</v>
      </c>
      <c r="F30" s="265" t="s">
        <v>5472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5423</v>
      </c>
      <c r="B31" s="257" t="s">
        <v>5453</v>
      </c>
      <c r="C31" s="258" t="s">
        <v>5483</v>
      </c>
      <c r="D31" s="261" t="s">
        <v>5484</v>
      </c>
      <c r="E31" s="262" t="s">
        <v>5427</v>
      </c>
      <c r="F31" s="265" t="s">
        <v>5472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5423</v>
      </c>
      <c r="B32" s="257" t="s">
        <v>5453</v>
      </c>
      <c r="C32" s="258" t="s">
        <v>5485</v>
      </c>
      <c r="D32" s="261" t="s">
        <v>5486</v>
      </c>
      <c r="E32" s="262" t="s">
        <v>5427</v>
      </c>
      <c r="F32" s="265" t="s">
        <v>5472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5423</v>
      </c>
      <c r="B33" s="257" t="s">
        <v>5453</v>
      </c>
      <c r="C33" s="258" t="s">
        <v>5487</v>
      </c>
      <c r="D33" s="261" t="s">
        <v>5488</v>
      </c>
      <c r="E33" s="262" t="s">
        <v>5456</v>
      </c>
      <c r="F33" s="265" t="s">
        <v>5457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5423</v>
      </c>
      <c r="B34" s="257" t="s">
        <v>5453</v>
      </c>
      <c r="C34" s="258" t="s">
        <v>5489</v>
      </c>
      <c r="D34" s="261" t="s">
        <v>5490</v>
      </c>
      <c r="E34" s="262" t="s">
        <v>5427</v>
      </c>
      <c r="F34" s="265" t="s">
        <v>5472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5423</v>
      </c>
      <c r="B35" s="256" t="s">
        <v>5491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5423</v>
      </c>
      <c r="B36" s="257" t="s">
        <v>5491</v>
      </c>
      <c r="C36" s="258" t="s">
        <v>5492</v>
      </c>
      <c r="D36" s="261" t="s">
        <v>5493</v>
      </c>
      <c r="E36" s="262" t="s">
        <v>5427</v>
      </c>
      <c r="F36" s="265" t="s">
        <v>5472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5423</v>
      </c>
      <c r="B37" s="257" t="s">
        <v>5491</v>
      </c>
      <c r="C37" s="258" t="s">
        <v>5494</v>
      </c>
      <c r="D37" s="261" t="s">
        <v>5495</v>
      </c>
      <c r="E37" s="262" t="s">
        <v>5427</v>
      </c>
      <c r="F37" s="265" t="s">
        <v>5496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5423</v>
      </c>
      <c r="B38" s="257" t="s">
        <v>5491</v>
      </c>
      <c r="C38" s="258" t="s">
        <v>5497</v>
      </c>
      <c r="D38" s="261" t="s">
        <v>5498</v>
      </c>
      <c r="E38" s="262" t="s">
        <v>5427</v>
      </c>
      <c r="F38" s="265" t="s">
        <v>5496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5423</v>
      </c>
      <c r="B39" s="257" t="s">
        <v>5491</v>
      </c>
      <c r="C39" s="258" t="s">
        <v>5499</v>
      </c>
      <c r="D39" s="261" t="s">
        <v>5500</v>
      </c>
      <c r="E39" s="262" t="s">
        <v>5427</v>
      </c>
      <c r="F39" s="265" t="s">
        <v>5496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5423</v>
      </c>
      <c r="B40" s="257" t="s">
        <v>5491</v>
      </c>
      <c r="C40" s="258" t="s">
        <v>5501</v>
      </c>
      <c r="D40" s="261" t="s">
        <v>5502</v>
      </c>
      <c r="E40" s="262" t="s">
        <v>5427</v>
      </c>
      <c r="F40" s="265" t="s">
        <v>5496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5423</v>
      </c>
      <c r="B41" s="257" t="s">
        <v>5491</v>
      </c>
      <c r="C41" s="258" t="s">
        <v>5503</v>
      </c>
      <c r="D41" s="261" t="s">
        <v>5504</v>
      </c>
      <c r="E41" s="262" t="s">
        <v>5427</v>
      </c>
      <c r="F41" s="265" t="s">
        <v>5496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5423</v>
      </c>
      <c r="B42" s="257" t="s">
        <v>5491</v>
      </c>
      <c r="C42" s="258" t="s">
        <v>5505</v>
      </c>
      <c r="D42" s="261" t="s">
        <v>5506</v>
      </c>
      <c r="E42" s="262" t="s">
        <v>5427</v>
      </c>
      <c r="F42" s="265" t="s">
        <v>5496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5423</v>
      </c>
      <c r="B43" s="257" t="s">
        <v>5491</v>
      </c>
      <c r="C43" s="258" t="s">
        <v>5507</v>
      </c>
      <c r="D43" s="261" t="s">
        <v>5508</v>
      </c>
      <c r="E43" s="262" t="s">
        <v>5427</v>
      </c>
      <c r="F43" s="265" t="s">
        <v>5496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5423</v>
      </c>
      <c r="B44" s="257" t="s">
        <v>5491</v>
      </c>
      <c r="C44" s="258" t="s">
        <v>5509</v>
      </c>
      <c r="D44" s="261" t="s">
        <v>5510</v>
      </c>
      <c r="E44" s="262" t="s">
        <v>5427</v>
      </c>
      <c r="F44" s="265" t="s">
        <v>5496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5423</v>
      </c>
      <c r="B45" s="257" t="s">
        <v>5491</v>
      </c>
      <c r="C45" s="258" t="s">
        <v>5511</v>
      </c>
      <c r="D45" s="261" t="s">
        <v>5512</v>
      </c>
      <c r="E45" s="262" t="s">
        <v>5427</v>
      </c>
      <c r="F45" s="265" t="s">
        <v>5496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5423</v>
      </c>
      <c r="B46" s="257" t="s">
        <v>5491</v>
      </c>
      <c r="C46" s="258" t="s">
        <v>5513</v>
      </c>
      <c r="D46" s="261" t="s">
        <v>5514</v>
      </c>
      <c r="E46" s="262" t="s">
        <v>5427</v>
      </c>
      <c r="F46" s="265" t="s">
        <v>5496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5423</v>
      </c>
      <c r="B47" s="257" t="s">
        <v>5491</v>
      </c>
      <c r="C47" s="258" t="s">
        <v>5515</v>
      </c>
      <c r="D47" s="261" t="s">
        <v>5516</v>
      </c>
      <c r="E47" s="262" t="s">
        <v>5427</v>
      </c>
      <c r="F47" s="265" t="s">
        <v>5496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5423</v>
      </c>
      <c r="B48" s="257" t="s">
        <v>5491</v>
      </c>
      <c r="C48" s="258" t="s">
        <v>5517</v>
      </c>
      <c r="D48" s="261" t="s">
        <v>5518</v>
      </c>
      <c r="E48" s="262" t="s">
        <v>5427</v>
      </c>
      <c r="F48" s="265" t="s">
        <v>5496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5423</v>
      </c>
      <c r="B49" s="257" t="s">
        <v>5491</v>
      </c>
      <c r="C49" s="258" t="s">
        <v>5519</v>
      </c>
      <c r="D49" s="261" t="s">
        <v>5520</v>
      </c>
      <c r="E49" s="262" t="s">
        <v>5427</v>
      </c>
      <c r="F49" s="265" t="s">
        <v>5496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5423</v>
      </c>
      <c r="B50" s="256" t="s">
        <v>2693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5423</v>
      </c>
      <c r="B51" s="257" t="s">
        <v>2693</v>
      </c>
      <c r="C51" s="258" t="s">
        <v>5521</v>
      </c>
      <c r="D51" s="261" t="s">
        <v>5522</v>
      </c>
      <c r="E51" s="262" t="s">
        <v>5523</v>
      </c>
      <c r="F51" s="265" t="s">
        <v>5524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5423</v>
      </c>
      <c r="B52" s="257" t="s">
        <v>2693</v>
      </c>
      <c r="C52" s="258" t="s">
        <v>5525</v>
      </c>
      <c r="D52" s="261" t="s">
        <v>5526</v>
      </c>
      <c r="E52" s="262" t="s">
        <v>5523</v>
      </c>
      <c r="F52" s="265" t="s">
        <v>5524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5423</v>
      </c>
      <c r="B53" s="257" t="s">
        <v>2693</v>
      </c>
      <c r="C53" s="258" t="s">
        <v>5527</v>
      </c>
      <c r="D53" s="261" t="s">
        <v>5528</v>
      </c>
      <c r="E53" s="262" t="s">
        <v>5523</v>
      </c>
      <c r="F53" s="265" t="s">
        <v>5524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5423</v>
      </c>
      <c r="B54" s="257" t="s">
        <v>2693</v>
      </c>
      <c r="C54" s="258" t="s">
        <v>5529</v>
      </c>
      <c r="D54" s="261" t="s">
        <v>5530</v>
      </c>
      <c r="E54" s="262" t="s">
        <v>5523</v>
      </c>
      <c r="F54" s="265" t="s">
        <v>5524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5423</v>
      </c>
      <c r="B55" s="257" t="s">
        <v>2693</v>
      </c>
      <c r="C55" s="258" t="s">
        <v>5531</v>
      </c>
      <c r="D55" s="261" t="s">
        <v>5532</v>
      </c>
      <c r="E55" s="262" t="s">
        <v>5523</v>
      </c>
      <c r="F55" s="265" t="s">
        <v>5524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5423</v>
      </c>
      <c r="B56" s="257" t="s">
        <v>2693</v>
      </c>
      <c r="C56" s="258" t="s">
        <v>5533</v>
      </c>
      <c r="D56" s="261" t="s">
        <v>5534</v>
      </c>
      <c r="E56" s="262" t="s">
        <v>5523</v>
      </c>
      <c r="F56" s="265" t="s">
        <v>5524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5423</v>
      </c>
      <c r="B57" s="257" t="s">
        <v>2693</v>
      </c>
      <c r="C57" s="258" t="s">
        <v>5535</v>
      </c>
      <c r="D57" s="261" t="s">
        <v>5536</v>
      </c>
      <c r="E57" s="262" t="s">
        <v>5523</v>
      </c>
      <c r="F57" s="265" t="s">
        <v>5524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5423</v>
      </c>
      <c r="B58" s="257" t="s">
        <v>2693</v>
      </c>
      <c r="C58" s="258" t="s">
        <v>5537</v>
      </c>
      <c r="D58" s="261" t="s">
        <v>5538</v>
      </c>
      <c r="E58" s="262" t="s">
        <v>5427</v>
      </c>
      <c r="F58" s="265" t="s">
        <v>5524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5423</v>
      </c>
      <c r="B59" s="257" t="s">
        <v>2693</v>
      </c>
      <c r="C59" s="258" t="s">
        <v>5539</v>
      </c>
      <c r="D59" s="261" t="s">
        <v>5540</v>
      </c>
      <c r="E59" s="262" t="s">
        <v>5427</v>
      </c>
      <c r="F59" s="265" t="s">
        <v>5524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5423</v>
      </c>
      <c r="B60" s="256" t="s">
        <v>5541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5423</v>
      </c>
      <c r="B61" s="257" t="s">
        <v>5541</v>
      </c>
      <c r="C61" s="258" t="s">
        <v>5542</v>
      </c>
      <c r="D61" s="261" t="s">
        <v>5543</v>
      </c>
      <c r="E61" s="262" t="s">
        <v>5427</v>
      </c>
      <c r="F61" s="265" t="s">
        <v>5544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5423</v>
      </c>
      <c r="B62" s="257" t="s">
        <v>5541</v>
      </c>
      <c r="C62" s="258" t="s">
        <v>5545</v>
      </c>
      <c r="D62" s="261" t="s">
        <v>5546</v>
      </c>
      <c r="E62" s="262" t="s">
        <v>5427</v>
      </c>
      <c r="F62" s="265" t="s">
        <v>5544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5423</v>
      </c>
      <c r="B63" s="257" t="s">
        <v>5541</v>
      </c>
      <c r="C63" s="258" t="s">
        <v>5547</v>
      </c>
      <c r="D63" s="261" t="s">
        <v>5548</v>
      </c>
      <c r="E63" s="262" t="s">
        <v>5427</v>
      </c>
      <c r="F63" s="265" t="s">
        <v>5544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5423</v>
      </c>
      <c r="B64" s="257" t="s">
        <v>5541</v>
      </c>
      <c r="C64" s="258" t="s">
        <v>5549</v>
      </c>
      <c r="D64" s="261" t="s">
        <v>5550</v>
      </c>
      <c r="E64" s="262" t="s">
        <v>5427</v>
      </c>
      <c r="F64" s="265" t="s">
        <v>5544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5423</v>
      </c>
      <c r="B65" s="257" t="s">
        <v>5541</v>
      </c>
      <c r="C65" s="258" t="s">
        <v>5551</v>
      </c>
      <c r="D65" s="261" t="s">
        <v>5552</v>
      </c>
      <c r="E65" s="262" t="s">
        <v>5427</v>
      </c>
      <c r="F65" s="265" t="s">
        <v>5544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5423</v>
      </c>
      <c r="B66" s="257" t="s">
        <v>5541</v>
      </c>
      <c r="C66" s="258" t="s">
        <v>5553</v>
      </c>
      <c r="D66" s="261" t="s">
        <v>5554</v>
      </c>
      <c r="E66" s="262" t="s">
        <v>5427</v>
      </c>
      <c r="F66" s="265" t="s">
        <v>5544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5423</v>
      </c>
      <c r="B67" s="257" t="s">
        <v>5541</v>
      </c>
      <c r="C67" s="258" t="s">
        <v>5555</v>
      </c>
      <c r="D67" s="261" t="s">
        <v>5556</v>
      </c>
      <c r="E67" s="262" t="s">
        <v>5427</v>
      </c>
      <c r="F67" s="265" t="s">
        <v>5544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5423</v>
      </c>
      <c r="B68" s="257" t="s">
        <v>5541</v>
      </c>
      <c r="C68" s="258" t="s">
        <v>5557</v>
      </c>
      <c r="D68" s="261" t="s">
        <v>5558</v>
      </c>
      <c r="E68" s="262" t="s">
        <v>5427</v>
      </c>
      <c r="F68" s="265" t="s">
        <v>5559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5423</v>
      </c>
      <c r="B69" s="257" t="s">
        <v>5541</v>
      </c>
      <c r="C69" s="258" t="s">
        <v>5560</v>
      </c>
      <c r="D69" s="261" t="s">
        <v>5561</v>
      </c>
      <c r="E69" s="262" t="s">
        <v>5427</v>
      </c>
      <c r="F69" s="265" t="s">
        <v>5559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5423</v>
      </c>
      <c r="B70" s="257" t="s">
        <v>5541</v>
      </c>
      <c r="C70" s="258" t="s">
        <v>5562</v>
      </c>
      <c r="D70" s="261" t="s">
        <v>5563</v>
      </c>
      <c r="E70" s="262" t="s">
        <v>5427</v>
      </c>
      <c r="F70" s="265" t="s">
        <v>5559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5423</v>
      </c>
      <c r="B71" s="257" t="s">
        <v>5541</v>
      </c>
      <c r="C71" s="258" t="s">
        <v>5564</v>
      </c>
      <c r="D71" s="261" t="s">
        <v>5565</v>
      </c>
      <c r="E71" s="262" t="s">
        <v>5427</v>
      </c>
      <c r="F71" s="265" t="s">
        <v>5566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5423</v>
      </c>
      <c r="B72" s="257" t="s">
        <v>5541</v>
      </c>
      <c r="C72" s="258" t="s">
        <v>5567</v>
      </c>
      <c r="D72" s="261" t="s">
        <v>5568</v>
      </c>
      <c r="E72" s="262" t="s">
        <v>5427</v>
      </c>
      <c r="F72" s="265" t="s">
        <v>5544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5423</v>
      </c>
      <c r="B73" s="257" t="s">
        <v>5541</v>
      </c>
      <c r="C73" s="258" t="s">
        <v>5569</v>
      </c>
      <c r="D73" s="261" t="s">
        <v>5570</v>
      </c>
      <c r="E73" s="262" t="s">
        <v>5571</v>
      </c>
      <c r="F73" s="265" t="s">
        <v>5544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5423</v>
      </c>
      <c r="B74" s="256" t="s">
        <v>5572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5423</v>
      </c>
      <c r="B75" s="257" t="s">
        <v>5572</v>
      </c>
      <c r="C75" s="258" t="s">
        <v>5573</v>
      </c>
      <c r="D75" s="261" t="s">
        <v>5574</v>
      </c>
      <c r="E75" s="262" t="s">
        <v>5571</v>
      </c>
      <c r="F75" s="265" t="s">
        <v>5575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5423</v>
      </c>
      <c r="B76" s="257" t="s">
        <v>5572</v>
      </c>
      <c r="C76" s="258" t="s">
        <v>5576</v>
      </c>
      <c r="D76" s="261" t="s">
        <v>5577</v>
      </c>
      <c r="E76" s="262" t="s">
        <v>5571</v>
      </c>
      <c r="F76" s="265" t="s">
        <v>5575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5423</v>
      </c>
      <c r="B77" s="257" t="s">
        <v>5572</v>
      </c>
      <c r="C77" s="258" t="s">
        <v>5578</v>
      </c>
      <c r="D77" s="261" t="s">
        <v>5579</v>
      </c>
      <c r="E77" s="262" t="s">
        <v>5571</v>
      </c>
      <c r="F77" s="265" t="s">
        <v>5575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5423</v>
      </c>
      <c r="B78" s="257" t="s">
        <v>5572</v>
      </c>
      <c r="C78" s="258" t="s">
        <v>5580</v>
      </c>
      <c r="D78" s="261" t="s">
        <v>5581</v>
      </c>
      <c r="E78" s="262" t="s">
        <v>5571</v>
      </c>
      <c r="F78" s="265" t="s">
        <v>5575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5423</v>
      </c>
      <c r="B79" s="257" t="s">
        <v>5572</v>
      </c>
      <c r="C79" s="258" t="s">
        <v>5582</v>
      </c>
      <c r="D79" s="261" t="s">
        <v>5583</v>
      </c>
      <c r="E79" s="262" t="s">
        <v>5571</v>
      </c>
      <c r="F79" s="265" t="s">
        <v>5575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5423</v>
      </c>
      <c r="B80" s="257" t="s">
        <v>5572</v>
      </c>
      <c r="C80" s="258" t="s">
        <v>5584</v>
      </c>
      <c r="D80" s="261" t="s">
        <v>5585</v>
      </c>
      <c r="E80" s="262" t="s">
        <v>5571</v>
      </c>
      <c r="F80" s="265" t="s">
        <v>5575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5423</v>
      </c>
      <c r="B81" s="257" t="s">
        <v>5572</v>
      </c>
      <c r="C81" s="258" t="s">
        <v>5586</v>
      </c>
      <c r="D81" s="261" t="s">
        <v>5587</v>
      </c>
      <c r="E81" s="262" t="s">
        <v>5571</v>
      </c>
      <c r="F81" s="265" t="s">
        <v>5575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5423</v>
      </c>
      <c r="B82" s="257" t="s">
        <v>5572</v>
      </c>
      <c r="C82" s="258" t="s">
        <v>5588</v>
      </c>
      <c r="D82" s="261" t="s">
        <v>5589</v>
      </c>
      <c r="E82" s="262" t="s">
        <v>5571</v>
      </c>
      <c r="F82" s="265" t="s">
        <v>5575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5423</v>
      </c>
      <c r="B83" s="257" t="s">
        <v>5572</v>
      </c>
      <c r="C83" s="258" t="s">
        <v>5590</v>
      </c>
      <c r="D83" s="261" t="s">
        <v>5591</v>
      </c>
      <c r="E83" s="262" t="s">
        <v>5571</v>
      </c>
      <c r="F83" s="265" t="s">
        <v>5575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5423</v>
      </c>
      <c r="B84" s="257" t="s">
        <v>5572</v>
      </c>
      <c r="C84" s="258" t="s">
        <v>5592</v>
      </c>
      <c r="D84" s="261" t="s">
        <v>5593</v>
      </c>
      <c r="E84" s="262" t="s">
        <v>5571</v>
      </c>
      <c r="F84" s="265" t="s">
        <v>5575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5423</v>
      </c>
      <c r="B85" s="257" t="s">
        <v>5572</v>
      </c>
      <c r="C85" s="258" t="s">
        <v>5594</v>
      </c>
      <c r="D85" s="261" t="s">
        <v>5595</v>
      </c>
      <c r="E85" s="262" t="s">
        <v>5571</v>
      </c>
      <c r="F85" s="265" t="s">
        <v>5575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5423</v>
      </c>
      <c r="B86" s="257" t="s">
        <v>5572</v>
      </c>
      <c r="C86" s="258" t="s">
        <v>5596</v>
      </c>
      <c r="D86" s="261" t="s">
        <v>5597</v>
      </c>
      <c r="E86" s="262" t="s">
        <v>5571</v>
      </c>
      <c r="F86" s="265" t="s">
        <v>5575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5423</v>
      </c>
      <c r="B87" s="257" t="s">
        <v>5572</v>
      </c>
      <c r="C87" s="258" t="s">
        <v>5598</v>
      </c>
      <c r="D87" s="261" t="s">
        <v>5599</v>
      </c>
      <c r="E87" s="262" t="s">
        <v>5571</v>
      </c>
      <c r="F87" s="265" t="s">
        <v>5575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5423</v>
      </c>
      <c r="B88" s="257" t="s">
        <v>5572</v>
      </c>
      <c r="C88" s="258" t="s">
        <v>5600</v>
      </c>
      <c r="D88" s="261" t="s">
        <v>5601</v>
      </c>
      <c r="E88" s="262" t="s">
        <v>5571</v>
      </c>
      <c r="F88" s="265" t="s">
        <v>5559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5423</v>
      </c>
      <c r="B89" s="257" t="s">
        <v>5572</v>
      </c>
      <c r="C89" s="258" t="s">
        <v>5602</v>
      </c>
      <c r="D89" s="261" t="s">
        <v>5603</v>
      </c>
      <c r="E89" s="262" t="s">
        <v>5571</v>
      </c>
      <c r="F89" s="265" t="s">
        <v>5559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5423</v>
      </c>
      <c r="B90" s="257" t="s">
        <v>5572</v>
      </c>
      <c r="C90" s="258" t="s">
        <v>5604</v>
      </c>
      <c r="D90" s="261" t="s">
        <v>5605</v>
      </c>
      <c r="E90" s="262" t="s">
        <v>5571</v>
      </c>
      <c r="F90" s="265" t="s">
        <v>5559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5423</v>
      </c>
      <c r="B91" s="256" t="s">
        <v>5606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5423</v>
      </c>
      <c r="B92" s="257" t="s">
        <v>5606</v>
      </c>
      <c r="C92" s="258" t="s">
        <v>5607</v>
      </c>
      <c r="D92" s="261" t="s">
        <v>5608</v>
      </c>
      <c r="E92" s="262" t="s">
        <v>5427</v>
      </c>
      <c r="F92" s="265" t="s">
        <v>5559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5423</v>
      </c>
      <c r="B93" s="257" t="s">
        <v>5606</v>
      </c>
      <c r="C93" s="258" t="s">
        <v>5609</v>
      </c>
      <c r="D93" s="261" t="s">
        <v>5610</v>
      </c>
      <c r="E93" s="262" t="s">
        <v>5427</v>
      </c>
      <c r="F93" s="265" t="s">
        <v>5559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5423</v>
      </c>
      <c r="B94" s="257" t="s">
        <v>5606</v>
      </c>
      <c r="C94" s="258" t="s">
        <v>5611</v>
      </c>
      <c r="D94" s="261" t="s">
        <v>5612</v>
      </c>
      <c r="E94" s="262" t="s">
        <v>5427</v>
      </c>
      <c r="F94" s="265" t="s">
        <v>5559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5423</v>
      </c>
      <c r="B95" s="257" t="s">
        <v>5606</v>
      </c>
      <c r="C95" s="258" t="s">
        <v>5613</v>
      </c>
      <c r="D95" s="261" t="s">
        <v>5614</v>
      </c>
      <c r="E95" s="262" t="s">
        <v>5427</v>
      </c>
      <c r="F95" s="265" t="s">
        <v>5559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5423</v>
      </c>
      <c r="B96" s="257" t="s">
        <v>5606</v>
      </c>
      <c r="C96" s="258" t="s">
        <v>5615</v>
      </c>
      <c r="D96" s="261" t="s">
        <v>5616</v>
      </c>
      <c r="E96" s="262" t="s">
        <v>5427</v>
      </c>
      <c r="F96" s="265" t="s">
        <v>5559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5423</v>
      </c>
      <c r="B97" s="257" t="s">
        <v>5606</v>
      </c>
      <c r="C97" s="258" t="s">
        <v>5617</v>
      </c>
      <c r="D97" s="261" t="s">
        <v>5618</v>
      </c>
      <c r="E97" s="262" t="s">
        <v>5427</v>
      </c>
      <c r="F97" s="265" t="s">
        <v>5619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5423</v>
      </c>
      <c r="B98" s="257" t="s">
        <v>5606</v>
      </c>
      <c r="C98" s="258" t="s">
        <v>5620</v>
      </c>
      <c r="D98" s="261" t="s">
        <v>5621</v>
      </c>
      <c r="E98" s="262" t="s">
        <v>5427</v>
      </c>
      <c r="F98" s="265" t="s">
        <v>5619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5423</v>
      </c>
      <c r="B99" s="257" t="s">
        <v>5606</v>
      </c>
      <c r="C99" s="258" t="s">
        <v>5622</v>
      </c>
      <c r="D99" s="261" t="s">
        <v>5623</v>
      </c>
      <c r="E99" s="262" t="s">
        <v>5427</v>
      </c>
      <c r="F99" s="265" t="s">
        <v>5619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5423</v>
      </c>
      <c r="B100" s="257" t="s">
        <v>5606</v>
      </c>
      <c r="C100" s="258" t="s">
        <v>5624</v>
      </c>
      <c r="D100" s="261" t="s">
        <v>5625</v>
      </c>
      <c r="E100" s="262" t="s">
        <v>5427</v>
      </c>
      <c r="F100" s="265" t="s">
        <v>5619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5423</v>
      </c>
      <c r="B101" s="257" t="s">
        <v>5606</v>
      </c>
      <c r="C101" s="258" t="s">
        <v>5626</v>
      </c>
      <c r="D101" s="261" t="s">
        <v>5627</v>
      </c>
      <c r="E101" s="262" t="s">
        <v>5427</v>
      </c>
      <c r="F101" s="265" t="s">
        <v>5559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5423</v>
      </c>
      <c r="B102" s="257" t="s">
        <v>5606</v>
      </c>
      <c r="C102" s="258" t="s">
        <v>5628</v>
      </c>
      <c r="D102" s="261" t="s">
        <v>5629</v>
      </c>
      <c r="E102" s="262" t="s">
        <v>5571</v>
      </c>
      <c r="F102" s="265" t="s">
        <v>5559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5423</v>
      </c>
      <c r="B103" s="257" t="s">
        <v>5606</v>
      </c>
      <c r="C103" s="258" t="s">
        <v>5630</v>
      </c>
      <c r="D103" s="261" t="s">
        <v>5631</v>
      </c>
      <c r="E103" s="262" t="s">
        <v>5571</v>
      </c>
      <c r="F103" s="265" t="s">
        <v>5559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5423</v>
      </c>
      <c r="B104" s="257" t="s">
        <v>5606</v>
      </c>
      <c r="C104" s="258" t="s">
        <v>5632</v>
      </c>
      <c r="D104" s="261" t="s">
        <v>5633</v>
      </c>
      <c r="E104" s="262" t="s">
        <v>5571</v>
      </c>
      <c r="F104" s="265" t="s">
        <v>5559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5423</v>
      </c>
      <c r="B105" s="257" t="s">
        <v>5606</v>
      </c>
      <c r="C105" s="258" t="s">
        <v>5634</v>
      </c>
      <c r="D105" s="261" t="s">
        <v>5635</v>
      </c>
      <c r="E105" s="262" t="s">
        <v>5456</v>
      </c>
      <c r="F105" s="265" t="s">
        <v>5559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5423</v>
      </c>
      <c r="B106" s="256" t="s">
        <v>5636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5423</v>
      </c>
      <c r="B107" s="257" t="s">
        <v>5636</v>
      </c>
      <c r="C107" s="258" t="s">
        <v>5637</v>
      </c>
      <c r="D107" s="261" t="s">
        <v>5638</v>
      </c>
      <c r="E107" s="262" t="s">
        <v>5571</v>
      </c>
      <c r="F107" s="265" t="s">
        <v>5559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5423</v>
      </c>
      <c r="B108" s="257" t="s">
        <v>5636</v>
      </c>
      <c r="C108" s="258" t="s">
        <v>5639</v>
      </c>
      <c r="D108" s="261" t="s">
        <v>5640</v>
      </c>
      <c r="E108" s="262" t="s">
        <v>5571</v>
      </c>
      <c r="F108" s="265" t="s">
        <v>5559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5423</v>
      </c>
      <c r="B109" s="257" t="s">
        <v>5636</v>
      </c>
      <c r="C109" s="258" t="s">
        <v>5641</v>
      </c>
      <c r="D109" s="261" t="s">
        <v>5642</v>
      </c>
      <c r="E109" s="262" t="s">
        <v>5571</v>
      </c>
      <c r="F109" s="265" t="s">
        <v>5559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5423</v>
      </c>
      <c r="B110" s="257" t="s">
        <v>5636</v>
      </c>
      <c r="C110" s="258" t="s">
        <v>5643</v>
      </c>
      <c r="D110" s="261" t="s">
        <v>5644</v>
      </c>
      <c r="E110" s="262" t="s">
        <v>5571</v>
      </c>
      <c r="F110" s="265" t="s">
        <v>5559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5423</v>
      </c>
      <c r="B111" s="257" t="s">
        <v>5636</v>
      </c>
      <c r="C111" s="258" t="s">
        <v>5645</v>
      </c>
      <c r="D111" s="261" t="s">
        <v>5646</v>
      </c>
      <c r="E111" s="262" t="s">
        <v>5571</v>
      </c>
      <c r="F111" s="265" t="s">
        <v>5559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5423</v>
      </c>
      <c r="B112" s="257" t="s">
        <v>5636</v>
      </c>
      <c r="C112" s="258" t="s">
        <v>5647</v>
      </c>
      <c r="D112" s="261" t="s">
        <v>5648</v>
      </c>
      <c r="E112" s="262" t="s">
        <v>5571</v>
      </c>
      <c r="F112" s="265" t="s">
        <v>5559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5423</v>
      </c>
      <c r="B113" s="257" t="s">
        <v>5636</v>
      </c>
      <c r="C113" s="258" t="s">
        <v>5649</v>
      </c>
      <c r="D113" s="261" t="s">
        <v>5650</v>
      </c>
      <c r="E113" s="262" t="s">
        <v>5571</v>
      </c>
      <c r="F113" s="265" t="s">
        <v>5559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5423</v>
      </c>
      <c r="B114" s="257" t="s">
        <v>5636</v>
      </c>
      <c r="C114" s="258" t="s">
        <v>5651</v>
      </c>
      <c r="D114" s="261" t="s">
        <v>5652</v>
      </c>
      <c r="E114" s="262" t="s">
        <v>5571</v>
      </c>
      <c r="F114" s="265" t="s">
        <v>5559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5423</v>
      </c>
      <c r="B115" s="257" t="s">
        <v>5636</v>
      </c>
      <c r="C115" s="258" t="s">
        <v>5653</v>
      </c>
      <c r="D115" s="261" t="s">
        <v>5654</v>
      </c>
      <c r="E115" s="262" t="s">
        <v>5571</v>
      </c>
      <c r="F115" s="265" t="s">
        <v>5559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5423</v>
      </c>
      <c r="B116" s="257" t="s">
        <v>5636</v>
      </c>
      <c r="C116" s="258" t="s">
        <v>5655</v>
      </c>
      <c r="D116" s="261" t="s">
        <v>5656</v>
      </c>
      <c r="E116" s="262" t="s">
        <v>5571</v>
      </c>
      <c r="F116" s="265" t="s">
        <v>5559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5423</v>
      </c>
      <c r="B117" s="257" t="s">
        <v>5636</v>
      </c>
      <c r="C117" s="258" t="s">
        <v>5657</v>
      </c>
      <c r="D117" s="261" t="s">
        <v>5658</v>
      </c>
      <c r="E117" s="262" t="s">
        <v>5571</v>
      </c>
      <c r="F117" s="265" t="s">
        <v>5559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5659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5659</v>
      </c>
      <c r="B119" s="256" t="s">
        <v>5660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5659</v>
      </c>
      <c r="B120" s="257" t="s">
        <v>5660</v>
      </c>
      <c r="C120" s="258" t="s">
        <v>5661</v>
      </c>
      <c r="D120" s="261" t="s">
        <v>5662</v>
      </c>
      <c r="E120" s="262" t="s">
        <v>5427</v>
      </c>
      <c r="F120" s="265" t="s">
        <v>5663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5659</v>
      </c>
      <c r="B121" s="257" t="s">
        <v>5660</v>
      </c>
      <c r="C121" s="258" t="s">
        <v>5664</v>
      </c>
      <c r="D121" s="261" t="s">
        <v>5665</v>
      </c>
      <c r="E121" s="262" t="s">
        <v>5427</v>
      </c>
      <c r="F121" s="265" t="s">
        <v>5663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5659</v>
      </c>
      <c r="B122" s="257" t="s">
        <v>5660</v>
      </c>
      <c r="C122" s="258" t="s">
        <v>5666</v>
      </c>
      <c r="D122" s="261" t="s">
        <v>5667</v>
      </c>
      <c r="E122" s="262" t="s">
        <v>5427</v>
      </c>
      <c r="F122" s="265" t="s">
        <v>5663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5659</v>
      </c>
      <c r="B123" s="257" t="s">
        <v>5660</v>
      </c>
      <c r="C123" s="258" t="s">
        <v>5668</v>
      </c>
      <c r="D123" s="261" t="s">
        <v>5669</v>
      </c>
      <c r="E123" s="262" t="s">
        <v>5427</v>
      </c>
      <c r="F123" s="265" t="s">
        <v>5663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5659</v>
      </c>
      <c r="B124" s="257" t="s">
        <v>5660</v>
      </c>
      <c r="C124" s="258" t="s">
        <v>5670</v>
      </c>
      <c r="D124" s="261" t="s">
        <v>5671</v>
      </c>
      <c r="E124" s="262" t="s">
        <v>5427</v>
      </c>
      <c r="F124" s="265" t="s">
        <v>5663</v>
      </c>
      <c r="G124" s="268">
        <f>IF(COUNTIF(H124:AU124,"&lt;&gt;")=0,"",SUMPRODUCT(((Recommendations[ImplStatus]="Implemented")+(Recommendations[ImplStatus]="Compensated"))*ISNUMBER(MATCH(Recommendations[Id],H124:AU124,0)))/COUNTIF(H124:AU124,"&lt;&gt;"))</f>
        <v>0</v>
      </c>
      <c r="H124" s="269" t="s">
        <v>215</v>
      </c>
      <c r="I124" s="269" t="s">
        <v>662</v>
      </c>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5659</v>
      </c>
      <c r="B125" s="257" t="s">
        <v>5660</v>
      </c>
      <c r="C125" s="258" t="s">
        <v>5672</v>
      </c>
      <c r="D125" s="261" t="s">
        <v>5673</v>
      </c>
      <c r="E125" s="262" t="s">
        <v>5427</v>
      </c>
      <c r="F125" s="265" t="s">
        <v>5663</v>
      </c>
      <c r="G125" s="268">
        <f>IF(COUNTIF(H125:AU125,"&lt;&gt;")=0,"",SUMPRODUCT(((Recommendations[ImplStatus]="Implemented")+(Recommendations[ImplStatus]="Compensated"))*ISNUMBER(MATCH(Recommendations[Id],H125:AU125,0)))/COUNTIF(H125:AU125,"&lt;&gt;"))</f>
        <v>0</v>
      </c>
      <c r="H125" s="269" t="s">
        <v>33</v>
      </c>
      <c r="I125" s="269" t="s">
        <v>39</v>
      </c>
      <c r="J125" s="269" t="s">
        <v>370</v>
      </c>
      <c r="K125" s="269" t="s">
        <v>579</v>
      </c>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5659</v>
      </c>
      <c r="B126" s="257" t="s">
        <v>5660</v>
      </c>
      <c r="C126" s="258" t="s">
        <v>5674</v>
      </c>
      <c r="D126" s="261" t="s">
        <v>5675</v>
      </c>
      <c r="E126" s="262" t="s">
        <v>5427</v>
      </c>
      <c r="F126" s="265" t="s">
        <v>5663</v>
      </c>
      <c r="G126" s="268">
        <f>IF(COUNTIF(H126:AU126,"&lt;&gt;")=0,"",SUMPRODUCT(((Recommendations[ImplStatus]="Implemented")+(Recommendations[ImplStatus]="Compensated"))*ISNUMBER(MATCH(Recommendations[Id],H126:AU126,0)))/COUNTIF(H126:AU126,"&lt;&gt;"))</f>
        <v>0</v>
      </c>
      <c r="H126" s="269" t="s">
        <v>33</v>
      </c>
      <c r="I126" s="269" t="s">
        <v>39</v>
      </c>
      <c r="J126" s="269" t="s">
        <v>370</v>
      </c>
      <c r="K126" s="269" t="s">
        <v>579</v>
      </c>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5659</v>
      </c>
      <c r="B127" s="257" t="s">
        <v>5660</v>
      </c>
      <c r="C127" s="258" t="s">
        <v>5676</v>
      </c>
      <c r="D127" s="261" t="s">
        <v>5677</v>
      </c>
      <c r="E127" s="262" t="s">
        <v>5427</v>
      </c>
      <c r="F127" s="265" t="s">
        <v>5663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5659</v>
      </c>
      <c r="B128" s="257" t="s">
        <v>5660</v>
      </c>
      <c r="C128" s="258" t="s">
        <v>5678</v>
      </c>
      <c r="D128" s="261" t="s">
        <v>5679</v>
      </c>
      <c r="E128" s="262" t="s">
        <v>5427</v>
      </c>
      <c r="F128" s="265" t="s">
        <v>5663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5659</v>
      </c>
      <c r="B129" s="257" t="s">
        <v>5660</v>
      </c>
      <c r="C129" s="258" t="s">
        <v>5680</v>
      </c>
      <c r="D129" s="261" t="s">
        <v>5681</v>
      </c>
      <c r="E129" s="262" t="s">
        <v>5427</v>
      </c>
      <c r="F129" s="265" t="s">
        <v>5663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5659</v>
      </c>
      <c r="B130" s="257" t="s">
        <v>5660</v>
      </c>
      <c r="C130" s="258" t="s">
        <v>5682</v>
      </c>
      <c r="D130" s="261" t="s">
        <v>5683</v>
      </c>
      <c r="E130" s="262" t="s">
        <v>5427</v>
      </c>
      <c r="F130" s="265" t="s">
        <v>5663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5659</v>
      </c>
      <c r="B131" s="257" t="s">
        <v>5660</v>
      </c>
      <c r="C131" s="258" t="s">
        <v>5684</v>
      </c>
      <c r="D131" s="261" t="s">
        <v>5685</v>
      </c>
      <c r="E131" s="262" t="s">
        <v>5427</v>
      </c>
      <c r="F131" s="265" t="s">
        <v>5663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5659</v>
      </c>
      <c r="B132" s="257" t="s">
        <v>5660</v>
      </c>
      <c r="C132" s="258" t="s">
        <v>5686</v>
      </c>
      <c r="D132" s="261" t="s">
        <v>5687</v>
      </c>
      <c r="E132" s="262" t="s">
        <v>5427</v>
      </c>
      <c r="F132" s="265" t="s">
        <v>5663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5659</v>
      </c>
      <c r="B133" s="257" t="s">
        <v>5660</v>
      </c>
      <c r="C133" s="258" t="s">
        <v>5688</v>
      </c>
      <c r="D133" s="261" t="s">
        <v>5689</v>
      </c>
      <c r="E133" s="262" t="s">
        <v>5456</v>
      </c>
      <c r="F133" s="265" t="s">
        <v>5663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5659</v>
      </c>
      <c r="B134" s="257" t="s">
        <v>5660</v>
      </c>
      <c r="C134" s="258" t="s">
        <v>5690</v>
      </c>
      <c r="D134" s="261" t="s">
        <v>5691</v>
      </c>
      <c r="E134" s="262" t="s">
        <v>5456</v>
      </c>
      <c r="F134" s="265" t="s">
        <v>5663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5659</v>
      </c>
      <c r="B135" s="257" t="s">
        <v>5660</v>
      </c>
      <c r="C135" s="258" t="s">
        <v>5692</v>
      </c>
      <c r="D135" s="261" t="s">
        <v>5693</v>
      </c>
      <c r="E135" s="262" t="s">
        <v>5571</v>
      </c>
      <c r="F135" s="265" t="s">
        <v>5663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5659</v>
      </c>
      <c r="B136" s="257" t="s">
        <v>5660</v>
      </c>
      <c r="C136" s="258" t="s">
        <v>5694</v>
      </c>
      <c r="D136" s="261" t="s">
        <v>5695</v>
      </c>
      <c r="E136" s="262" t="s">
        <v>5456</v>
      </c>
      <c r="F136" s="265" t="s">
        <v>5663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5659</v>
      </c>
      <c r="B137" s="257" t="s">
        <v>5660</v>
      </c>
      <c r="C137" s="258" t="s">
        <v>5696</v>
      </c>
      <c r="D137" s="261" t="s">
        <v>5697</v>
      </c>
      <c r="E137" s="262" t="s">
        <v>5456</v>
      </c>
      <c r="F137" s="265" t="s">
        <v>5663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5659</v>
      </c>
      <c r="B138" s="257" t="s">
        <v>5660</v>
      </c>
      <c r="C138" s="258" t="s">
        <v>5698</v>
      </c>
      <c r="D138" s="261" t="s">
        <v>5699</v>
      </c>
      <c r="E138" s="262" t="s">
        <v>5571</v>
      </c>
      <c r="F138" s="265" t="s">
        <v>5663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5659</v>
      </c>
      <c r="B139" s="257" t="s">
        <v>5660</v>
      </c>
      <c r="C139" s="258" t="s">
        <v>5700</v>
      </c>
      <c r="D139" s="261" t="s">
        <v>5701</v>
      </c>
      <c r="E139" s="262" t="s">
        <v>5571</v>
      </c>
      <c r="F139" s="265" t="s">
        <v>5663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5659</v>
      </c>
      <c r="B140" s="257" t="s">
        <v>5660</v>
      </c>
      <c r="C140" s="258" t="s">
        <v>5702</v>
      </c>
      <c r="D140" s="261" t="s">
        <v>5703</v>
      </c>
      <c r="E140" s="262" t="s">
        <v>5427</v>
      </c>
      <c r="F140" s="265" t="s">
        <v>5663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5659</v>
      </c>
      <c r="B141" s="257" t="s">
        <v>5660</v>
      </c>
      <c r="C141" s="258" t="s">
        <v>5704</v>
      </c>
      <c r="D141" s="261" t="s">
        <v>5705</v>
      </c>
      <c r="E141" s="262" t="s">
        <v>5706</v>
      </c>
      <c r="F141" s="265" t="s">
        <v>5707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5659</v>
      </c>
      <c r="B142" s="257" t="s">
        <v>5660</v>
      </c>
      <c r="C142" s="258" t="s">
        <v>5708</v>
      </c>
      <c r="D142" s="261" t="s">
        <v>5709</v>
      </c>
      <c r="E142" s="262" t="s">
        <v>5706</v>
      </c>
      <c r="F142" s="265" t="s">
        <v>5707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5659</v>
      </c>
      <c r="B143" s="257" t="s">
        <v>5660</v>
      </c>
      <c r="C143" s="258" t="s">
        <v>5710</v>
      </c>
      <c r="D143" s="261" t="s">
        <v>5711</v>
      </c>
      <c r="E143" s="262" t="s">
        <v>5706</v>
      </c>
      <c r="F143" s="265" t="s">
        <v>5707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5659</v>
      </c>
      <c r="B144" s="257" t="s">
        <v>5660</v>
      </c>
      <c r="C144" s="258" t="s">
        <v>5712</v>
      </c>
      <c r="D144" s="261" t="s">
        <v>5713</v>
      </c>
      <c r="E144" s="262" t="s">
        <v>5523</v>
      </c>
      <c r="F144" s="265" t="s">
        <v>5707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5659</v>
      </c>
      <c r="B145" s="257" t="s">
        <v>5660</v>
      </c>
      <c r="C145" s="258" t="s">
        <v>5714</v>
      </c>
      <c r="D145" s="261" t="s">
        <v>5715</v>
      </c>
      <c r="E145" s="262" t="s">
        <v>5523</v>
      </c>
      <c r="F145" s="265" t="s">
        <v>5707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5659</v>
      </c>
      <c r="B146" s="257" t="s">
        <v>5660</v>
      </c>
      <c r="C146" s="258" t="s">
        <v>5716</v>
      </c>
      <c r="D146" s="261" t="s">
        <v>5717</v>
      </c>
      <c r="E146" s="262" t="s">
        <v>5523</v>
      </c>
      <c r="F146" s="265" t="s">
        <v>5707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5659</v>
      </c>
      <c r="B147" s="256" t="s">
        <v>5718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5659</v>
      </c>
      <c r="B148" s="257" t="s">
        <v>5718</v>
      </c>
      <c r="C148" s="258" t="s">
        <v>5719</v>
      </c>
      <c r="D148" s="261" t="s">
        <v>5720</v>
      </c>
      <c r="E148" s="262" t="s">
        <v>5456</v>
      </c>
      <c r="F148" s="265" t="s">
        <v>5721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5659</v>
      </c>
      <c r="B149" s="257" t="s">
        <v>5718</v>
      </c>
      <c r="C149" s="258" t="s">
        <v>5722</v>
      </c>
      <c r="D149" s="261" t="s">
        <v>5723</v>
      </c>
      <c r="E149" s="262" t="s">
        <v>5456</v>
      </c>
      <c r="F149" s="265" t="s">
        <v>5721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5659</v>
      </c>
      <c r="B150" s="257" t="s">
        <v>5718</v>
      </c>
      <c r="C150" s="258" t="s">
        <v>5724</v>
      </c>
      <c r="D150" s="261" t="s">
        <v>5725</v>
      </c>
      <c r="E150" s="262" t="s">
        <v>5456</v>
      </c>
      <c r="F150" s="265" t="s">
        <v>5721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5659</v>
      </c>
      <c r="B151" s="257" t="s">
        <v>5718</v>
      </c>
      <c r="C151" s="258" t="s">
        <v>5726</v>
      </c>
      <c r="D151" s="261" t="s">
        <v>5727</v>
      </c>
      <c r="E151" s="262" t="s">
        <v>5456</v>
      </c>
      <c r="F151" s="265" t="s">
        <v>5721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5659</v>
      </c>
      <c r="B152" s="257" t="s">
        <v>5718</v>
      </c>
      <c r="C152" s="258" t="s">
        <v>5728</v>
      </c>
      <c r="D152" s="261" t="s">
        <v>5729</v>
      </c>
      <c r="E152" s="262" t="s">
        <v>5456</v>
      </c>
      <c r="F152" s="265" t="s">
        <v>5721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5659</v>
      </c>
      <c r="B153" s="257" t="s">
        <v>5718</v>
      </c>
      <c r="C153" s="258" t="s">
        <v>5730</v>
      </c>
      <c r="D153" s="261" t="s">
        <v>5731</v>
      </c>
      <c r="E153" s="262" t="s">
        <v>5456</v>
      </c>
      <c r="F153" s="265" t="s">
        <v>5721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5659</v>
      </c>
      <c r="B154" s="257" t="s">
        <v>5718</v>
      </c>
      <c r="C154" s="258" t="s">
        <v>5732</v>
      </c>
      <c r="D154" s="261" t="s">
        <v>5733</v>
      </c>
      <c r="E154" s="262" t="s">
        <v>5456</v>
      </c>
      <c r="F154" s="265" t="s">
        <v>5721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5659</v>
      </c>
      <c r="B155" s="257" t="s">
        <v>5718</v>
      </c>
      <c r="C155" s="258" t="s">
        <v>5734</v>
      </c>
      <c r="D155" s="261" t="s">
        <v>5735</v>
      </c>
      <c r="E155" s="262" t="s">
        <v>5456</v>
      </c>
      <c r="F155" s="265" t="s">
        <v>5721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5659</v>
      </c>
      <c r="B156" s="257" t="s">
        <v>5718</v>
      </c>
      <c r="C156" s="258" t="s">
        <v>5736</v>
      </c>
      <c r="D156" s="261" t="s">
        <v>5737</v>
      </c>
      <c r="E156" s="262" t="s">
        <v>5456</v>
      </c>
      <c r="F156" s="265" t="s">
        <v>5721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5659</v>
      </c>
      <c r="B157" s="257" t="s">
        <v>5718</v>
      </c>
      <c r="C157" s="258" t="s">
        <v>5738</v>
      </c>
      <c r="D157" s="261" t="s">
        <v>5739</v>
      </c>
      <c r="E157" s="262" t="s">
        <v>5456</v>
      </c>
      <c r="F157" s="265" t="s">
        <v>5721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5659</v>
      </c>
      <c r="B158" s="257" t="s">
        <v>5718</v>
      </c>
      <c r="C158" s="258" t="s">
        <v>5740</v>
      </c>
      <c r="D158" s="261" t="s">
        <v>5741</v>
      </c>
      <c r="E158" s="262" t="s">
        <v>5456</v>
      </c>
      <c r="F158" s="265" t="s">
        <v>5721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5659</v>
      </c>
      <c r="B159" s="257" t="s">
        <v>5718</v>
      </c>
      <c r="C159" s="258" t="s">
        <v>5742</v>
      </c>
      <c r="D159" s="261" t="s">
        <v>5743</v>
      </c>
      <c r="E159" s="262" t="s">
        <v>5456</v>
      </c>
      <c r="F159" s="265" t="s">
        <v>5721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5659</v>
      </c>
      <c r="B160" s="257" t="s">
        <v>5718</v>
      </c>
      <c r="C160" s="258" t="s">
        <v>5744</v>
      </c>
      <c r="D160" s="261" t="s">
        <v>5745</v>
      </c>
      <c r="E160" s="262" t="s">
        <v>5456</v>
      </c>
      <c r="F160" s="265" t="s">
        <v>5746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5659</v>
      </c>
      <c r="B161" s="257" t="s">
        <v>5718</v>
      </c>
      <c r="C161" s="258" t="s">
        <v>5747</v>
      </c>
      <c r="D161" s="261" t="s">
        <v>5748</v>
      </c>
      <c r="E161" s="262" t="s">
        <v>5456</v>
      </c>
      <c r="F161" s="265" t="s">
        <v>5746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5659</v>
      </c>
      <c r="B162" s="257" t="s">
        <v>5718</v>
      </c>
      <c r="C162" s="258" t="s">
        <v>5749</v>
      </c>
      <c r="D162" s="261" t="s">
        <v>5750</v>
      </c>
      <c r="E162" s="262" t="s">
        <v>5456</v>
      </c>
      <c r="F162" s="265" t="s">
        <v>5746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5659</v>
      </c>
      <c r="B163" s="257" t="s">
        <v>5718</v>
      </c>
      <c r="C163" s="258" t="s">
        <v>5751</v>
      </c>
      <c r="D163" s="261" t="s">
        <v>5752</v>
      </c>
      <c r="E163" s="262" t="s">
        <v>5456</v>
      </c>
      <c r="F163" s="265" t="s">
        <v>5746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5659</v>
      </c>
      <c r="B164" s="257" t="s">
        <v>5718</v>
      </c>
      <c r="C164" s="258" t="s">
        <v>5753</v>
      </c>
      <c r="D164" s="261" t="s">
        <v>5754</v>
      </c>
      <c r="E164" s="262" t="s">
        <v>5456</v>
      </c>
      <c r="F164" s="265" t="s">
        <v>5746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5659</v>
      </c>
      <c r="B165" s="256" t="s">
        <v>5755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5659</v>
      </c>
      <c r="B166" s="257" t="s">
        <v>5755</v>
      </c>
      <c r="C166" s="258" t="s">
        <v>5756</v>
      </c>
      <c r="D166" s="261" t="s">
        <v>5757</v>
      </c>
      <c r="E166" s="262" t="s">
        <v>5427</v>
      </c>
      <c r="F166" s="265" t="s">
        <v>5758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5659</v>
      </c>
      <c r="B167" s="257" t="s">
        <v>5755</v>
      </c>
      <c r="C167" s="258" t="s">
        <v>5759</v>
      </c>
      <c r="D167" s="261" t="s">
        <v>5760</v>
      </c>
      <c r="E167" s="262" t="s">
        <v>5571</v>
      </c>
      <c r="F167" s="265" t="s">
        <v>5758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5659</v>
      </c>
      <c r="B168" s="257" t="s">
        <v>5755</v>
      </c>
      <c r="C168" s="258" t="s">
        <v>5761</v>
      </c>
      <c r="D168" s="261" t="s">
        <v>5762</v>
      </c>
      <c r="E168" s="262" t="s">
        <v>5523</v>
      </c>
      <c r="F168" s="265" t="s">
        <v>5758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5659</v>
      </c>
      <c r="B169" s="257" t="s">
        <v>5755</v>
      </c>
      <c r="C169" s="258" t="s">
        <v>5763</v>
      </c>
      <c r="D169" s="261" t="s">
        <v>5764</v>
      </c>
      <c r="E169" s="262" t="s">
        <v>5523</v>
      </c>
      <c r="F169" s="265" t="s">
        <v>5758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5659</v>
      </c>
      <c r="B170" s="257" t="s">
        <v>5755</v>
      </c>
      <c r="C170" s="258" t="s">
        <v>5765</v>
      </c>
      <c r="D170" s="261" t="s">
        <v>5766</v>
      </c>
      <c r="E170" s="262" t="s">
        <v>5571</v>
      </c>
      <c r="F170" s="265" t="s">
        <v>5758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5659</v>
      </c>
      <c r="B171" s="257" t="s">
        <v>5755</v>
      </c>
      <c r="C171" s="258" t="s">
        <v>5767</v>
      </c>
      <c r="D171" s="261" t="s">
        <v>5768</v>
      </c>
      <c r="E171" s="262" t="s">
        <v>5456</v>
      </c>
      <c r="F171" s="265" t="s">
        <v>5758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5659</v>
      </c>
      <c r="B172" s="257" t="s">
        <v>5755</v>
      </c>
      <c r="C172" s="258" t="s">
        <v>5769</v>
      </c>
      <c r="D172" s="261" t="s">
        <v>5770</v>
      </c>
      <c r="E172" s="262" t="s">
        <v>5523</v>
      </c>
      <c r="F172" s="265" t="s">
        <v>5758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5659</v>
      </c>
      <c r="B173" s="257" t="s">
        <v>5755</v>
      </c>
      <c r="C173" s="258" t="s">
        <v>5771</v>
      </c>
      <c r="D173" s="261" t="s">
        <v>5772</v>
      </c>
      <c r="E173" s="262" t="s">
        <v>5456</v>
      </c>
      <c r="F173" s="265" t="s">
        <v>5758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5659</v>
      </c>
      <c r="B174" s="257" t="s">
        <v>5755</v>
      </c>
      <c r="C174" s="258" t="s">
        <v>5773</v>
      </c>
      <c r="D174" s="261" t="s">
        <v>5774</v>
      </c>
      <c r="E174" s="262" t="s">
        <v>5523</v>
      </c>
      <c r="F174" s="265" t="s">
        <v>5758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5659</v>
      </c>
      <c r="B175" s="257" t="s">
        <v>5755</v>
      </c>
      <c r="C175" s="258" t="s">
        <v>5775</v>
      </c>
      <c r="D175" s="261" t="s">
        <v>5776</v>
      </c>
      <c r="E175" s="262" t="s">
        <v>5456</v>
      </c>
      <c r="F175" s="265" t="s">
        <v>5758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5659</v>
      </c>
      <c r="B176" s="257" t="s">
        <v>5755</v>
      </c>
      <c r="C176" s="258" t="s">
        <v>5777</v>
      </c>
      <c r="D176" s="261" t="s">
        <v>5778</v>
      </c>
      <c r="E176" s="262" t="s">
        <v>5427</v>
      </c>
      <c r="F176" s="265" t="s">
        <v>5758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5659</v>
      </c>
      <c r="B177" s="257" t="s">
        <v>5755</v>
      </c>
      <c r="C177" s="258" t="s">
        <v>5779</v>
      </c>
      <c r="D177" s="261" t="s">
        <v>5780</v>
      </c>
      <c r="E177" s="262" t="s">
        <v>5427</v>
      </c>
      <c r="F177" s="265" t="s">
        <v>5758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5659</v>
      </c>
      <c r="B178" s="257" t="s">
        <v>5755</v>
      </c>
      <c r="C178" s="258" t="s">
        <v>5781</v>
      </c>
      <c r="D178" s="261" t="s">
        <v>5782</v>
      </c>
      <c r="E178" s="262" t="s">
        <v>5456</v>
      </c>
      <c r="F178" s="265" t="s">
        <v>5758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5659</v>
      </c>
      <c r="B179" s="257" t="s">
        <v>5755</v>
      </c>
      <c r="C179" s="258" t="s">
        <v>5783</v>
      </c>
      <c r="D179" s="261" t="s">
        <v>5784</v>
      </c>
      <c r="E179" s="262" t="s">
        <v>5571</v>
      </c>
      <c r="F179" s="265" t="s">
        <v>5758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5659</v>
      </c>
      <c r="B180" s="257" t="s">
        <v>5755</v>
      </c>
      <c r="C180" s="258" t="s">
        <v>5785</v>
      </c>
      <c r="D180" s="261" t="s">
        <v>5786</v>
      </c>
      <c r="E180" s="262" t="s">
        <v>5571</v>
      </c>
      <c r="F180" s="265" t="s">
        <v>5758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5659</v>
      </c>
      <c r="B181" s="256" t="s">
        <v>5787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5659</v>
      </c>
      <c r="B182" s="257" t="s">
        <v>5787</v>
      </c>
      <c r="C182" s="258" t="s">
        <v>5788</v>
      </c>
      <c r="D182" s="261" t="s">
        <v>5789</v>
      </c>
      <c r="E182" s="262" t="s">
        <v>5427</v>
      </c>
      <c r="F182" s="265" t="s">
        <v>5790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5659</v>
      </c>
      <c r="B183" s="257" t="s">
        <v>5787</v>
      </c>
      <c r="C183" s="258" t="s">
        <v>5791</v>
      </c>
      <c r="D183" s="261" t="s">
        <v>5792</v>
      </c>
      <c r="E183" s="262" t="s">
        <v>5427</v>
      </c>
      <c r="F183" s="265" t="s">
        <v>5790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5659</v>
      </c>
      <c r="B184" s="257" t="s">
        <v>5787</v>
      </c>
      <c r="C184" s="258" t="s">
        <v>5793</v>
      </c>
      <c r="D184" s="261" t="s">
        <v>5794</v>
      </c>
      <c r="E184" s="262" t="s">
        <v>5427</v>
      </c>
      <c r="F184" s="265" t="s">
        <v>5790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5659</v>
      </c>
      <c r="B185" s="257" t="s">
        <v>5787</v>
      </c>
      <c r="C185" s="258" t="s">
        <v>5795</v>
      </c>
      <c r="D185" s="261" t="s">
        <v>5796</v>
      </c>
      <c r="E185" s="262" t="s">
        <v>5427</v>
      </c>
      <c r="F185" s="265" t="s">
        <v>5790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5659</v>
      </c>
      <c r="B186" s="257" t="s">
        <v>5787</v>
      </c>
      <c r="C186" s="258" t="s">
        <v>5797</v>
      </c>
      <c r="D186" s="261" t="s">
        <v>5798</v>
      </c>
      <c r="E186" s="262" t="s">
        <v>5427</v>
      </c>
      <c r="F186" s="265" t="s">
        <v>5790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5659</v>
      </c>
      <c r="B187" s="257" t="s">
        <v>5787</v>
      </c>
      <c r="C187" s="258" t="s">
        <v>5799</v>
      </c>
      <c r="D187" s="261" t="s">
        <v>5800</v>
      </c>
      <c r="E187" s="262" t="s">
        <v>5456</v>
      </c>
      <c r="F187" s="265" t="s">
        <v>5790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5659</v>
      </c>
      <c r="B188" s="257" t="s">
        <v>5787</v>
      </c>
      <c r="C188" s="258" t="s">
        <v>5801</v>
      </c>
      <c r="D188" s="261" t="s">
        <v>5802</v>
      </c>
      <c r="E188" s="262" t="s">
        <v>5456</v>
      </c>
      <c r="F188" s="265" t="s">
        <v>5790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5659</v>
      </c>
      <c r="B189" s="257" t="s">
        <v>5787</v>
      </c>
      <c r="C189" s="258" t="s">
        <v>5803</v>
      </c>
      <c r="D189" s="261" t="s">
        <v>5804</v>
      </c>
      <c r="E189" s="262" t="s">
        <v>5456</v>
      </c>
      <c r="F189" s="265" t="s">
        <v>5790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5659</v>
      </c>
      <c r="B190" s="257" t="s">
        <v>5787</v>
      </c>
      <c r="C190" s="258" t="s">
        <v>5805</v>
      </c>
      <c r="D190" s="261" t="s">
        <v>5806</v>
      </c>
      <c r="E190" s="262" t="s">
        <v>5456</v>
      </c>
      <c r="F190" s="265" t="s">
        <v>5790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5659</v>
      </c>
      <c r="B191" s="257" t="s">
        <v>5787</v>
      </c>
      <c r="C191" s="258" t="s">
        <v>5807</v>
      </c>
      <c r="D191" s="261" t="s">
        <v>5808</v>
      </c>
      <c r="E191" s="262" t="s">
        <v>5427</v>
      </c>
      <c r="F191" s="265" t="s">
        <v>5790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5659</v>
      </c>
      <c r="B192" s="257" t="s">
        <v>5787</v>
      </c>
      <c r="C192" s="258" t="s">
        <v>5809</v>
      </c>
      <c r="D192" s="261" t="s">
        <v>5810</v>
      </c>
      <c r="E192" s="262" t="s">
        <v>5427</v>
      </c>
      <c r="F192" s="265" t="s">
        <v>5790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5659</v>
      </c>
      <c r="B193" s="257" t="s">
        <v>5787</v>
      </c>
      <c r="C193" s="258" t="s">
        <v>5811</v>
      </c>
      <c r="D193" s="261" t="s">
        <v>5812</v>
      </c>
      <c r="E193" s="262" t="s">
        <v>5427</v>
      </c>
      <c r="F193" s="265" t="s">
        <v>5790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5659</v>
      </c>
      <c r="B194" s="257" t="s">
        <v>5787</v>
      </c>
      <c r="C194" s="258" t="s">
        <v>5813</v>
      </c>
      <c r="D194" s="261" t="s">
        <v>5814</v>
      </c>
      <c r="E194" s="262" t="s">
        <v>5427</v>
      </c>
      <c r="F194" s="265" t="s">
        <v>5790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5659</v>
      </c>
      <c r="B195" s="257" t="s">
        <v>5787</v>
      </c>
      <c r="C195" s="258" t="s">
        <v>5815</v>
      </c>
      <c r="D195" s="261" t="s">
        <v>5816</v>
      </c>
      <c r="E195" s="262" t="s">
        <v>5427</v>
      </c>
      <c r="F195" s="265" t="s">
        <v>5790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5659</v>
      </c>
      <c r="B196" s="257" t="s">
        <v>5787</v>
      </c>
      <c r="C196" s="258" t="s">
        <v>5817</v>
      </c>
      <c r="D196" s="261" t="s">
        <v>5818</v>
      </c>
      <c r="E196" s="262" t="s">
        <v>5427</v>
      </c>
      <c r="F196" s="265" t="s">
        <v>5819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5659</v>
      </c>
      <c r="B197" s="257" t="s">
        <v>5787</v>
      </c>
      <c r="C197" s="258" t="s">
        <v>5820</v>
      </c>
      <c r="D197" s="261" t="s">
        <v>5821</v>
      </c>
      <c r="E197" s="262" t="s">
        <v>5427</v>
      </c>
      <c r="F197" s="265" t="s">
        <v>5819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5659</v>
      </c>
      <c r="B198" s="257" t="s">
        <v>5787</v>
      </c>
      <c r="C198" s="258" t="s">
        <v>5822</v>
      </c>
      <c r="D198" s="261" t="s">
        <v>5823</v>
      </c>
      <c r="E198" s="262" t="s">
        <v>5427</v>
      </c>
      <c r="F198" s="265" t="s">
        <v>5819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5659</v>
      </c>
      <c r="B199" s="257" t="s">
        <v>5787</v>
      </c>
      <c r="C199" s="258" t="s">
        <v>5824</v>
      </c>
      <c r="D199" s="261" t="s">
        <v>5825</v>
      </c>
      <c r="E199" s="262" t="s">
        <v>5427</v>
      </c>
      <c r="F199" s="265" t="s">
        <v>5819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5826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5826</v>
      </c>
      <c r="B201" s="256" t="s">
        <v>5827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5826</v>
      </c>
      <c r="B202" s="257" t="s">
        <v>5827</v>
      </c>
      <c r="C202" s="258" t="s">
        <v>5828</v>
      </c>
      <c r="D202" s="261" t="s">
        <v>5829</v>
      </c>
      <c r="E202" s="262" t="s">
        <v>5706</v>
      </c>
      <c r="F202" s="265" t="s">
        <v>5830</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5826</v>
      </c>
      <c r="B203" s="257" t="s">
        <v>5827</v>
      </c>
      <c r="C203" s="258" t="s">
        <v>5831</v>
      </c>
      <c r="D203" s="261" t="s">
        <v>5832</v>
      </c>
      <c r="E203" s="262" t="s">
        <v>5706</v>
      </c>
      <c r="F203" s="265" t="s">
        <v>5830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5826</v>
      </c>
      <c r="B204" s="257" t="s">
        <v>5827</v>
      </c>
      <c r="C204" s="258" t="s">
        <v>5833</v>
      </c>
      <c r="D204" s="261" t="s">
        <v>5834</v>
      </c>
      <c r="E204" s="262" t="s">
        <v>5706</v>
      </c>
      <c r="F204" s="265" t="s">
        <v>5830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5826</v>
      </c>
      <c r="B205" s="257" t="s">
        <v>5827</v>
      </c>
      <c r="C205" s="258" t="s">
        <v>5835</v>
      </c>
      <c r="D205" s="261" t="s">
        <v>5836</v>
      </c>
      <c r="E205" s="262" t="s">
        <v>5706</v>
      </c>
      <c r="F205" s="265" t="s">
        <v>5830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5826</v>
      </c>
      <c r="B206" s="257" t="s">
        <v>5827</v>
      </c>
      <c r="C206" s="258" t="s">
        <v>5837</v>
      </c>
      <c r="D206" s="261" t="s">
        <v>5838</v>
      </c>
      <c r="E206" s="262" t="s">
        <v>5706</v>
      </c>
      <c r="F206" s="265" t="s">
        <v>5830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5826</v>
      </c>
      <c r="B207" s="257" t="s">
        <v>5827</v>
      </c>
      <c r="C207" s="258" t="s">
        <v>5839</v>
      </c>
      <c r="D207" s="261" t="s">
        <v>5840</v>
      </c>
      <c r="E207" s="262" t="s">
        <v>5571</v>
      </c>
      <c r="F207" s="265" t="s">
        <v>5830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5826</v>
      </c>
      <c r="B208" s="257" t="s">
        <v>5827</v>
      </c>
      <c r="C208" s="258" t="s">
        <v>5841</v>
      </c>
      <c r="D208" s="261" t="s">
        <v>5842</v>
      </c>
      <c r="E208" s="262" t="s">
        <v>5571</v>
      </c>
      <c r="F208" s="265" t="s">
        <v>5830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5826</v>
      </c>
      <c r="B209" s="257" t="s">
        <v>5827</v>
      </c>
      <c r="C209" s="258" t="s">
        <v>5843</v>
      </c>
      <c r="D209" s="261" t="s">
        <v>5844</v>
      </c>
      <c r="E209" s="262" t="s">
        <v>5706</v>
      </c>
      <c r="F209" s="265" t="s">
        <v>5830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5826</v>
      </c>
      <c r="B210" s="257" t="s">
        <v>5827</v>
      </c>
      <c r="C210" s="258" t="s">
        <v>5845</v>
      </c>
      <c r="D210" s="261" t="s">
        <v>5846</v>
      </c>
      <c r="E210" s="262" t="s">
        <v>5456</v>
      </c>
      <c r="F210" s="265" t="s">
        <v>5847</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5826</v>
      </c>
      <c r="B211" s="257" t="s">
        <v>5827</v>
      </c>
      <c r="C211" s="258" t="s">
        <v>5848</v>
      </c>
      <c r="D211" s="261" t="s">
        <v>5849</v>
      </c>
      <c r="E211" s="262" t="s">
        <v>5456</v>
      </c>
      <c r="F211" s="265" t="s">
        <v>5847</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5826</v>
      </c>
      <c r="B212" s="257" t="s">
        <v>5827</v>
      </c>
      <c r="C212" s="258" t="s">
        <v>5850</v>
      </c>
      <c r="D212" s="261" t="s">
        <v>5851</v>
      </c>
      <c r="E212" s="262" t="s">
        <v>5523</v>
      </c>
      <c r="F212" s="265" t="s">
        <v>5852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5826</v>
      </c>
      <c r="B213" s="257" t="s">
        <v>5827</v>
      </c>
      <c r="C213" s="258" t="s">
        <v>5853</v>
      </c>
      <c r="D213" s="261" t="s">
        <v>5854</v>
      </c>
      <c r="E213" s="262" t="s">
        <v>5456</v>
      </c>
      <c r="F213" s="265" t="s">
        <v>5855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5826</v>
      </c>
      <c r="B214" s="257" t="s">
        <v>5827</v>
      </c>
      <c r="C214" s="258" t="s">
        <v>5856</v>
      </c>
      <c r="D214" s="261" t="s">
        <v>5857</v>
      </c>
      <c r="E214" s="262" t="s">
        <v>5523</v>
      </c>
      <c r="F214" s="265" t="s">
        <v>5858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5826</v>
      </c>
      <c r="B215" s="257" t="s">
        <v>5827</v>
      </c>
      <c r="C215" s="258" t="s">
        <v>5859</v>
      </c>
      <c r="D215" s="261" t="s">
        <v>5860</v>
      </c>
      <c r="E215" s="262" t="s">
        <v>5427</v>
      </c>
      <c r="F215" s="265" t="s">
        <v>5858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5826</v>
      </c>
      <c r="B216" s="257" t="s">
        <v>5827</v>
      </c>
      <c r="C216" s="258" t="s">
        <v>5861</v>
      </c>
      <c r="D216" s="261" t="s">
        <v>5862</v>
      </c>
      <c r="E216" s="262" t="s">
        <v>5427</v>
      </c>
      <c r="F216" s="265" t="s">
        <v>5858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5826</v>
      </c>
      <c r="B217" s="257" t="s">
        <v>5827</v>
      </c>
      <c r="C217" s="258" t="s">
        <v>5863</v>
      </c>
      <c r="D217" s="261" t="s">
        <v>5864</v>
      </c>
      <c r="E217" s="262" t="s">
        <v>5456</v>
      </c>
      <c r="F217" s="265" t="s">
        <v>5858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5826</v>
      </c>
      <c r="B218" s="257" t="s">
        <v>5827</v>
      </c>
      <c r="C218" s="258" t="s">
        <v>5865</v>
      </c>
      <c r="D218" s="261" t="s">
        <v>5866</v>
      </c>
      <c r="E218" s="262" t="s">
        <v>5456</v>
      </c>
      <c r="F218" s="265" t="s">
        <v>5858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5826</v>
      </c>
      <c r="B219" s="257" t="s">
        <v>5827</v>
      </c>
      <c r="C219" s="258" t="s">
        <v>5867</v>
      </c>
      <c r="D219" s="261" t="s">
        <v>5868</v>
      </c>
      <c r="E219" s="262" t="s">
        <v>5456</v>
      </c>
      <c r="F219" s="265" t="s">
        <v>5858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5826</v>
      </c>
      <c r="B220" s="257" t="s">
        <v>5827</v>
      </c>
      <c r="C220" s="258" t="s">
        <v>5869</v>
      </c>
      <c r="D220" s="261" t="s">
        <v>5870</v>
      </c>
      <c r="E220" s="262" t="s">
        <v>5456</v>
      </c>
      <c r="F220" s="265" t="s">
        <v>5858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5826</v>
      </c>
      <c r="B221" s="256" t="s">
        <v>5871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5826</v>
      </c>
      <c r="B222" s="257" t="s">
        <v>5871</v>
      </c>
      <c r="C222" s="258" t="s">
        <v>5872</v>
      </c>
      <c r="D222" s="261" t="s">
        <v>5873</v>
      </c>
      <c r="E222" s="262" t="s">
        <v>5523</v>
      </c>
      <c r="F222" s="265" t="s">
        <v>5874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5826</v>
      </c>
      <c r="B223" s="257" t="s">
        <v>5871</v>
      </c>
      <c r="C223" s="258" t="s">
        <v>5875</v>
      </c>
      <c r="D223" s="261" t="s">
        <v>5876</v>
      </c>
      <c r="E223" s="262" t="s">
        <v>5523</v>
      </c>
      <c r="F223" s="265" t="s">
        <v>5874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5826</v>
      </c>
      <c r="B224" s="257" t="s">
        <v>5871</v>
      </c>
      <c r="C224" s="258" t="s">
        <v>5877</v>
      </c>
      <c r="D224" s="261" t="s">
        <v>5878</v>
      </c>
      <c r="E224" s="262" t="s">
        <v>5523</v>
      </c>
      <c r="F224" s="265" t="s">
        <v>5874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5826</v>
      </c>
      <c r="B225" s="257" t="s">
        <v>5871</v>
      </c>
      <c r="C225" s="258" t="s">
        <v>5879</v>
      </c>
      <c r="D225" s="261" t="s">
        <v>5880</v>
      </c>
      <c r="E225" s="262" t="s">
        <v>5523</v>
      </c>
      <c r="F225" s="265" t="s">
        <v>5874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5826</v>
      </c>
      <c r="B226" s="257" t="s">
        <v>5871</v>
      </c>
      <c r="C226" s="258" t="s">
        <v>5881</v>
      </c>
      <c r="D226" s="261" t="s">
        <v>5882</v>
      </c>
      <c r="E226" s="262" t="s">
        <v>5523</v>
      </c>
      <c r="F226" s="265" t="s">
        <v>5874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5826</v>
      </c>
      <c r="B227" s="257" t="s">
        <v>5871</v>
      </c>
      <c r="C227" s="258" t="s">
        <v>5883</v>
      </c>
      <c r="D227" s="261" t="s">
        <v>5884</v>
      </c>
      <c r="E227" s="262" t="s">
        <v>5523</v>
      </c>
      <c r="F227" s="265" t="s">
        <v>5874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5826</v>
      </c>
      <c r="B228" s="257" t="s">
        <v>5871</v>
      </c>
      <c r="C228" s="258" t="s">
        <v>5885</v>
      </c>
      <c r="D228" s="261" t="s">
        <v>5886</v>
      </c>
      <c r="E228" s="262" t="s">
        <v>5523</v>
      </c>
      <c r="F228" s="265" t="s">
        <v>5874</v>
      </c>
      <c r="G228" s="268">
        <f>IF(COUNTIF(H228:AU228,"&lt;&gt;")=0,"",SUMPRODUCT(((Recommendations[ImplStatus]="Implemented")+(Recommendations[ImplStatus]="Compensated"))*ISNUMBER(MATCH(Recommendations[Id],H228:AU228,0)))/COUNTIF(H228:AU228,"&lt;&gt;"))</f>
        <v>0</v>
      </c>
      <c r="H228" s="269" t="s">
        <v>465</v>
      </c>
      <c r="I228" s="269" t="s">
        <v>687</v>
      </c>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5826</v>
      </c>
      <c r="B229" s="257" t="s">
        <v>5871</v>
      </c>
      <c r="C229" s="258" t="s">
        <v>5887</v>
      </c>
      <c r="D229" s="261" t="s">
        <v>5888</v>
      </c>
      <c r="E229" s="262" t="s">
        <v>5427</v>
      </c>
      <c r="F229" s="265" t="s">
        <v>5874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5826</v>
      </c>
      <c r="B230" s="257" t="s">
        <v>5871</v>
      </c>
      <c r="C230" s="258" t="s">
        <v>5889</v>
      </c>
      <c r="D230" s="261" t="s">
        <v>5890</v>
      </c>
      <c r="E230" s="262" t="s">
        <v>5427</v>
      </c>
      <c r="F230" s="265" t="s">
        <v>5874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5826</v>
      </c>
      <c r="B231" s="257" t="s">
        <v>5871</v>
      </c>
      <c r="C231" s="258" t="s">
        <v>5891</v>
      </c>
      <c r="D231" s="261" t="s">
        <v>5892</v>
      </c>
      <c r="E231" s="262" t="s">
        <v>5523</v>
      </c>
      <c r="F231" s="265" t="s">
        <v>5893</v>
      </c>
      <c r="G231" s="268">
        <f>IF(COUNTIF(H231:AU231,"&lt;&gt;")=0,"",SUMPRODUCT(((Recommendations[ImplStatus]="Implemented")+(Recommendations[ImplStatus]="Compensated"))*ISNUMBER(MATCH(Recommendations[Id],H231:AU231,0)))/COUNTIF(H231:AU231,"&lt;&gt;"))</f>
        <v>0</v>
      </c>
      <c r="H231" s="269" t="s">
        <v>315</v>
      </c>
      <c r="I231" s="269" t="s">
        <v>320</v>
      </c>
      <c r="J231" s="269" t="s">
        <v>325</v>
      </c>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5826</v>
      </c>
      <c r="B232" s="257" t="s">
        <v>5871</v>
      </c>
      <c r="C232" s="258" t="s">
        <v>5894</v>
      </c>
      <c r="D232" s="261" t="s">
        <v>5895</v>
      </c>
      <c r="E232" s="262" t="s">
        <v>5523</v>
      </c>
      <c r="F232" s="265" t="s">
        <v>5893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5826</v>
      </c>
      <c r="B233" s="257" t="s">
        <v>5871</v>
      </c>
      <c r="C233" s="258" t="s">
        <v>5896</v>
      </c>
      <c r="D233" s="261" t="s">
        <v>5897</v>
      </c>
      <c r="E233" s="262" t="s">
        <v>5456</v>
      </c>
      <c r="F233" s="265" t="s">
        <v>5893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5826</v>
      </c>
      <c r="B234" s="257" t="s">
        <v>5871</v>
      </c>
      <c r="C234" s="258" t="s">
        <v>5898</v>
      </c>
      <c r="D234" s="261" t="s">
        <v>5899</v>
      </c>
      <c r="E234" s="262" t="s">
        <v>5456</v>
      </c>
      <c r="F234" s="265" t="s">
        <v>5893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5826</v>
      </c>
      <c r="B235" s="257" t="s">
        <v>5871</v>
      </c>
      <c r="C235" s="258" t="s">
        <v>5900</v>
      </c>
      <c r="D235" s="261" t="s">
        <v>5901</v>
      </c>
      <c r="E235" s="262" t="s">
        <v>5523</v>
      </c>
      <c r="F235" s="265" t="s">
        <v>5893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5826</v>
      </c>
      <c r="B236" s="257" t="s">
        <v>5871</v>
      </c>
      <c r="C236" s="258" t="s">
        <v>5902</v>
      </c>
      <c r="D236" s="261" t="s">
        <v>5903</v>
      </c>
      <c r="E236" s="262" t="s">
        <v>5456</v>
      </c>
      <c r="F236" s="265" t="s">
        <v>5893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5826</v>
      </c>
      <c r="B237" s="256" t="s">
        <v>2060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5826</v>
      </c>
      <c r="B238" s="257" t="s">
        <v>2060</v>
      </c>
      <c r="C238" s="258" t="s">
        <v>5904</v>
      </c>
      <c r="D238" s="261" t="s">
        <v>5905</v>
      </c>
      <c r="E238" s="262" t="s">
        <v>5427</v>
      </c>
      <c r="F238" s="265" t="s">
        <v>5906</v>
      </c>
      <c r="G238" s="268">
        <f>IF(COUNTIF(H238:AU238,"&lt;&gt;")=0,"",SUMPRODUCT(((Recommendations[ImplStatus]="Implemented")+(Recommendations[ImplStatus]="Compensated"))*ISNUMBER(MATCH(Recommendations[Id],H238:AU238,0)))/COUNTIF(H238:AU238,"&lt;&gt;"))</f>
        <v>0</v>
      </c>
      <c r="H238" s="269" t="s">
        <v>240</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5826</v>
      </c>
      <c r="B239" s="257" t="s">
        <v>2060</v>
      </c>
      <c r="C239" s="258" t="s">
        <v>5907</v>
      </c>
      <c r="D239" s="261" t="s">
        <v>5908</v>
      </c>
      <c r="E239" s="262" t="s">
        <v>5427</v>
      </c>
      <c r="F239" s="265" t="s">
        <v>5906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5826</v>
      </c>
      <c r="B240" s="257" t="s">
        <v>2060</v>
      </c>
      <c r="C240" s="258" t="s">
        <v>5909</v>
      </c>
      <c r="D240" s="261" t="s">
        <v>5910</v>
      </c>
      <c r="E240" s="262" t="s">
        <v>5427</v>
      </c>
      <c r="F240" s="265" t="s">
        <v>5906</v>
      </c>
      <c r="G240" s="268">
        <f>IF(COUNTIF(H240:AU240,"&lt;&gt;")=0,"",SUMPRODUCT(((Recommendations[ImplStatus]="Implemented")+(Recommendations[ImplStatus]="Compensated"))*ISNUMBER(MATCH(Recommendations[Id],H240:AU240,0)))/COUNTIF(H240:AU240,"&lt;&gt;"))</f>
        <v>0</v>
      </c>
      <c r="H240" s="269" t="s">
        <v>49</v>
      </c>
      <c r="I240" s="269" t="s">
        <v>55</v>
      </c>
      <c r="J240" s="269" t="s">
        <v>60</v>
      </c>
      <c r="K240" s="269" t="s">
        <v>65</v>
      </c>
      <c r="L240" s="269" t="s">
        <v>140</v>
      </c>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5826</v>
      </c>
      <c r="B241" s="257" t="s">
        <v>2060</v>
      </c>
      <c r="C241" s="258" t="s">
        <v>5911</v>
      </c>
      <c r="D241" s="261" t="s">
        <v>5912</v>
      </c>
      <c r="E241" s="262" t="s">
        <v>5427</v>
      </c>
      <c r="F241" s="265" t="s">
        <v>5906</v>
      </c>
      <c r="G241" s="268">
        <f>IF(COUNTIF(H241:AU241,"&lt;&gt;")=0,"",SUMPRODUCT(((Recommendations[ImplStatus]="Implemented")+(Recommendations[ImplStatus]="Compensated"))*ISNUMBER(MATCH(Recommendations[Id],H241:AU241,0)))/COUNTIF(H241:AU241,"&lt;&gt;"))</f>
        <v>0</v>
      </c>
      <c r="H241" s="269" t="s">
        <v>470</v>
      </c>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5826</v>
      </c>
      <c r="B242" s="257" t="s">
        <v>2060</v>
      </c>
      <c r="C242" s="258" t="s">
        <v>5913</v>
      </c>
      <c r="D242" s="261" t="s">
        <v>5914</v>
      </c>
      <c r="E242" s="262" t="s">
        <v>5427</v>
      </c>
      <c r="F242" s="265" t="s">
        <v>5906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5826</v>
      </c>
      <c r="B243" s="257" t="s">
        <v>2060</v>
      </c>
      <c r="C243" s="258" t="s">
        <v>5915</v>
      </c>
      <c r="D243" s="261" t="s">
        <v>5916</v>
      </c>
      <c r="E243" s="262" t="s">
        <v>5427</v>
      </c>
      <c r="F243" s="265" t="s">
        <v>5906</v>
      </c>
      <c r="G243" s="268">
        <f>IF(COUNTIF(H243:AU243,"&lt;&gt;")=0,"",SUMPRODUCT(((Recommendations[ImplStatus]="Implemented")+(Recommendations[ImplStatus]="Compensated"))*ISNUMBER(MATCH(Recommendations[Id],H243:AU243,0)))/COUNTIF(H243:AU243,"&lt;&gt;"))</f>
        <v>0</v>
      </c>
      <c r="H243" s="269" t="s">
        <v>49</v>
      </c>
      <c r="I243" s="269" t="s">
        <v>55</v>
      </c>
      <c r="J243" s="269" t="s">
        <v>60</v>
      </c>
      <c r="K243" s="269" t="s">
        <v>65</v>
      </c>
      <c r="L243" s="269" t="s">
        <v>140</v>
      </c>
      <c r="M243" s="269" t="s">
        <v>315</v>
      </c>
      <c r="N243" s="269" t="s">
        <v>320</v>
      </c>
      <c r="O243" s="269" t="s">
        <v>325</v>
      </c>
      <c r="P243" s="269" t="s">
        <v>330</v>
      </c>
      <c r="Q243" s="269" t="s">
        <v>335</v>
      </c>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5826</v>
      </c>
      <c r="B244" s="257" t="s">
        <v>2060</v>
      </c>
      <c r="C244" s="258" t="s">
        <v>5917</v>
      </c>
      <c r="D244" s="261" t="s">
        <v>5918</v>
      </c>
      <c r="E244" s="262" t="s">
        <v>5427</v>
      </c>
      <c r="F244" s="265" t="s">
        <v>5906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5826</v>
      </c>
      <c r="B245" s="257" t="s">
        <v>2060</v>
      </c>
      <c r="C245" s="258" t="s">
        <v>5919</v>
      </c>
      <c r="D245" s="261" t="s">
        <v>5920</v>
      </c>
      <c r="E245" s="262" t="s">
        <v>5427</v>
      </c>
      <c r="F245" s="265" t="s">
        <v>5906</v>
      </c>
      <c r="G245" s="268">
        <f>IF(COUNTIF(H245:AU245,"&lt;&gt;")=0,"",SUMPRODUCT(((Recommendations[ImplStatus]="Implemented")+(Recommendations[ImplStatus]="Compensated"))*ISNUMBER(MATCH(Recommendations[Id],H245:AU245,0)))/COUNTIF(H245:AU245,"&lt;&gt;"))</f>
        <v>0</v>
      </c>
      <c r="H245" s="269" t="s">
        <v>435</v>
      </c>
      <c r="I245" s="269" t="s">
        <v>677</v>
      </c>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5826</v>
      </c>
      <c r="B246" s="257" t="s">
        <v>2060</v>
      </c>
      <c r="C246" s="258" t="s">
        <v>5921</v>
      </c>
      <c r="D246" s="261" t="s">
        <v>5922</v>
      </c>
      <c r="E246" s="262" t="s">
        <v>5427</v>
      </c>
      <c r="F246" s="265" t="s">
        <v>5906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5826</v>
      </c>
      <c r="B247" s="257" t="s">
        <v>2060</v>
      </c>
      <c r="C247" s="258" t="s">
        <v>5923</v>
      </c>
      <c r="D247" s="261" t="s">
        <v>5924</v>
      </c>
      <c r="E247" s="262" t="s">
        <v>5427</v>
      </c>
      <c r="F247" s="265" t="s">
        <v>5906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5826</v>
      </c>
      <c r="B248" s="257" t="s">
        <v>2060</v>
      </c>
      <c r="C248" s="258" t="s">
        <v>5925</v>
      </c>
      <c r="D248" s="261" t="s">
        <v>5926</v>
      </c>
      <c r="E248" s="262" t="s">
        <v>5456</v>
      </c>
      <c r="F248" s="265" t="s">
        <v>5906</v>
      </c>
      <c r="G248" s="268">
        <f>IF(COUNTIF(H248:AU248,"&lt;&gt;")=0,"",SUMPRODUCT(((Recommendations[ImplStatus]="Implemented")+(Recommendations[ImplStatus]="Compensated"))*ISNUMBER(MATCH(Recommendations[Id],H248:AU248,0)))/COUNTIF(H248:AU248,"&lt;&gt;"))</f>
        <v>0</v>
      </c>
      <c r="H248" s="269" t="s">
        <v>240</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5826</v>
      </c>
      <c r="B249" s="257" t="s">
        <v>2060</v>
      </c>
      <c r="C249" s="258" t="s">
        <v>5927</v>
      </c>
      <c r="D249" s="261" t="s">
        <v>5928</v>
      </c>
      <c r="E249" s="262" t="s">
        <v>5456</v>
      </c>
      <c r="F249" s="265" t="s">
        <v>5929</v>
      </c>
      <c r="G249" s="268">
        <f>IF(COUNTIF(H249:AU249,"&lt;&gt;")=0,"",SUMPRODUCT(((Recommendations[ImplStatus]="Implemented")+(Recommendations[ImplStatus]="Compensated"))*ISNUMBER(MATCH(Recommendations[Id],H249:AU249,0)))/COUNTIF(H249:AU249,"&lt;&gt;"))</f>
        <v>0</v>
      </c>
      <c r="H249" s="269" t="s">
        <v>180</v>
      </c>
      <c r="I249" s="269" t="s">
        <v>420</v>
      </c>
      <c r="J249" s="269" t="s">
        <v>425</v>
      </c>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5826</v>
      </c>
      <c r="B250" s="257" t="s">
        <v>2060</v>
      </c>
      <c r="C250" s="258" t="s">
        <v>5930</v>
      </c>
      <c r="D250" s="261" t="s">
        <v>5931</v>
      </c>
      <c r="E250" s="262" t="s">
        <v>5456</v>
      </c>
      <c r="F250" s="265" t="s">
        <v>5929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5826</v>
      </c>
      <c r="B251" s="256" t="s">
        <v>5932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5826</v>
      </c>
      <c r="B252" s="257" t="s">
        <v>5932</v>
      </c>
      <c r="C252" s="258" t="s">
        <v>5933</v>
      </c>
      <c r="D252" s="261" t="s">
        <v>5934</v>
      </c>
      <c r="E252" s="262" t="s">
        <v>5523</v>
      </c>
      <c r="F252" s="265" t="s">
        <v>5935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5826</v>
      </c>
      <c r="B253" s="257" t="s">
        <v>5932</v>
      </c>
      <c r="C253" s="258" t="s">
        <v>5936</v>
      </c>
      <c r="D253" s="261" t="s">
        <v>5937</v>
      </c>
      <c r="E253" s="262" t="s">
        <v>5523</v>
      </c>
      <c r="F253" s="265" t="s">
        <v>5935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5826</v>
      </c>
      <c r="B254" s="257" t="s">
        <v>5932</v>
      </c>
      <c r="C254" s="258" t="s">
        <v>5938</v>
      </c>
      <c r="D254" s="261" t="s">
        <v>5939</v>
      </c>
      <c r="E254" s="262" t="s">
        <v>5523</v>
      </c>
      <c r="F254" s="265" t="s">
        <v>5935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5826</v>
      </c>
      <c r="B255" s="257" t="s">
        <v>5932</v>
      </c>
      <c r="C255" s="258" t="s">
        <v>5940</v>
      </c>
      <c r="D255" s="261" t="s">
        <v>5941</v>
      </c>
      <c r="E255" s="262" t="s">
        <v>5523</v>
      </c>
      <c r="F255" s="265" t="s">
        <v>5935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5826</v>
      </c>
      <c r="B256" s="257" t="s">
        <v>5932</v>
      </c>
      <c r="C256" s="258" t="s">
        <v>5942</v>
      </c>
      <c r="D256" s="261" t="s">
        <v>5943</v>
      </c>
      <c r="E256" s="262" t="s">
        <v>5523</v>
      </c>
      <c r="F256" s="265" t="s">
        <v>5935</v>
      </c>
      <c r="G256" s="268">
        <f>IF(COUNTIF(H256:AU256,"&lt;&gt;")=0,"",SUMPRODUCT(((Recommendations[ImplStatus]="Implemented")+(Recommendations[ImplStatus]="Compensated"))*ISNUMBER(MATCH(Recommendations[Id],H256:AU256,0)))/COUNTIF(H256:AU256,"&lt;&gt;"))</f>
        <v>0</v>
      </c>
      <c r="H256" s="269" t="s">
        <v>465</v>
      </c>
      <c r="I256" s="269" t="s">
        <v>687</v>
      </c>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5826</v>
      </c>
      <c r="B257" s="257" t="s">
        <v>5932</v>
      </c>
      <c r="C257" s="258" t="s">
        <v>5944</v>
      </c>
      <c r="D257" s="261" t="s">
        <v>5945</v>
      </c>
      <c r="E257" s="262" t="s">
        <v>5427</v>
      </c>
      <c r="F257" s="265" t="s">
        <v>5935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5826</v>
      </c>
      <c r="B258" s="257" t="s">
        <v>5932</v>
      </c>
      <c r="C258" s="258" t="s">
        <v>5946</v>
      </c>
      <c r="D258" s="261" t="s">
        <v>5947</v>
      </c>
      <c r="E258" s="262" t="s">
        <v>5427</v>
      </c>
      <c r="F258" s="265" t="s">
        <v>5935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5826</v>
      </c>
      <c r="B259" s="257" t="s">
        <v>5932</v>
      </c>
      <c r="C259" s="258" t="s">
        <v>5948</v>
      </c>
      <c r="D259" s="261" t="s">
        <v>5949</v>
      </c>
      <c r="E259" s="262" t="s">
        <v>5427</v>
      </c>
      <c r="F259" s="265" t="s">
        <v>5935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5826</v>
      </c>
      <c r="B260" s="257" t="s">
        <v>5932</v>
      </c>
      <c r="C260" s="258" t="s">
        <v>5950</v>
      </c>
      <c r="D260" s="261" t="s">
        <v>5951</v>
      </c>
      <c r="E260" s="262" t="s">
        <v>5427</v>
      </c>
      <c r="F260" s="265" t="s">
        <v>5935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5826</v>
      </c>
      <c r="B261" s="257" t="s">
        <v>5932</v>
      </c>
      <c r="C261" s="258" t="s">
        <v>5952</v>
      </c>
      <c r="D261" s="261" t="s">
        <v>5953</v>
      </c>
      <c r="E261" s="262" t="s">
        <v>5571</v>
      </c>
      <c r="F261" s="265" t="s">
        <v>5935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5826</v>
      </c>
      <c r="B262" s="257" t="s">
        <v>5932</v>
      </c>
      <c r="C262" s="258" t="s">
        <v>5954</v>
      </c>
      <c r="D262" s="261" t="s">
        <v>5955</v>
      </c>
      <c r="E262" s="262" t="s">
        <v>5571</v>
      </c>
      <c r="F262" s="265" t="s">
        <v>5935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5826</v>
      </c>
      <c r="B263" s="257" t="s">
        <v>5932</v>
      </c>
      <c r="C263" s="258" t="s">
        <v>5956</v>
      </c>
      <c r="D263" s="261" t="s">
        <v>5957</v>
      </c>
      <c r="E263" s="262" t="s">
        <v>5571</v>
      </c>
      <c r="F263" s="265" t="s">
        <v>5935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5826</v>
      </c>
      <c r="B264" s="256" t="s">
        <v>5958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5826</v>
      </c>
      <c r="B265" s="257" t="s">
        <v>5958</v>
      </c>
      <c r="C265" s="258" t="s">
        <v>5959</v>
      </c>
      <c r="D265" s="261" t="s">
        <v>5960</v>
      </c>
      <c r="E265" s="262" t="s">
        <v>5456</v>
      </c>
      <c r="F265" s="265" t="s">
        <v>5961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5826</v>
      </c>
      <c r="B266" s="257" t="s">
        <v>5958</v>
      </c>
      <c r="C266" s="258" t="s">
        <v>5962</v>
      </c>
      <c r="D266" s="261" t="s">
        <v>5963</v>
      </c>
      <c r="E266" s="262" t="s">
        <v>5456</v>
      </c>
      <c r="F266" s="265" t="s">
        <v>5961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5826</v>
      </c>
      <c r="B267" s="257" t="s">
        <v>5958</v>
      </c>
      <c r="C267" s="258" t="s">
        <v>5964</v>
      </c>
      <c r="D267" s="261" t="s">
        <v>5965</v>
      </c>
      <c r="E267" s="262" t="s">
        <v>5456</v>
      </c>
      <c r="F267" s="265" t="s">
        <v>5961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5826</v>
      </c>
      <c r="B268" s="257" t="s">
        <v>5958</v>
      </c>
      <c r="C268" s="258" t="s">
        <v>5966</v>
      </c>
      <c r="D268" s="261" t="s">
        <v>5967</v>
      </c>
      <c r="E268" s="262" t="s">
        <v>5456</v>
      </c>
      <c r="F268" s="265" t="s">
        <v>5961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5826</v>
      </c>
      <c r="B269" s="257" t="s">
        <v>5958</v>
      </c>
      <c r="C269" s="258" t="s">
        <v>5968</v>
      </c>
      <c r="D269" s="261" t="s">
        <v>5969</v>
      </c>
      <c r="E269" s="262" t="s">
        <v>5456</v>
      </c>
      <c r="F269" s="265" t="s">
        <v>5961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5826</v>
      </c>
      <c r="B270" s="257" t="s">
        <v>5958</v>
      </c>
      <c r="C270" s="258" t="s">
        <v>5970</v>
      </c>
      <c r="D270" s="261" t="s">
        <v>5971</v>
      </c>
      <c r="E270" s="262" t="s">
        <v>5456</v>
      </c>
      <c r="F270" s="265" t="s">
        <v>5961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5826</v>
      </c>
      <c r="B271" s="257" t="s">
        <v>5958</v>
      </c>
      <c r="C271" s="258" t="s">
        <v>5972</v>
      </c>
      <c r="D271" s="261" t="s">
        <v>5973</v>
      </c>
      <c r="E271" s="262" t="s">
        <v>5456</v>
      </c>
      <c r="F271" s="265" t="s">
        <v>5961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5826</v>
      </c>
      <c r="B272" s="257" t="s">
        <v>5958</v>
      </c>
      <c r="C272" s="258" t="s">
        <v>5974</v>
      </c>
      <c r="D272" s="261" t="s">
        <v>5975</v>
      </c>
      <c r="E272" s="262" t="s">
        <v>5456</v>
      </c>
      <c r="F272" s="265" t="s">
        <v>5961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5826</v>
      </c>
      <c r="B273" s="257" t="s">
        <v>5958</v>
      </c>
      <c r="C273" s="258" t="s">
        <v>5976</v>
      </c>
      <c r="D273" s="261" t="s">
        <v>5977</v>
      </c>
      <c r="E273" s="262" t="s">
        <v>5456</v>
      </c>
      <c r="F273" s="265" t="s">
        <v>5961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5978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5978</v>
      </c>
      <c r="B275" s="256" t="s">
        <v>5979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5978</v>
      </c>
      <c r="B276" s="257" t="s">
        <v>5979</v>
      </c>
      <c r="C276" s="258" t="s">
        <v>5980</v>
      </c>
      <c r="D276" s="261" t="s">
        <v>5981</v>
      </c>
      <c r="E276" s="262" t="s">
        <v>5427</v>
      </c>
      <c r="F276" s="265" t="s">
        <v>5982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5978</v>
      </c>
      <c r="B277" s="257" t="s">
        <v>5979</v>
      </c>
      <c r="C277" s="258" t="s">
        <v>5983</v>
      </c>
      <c r="D277" s="261" t="s">
        <v>5984</v>
      </c>
      <c r="E277" s="262" t="s">
        <v>5427</v>
      </c>
      <c r="F277" s="265" t="s">
        <v>5982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5978</v>
      </c>
      <c r="B278" s="257" t="s">
        <v>5979</v>
      </c>
      <c r="C278" s="258" t="s">
        <v>5985</v>
      </c>
      <c r="D278" s="261" t="s">
        <v>5986</v>
      </c>
      <c r="E278" s="262" t="s">
        <v>5427</v>
      </c>
      <c r="F278" s="265" t="s">
        <v>5982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5978</v>
      </c>
      <c r="B279" s="257" t="s">
        <v>5979</v>
      </c>
      <c r="C279" s="258" t="s">
        <v>5987</v>
      </c>
      <c r="D279" s="261" t="s">
        <v>5988</v>
      </c>
      <c r="E279" s="262" t="s">
        <v>5427</v>
      </c>
      <c r="F279" s="265" t="s">
        <v>5982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5978</v>
      </c>
      <c r="B280" s="257" t="s">
        <v>5979</v>
      </c>
      <c r="C280" s="258" t="s">
        <v>5989</v>
      </c>
      <c r="D280" s="261" t="s">
        <v>5990</v>
      </c>
      <c r="E280" s="262" t="s">
        <v>5427</v>
      </c>
      <c r="F280" s="265" t="s">
        <v>5982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5978</v>
      </c>
      <c r="B281" s="257" t="s">
        <v>5979</v>
      </c>
      <c r="C281" s="258" t="s">
        <v>5991</v>
      </c>
      <c r="D281" s="261" t="s">
        <v>5992</v>
      </c>
      <c r="E281" s="262" t="s">
        <v>5427</v>
      </c>
      <c r="F281" s="265" t="s">
        <v>5982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5978</v>
      </c>
      <c r="B282" s="257" t="s">
        <v>5979</v>
      </c>
      <c r="C282" s="258" t="s">
        <v>5993</v>
      </c>
      <c r="D282" s="261" t="s">
        <v>5994</v>
      </c>
      <c r="E282" s="262" t="s">
        <v>5427</v>
      </c>
      <c r="F282" s="265" t="s">
        <v>5982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5978</v>
      </c>
      <c r="B283" s="257" t="s">
        <v>5979</v>
      </c>
      <c r="C283" s="258" t="s">
        <v>5995</v>
      </c>
      <c r="D283" s="261" t="s">
        <v>5996</v>
      </c>
      <c r="E283" s="262" t="s">
        <v>5523</v>
      </c>
      <c r="F283" s="265" t="s">
        <v>5997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5978</v>
      </c>
      <c r="B284" s="257" t="s">
        <v>5979</v>
      </c>
      <c r="C284" s="258" t="s">
        <v>5998</v>
      </c>
      <c r="D284" s="261" t="s">
        <v>5999</v>
      </c>
      <c r="E284" s="262" t="s">
        <v>5523</v>
      </c>
      <c r="F284" s="265" t="s">
        <v>5997</v>
      </c>
      <c r="G284" s="268">
        <f>IF(COUNTIF(H284:AU284,"&lt;&gt;")=0,"",SUMPRODUCT(((Recommendations[ImplStatus]="Implemented")+(Recommendations[ImplStatus]="Compensated"))*ISNUMBER(MATCH(Recommendations[Id],H284:AU284,0)))/COUNTIF(H284:AU284,"&lt;&gt;"))</f>
        <v>0</v>
      </c>
      <c r="H284" s="269" t="s">
        <v>455</v>
      </c>
      <c r="I284" s="269" t="s">
        <v>589</v>
      </c>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5978</v>
      </c>
      <c r="B285" s="257" t="s">
        <v>5979</v>
      </c>
      <c r="C285" s="258" t="s">
        <v>6000</v>
      </c>
      <c r="D285" s="261" t="s">
        <v>6001</v>
      </c>
      <c r="E285" s="262" t="s">
        <v>5427</v>
      </c>
      <c r="F285" s="265" t="s">
        <v>5997</v>
      </c>
      <c r="G285" s="268">
        <f>IF(COUNTIF(H285:AU285,"&lt;&gt;")=0,"",SUMPRODUCT(((Recommendations[ImplStatus]="Implemented")+(Recommendations[ImplStatus]="Compensated"))*ISNUMBER(MATCH(Recommendations[Id],H285:AU285,0)))/COUNTIF(H285:AU285,"&lt;&gt;"))</f>
        <v>0</v>
      </c>
      <c r="H285" s="269" t="s">
        <v>440</v>
      </c>
      <c r="I285" s="269" t="s">
        <v>445</v>
      </c>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5978</v>
      </c>
      <c r="B286" s="257" t="s">
        <v>5979</v>
      </c>
      <c r="C286" s="258" t="s">
        <v>6002</v>
      </c>
      <c r="D286" s="261" t="s">
        <v>6003</v>
      </c>
      <c r="E286" s="262" t="s">
        <v>5456</v>
      </c>
      <c r="F286" s="265" t="s">
        <v>5997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5978</v>
      </c>
      <c r="B287" s="257" t="s">
        <v>5979</v>
      </c>
      <c r="C287" s="258" t="s">
        <v>6004</v>
      </c>
      <c r="D287" s="261" t="s">
        <v>6005</v>
      </c>
      <c r="E287" s="262" t="s">
        <v>5456</v>
      </c>
      <c r="F287" s="265" t="s">
        <v>5997</v>
      </c>
      <c r="G287" s="268">
        <f>IF(COUNTIF(H287:AU287,"&lt;&gt;")=0,"",SUMPRODUCT(((Recommendations[ImplStatus]="Implemented")+(Recommendations[ImplStatus]="Compensated"))*ISNUMBER(MATCH(Recommendations[Id],H287:AU287,0)))/COUNTIF(H287:AU287,"&lt;&gt;"))</f>
        <v>0</v>
      </c>
      <c r="H287" s="269" t="s">
        <v>440</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5978</v>
      </c>
      <c r="B288" s="257" t="s">
        <v>5979</v>
      </c>
      <c r="C288" s="258" t="s">
        <v>6006</v>
      </c>
      <c r="D288" s="261" t="s">
        <v>6007</v>
      </c>
      <c r="E288" s="262" t="s">
        <v>5456</v>
      </c>
      <c r="F288" s="265" t="s">
        <v>5997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5978</v>
      </c>
      <c r="B289" s="257" t="s">
        <v>5979</v>
      </c>
      <c r="C289" s="258" t="s">
        <v>6008</v>
      </c>
      <c r="D289" s="261" t="s">
        <v>6009</v>
      </c>
      <c r="E289" s="262" t="s">
        <v>5456</v>
      </c>
      <c r="F289" s="265" t="s">
        <v>5997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5978</v>
      </c>
      <c r="B290" s="257" t="s">
        <v>5979</v>
      </c>
      <c r="C290" s="258" t="s">
        <v>6010</v>
      </c>
      <c r="D290" s="261" t="s">
        <v>6011</v>
      </c>
      <c r="E290" s="262" t="s">
        <v>5427</v>
      </c>
      <c r="F290" s="265" t="s">
        <v>5997</v>
      </c>
      <c r="G290" s="268">
        <f>IF(COUNTIF(H290:AU290,"&lt;&gt;")=0,"",SUMPRODUCT(((Recommendations[ImplStatus]="Implemented")+(Recommendations[ImplStatus]="Compensated"))*ISNUMBER(MATCH(Recommendations[Id],H290:AU290,0)))/COUNTIF(H290:AU290,"&lt;&gt;"))</f>
        <v>0</v>
      </c>
      <c r="H290" s="269" t="s">
        <v>594</v>
      </c>
      <c r="I290" s="269" t="s">
        <v>642</v>
      </c>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5978</v>
      </c>
      <c r="B291" s="257" t="s">
        <v>5979</v>
      </c>
      <c r="C291" s="258" t="s">
        <v>6012</v>
      </c>
      <c r="D291" s="261" t="s">
        <v>6013</v>
      </c>
      <c r="E291" s="262" t="s">
        <v>5456</v>
      </c>
      <c r="F291" s="265" t="s">
        <v>6014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5978</v>
      </c>
      <c r="B292" s="257" t="s">
        <v>5979</v>
      </c>
      <c r="C292" s="258" t="s">
        <v>6015</v>
      </c>
      <c r="D292" s="261" t="s">
        <v>6016</v>
      </c>
      <c r="E292" s="262" t="s">
        <v>5456</v>
      </c>
      <c r="F292" s="265" t="s">
        <v>6014</v>
      </c>
      <c r="G292" s="268">
        <f>IF(COUNTIF(H292:AU292,"&lt;&gt;")=0,"",SUMPRODUCT(((Recommendations[ImplStatus]="Implemented")+(Recommendations[ImplStatus]="Compensated"))*ISNUMBER(MATCH(Recommendations[Id],H292:AU292,0)))/COUNTIF(H292:AU292,"&lt;&gt;"))</f>
        <v>0</v>
      </c>
      <c r="H292" s="269" t="s">
        <v>485</v>
      </c>
      <c r="I292" s="269" t="s">
        <v>490</v>
      </c>
      <c r="J292" s="269" t="s">
        <v>657</v>
      </c>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5978</v>
      </c>
      <c r="B293" s="257" t="s">
        <v>5979</v>
      </c>
      <c r="C293" s="258" t="s">
        <v>6017</v>
      </c>
      <c r="D293" s="261" t="s">
        <v>6018</v>
      </c>
      <c r="E293" s="262" t="s">
        <v>5706</v>
      </c>
      <c r="F293" s="265" t="s">
        <v>5997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5978</v>
      </c>
      <c r="B294" s="257" t="s">
        <v>5979</v>
      </c>
      <c r="C294" s="258" t="s">
        <v>6019</v>
      </c>
      <c r="D294" s="261" t="s">
        <v>6020</v>
      </c>
      <c r="E294" s="262" t="s">
        <v>5706</v>
      </c>
      <c r="F294" s="265" t="s">
        <v>5997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5978</v>
      </c>
      <c r="B295" s="257" t="s">
        <v>5979</v>
      </c>
      <c r="C295" s="258" t="s">
        <v>6021</v>
      </c>
      <c r="D295" s="261" t="s">
        <v>6022</v>
      </c>
      <c r="E295" s="262" t="s">
        <v>5523</v>
      </c>
      <c r="F295" s="265" t="s">
        <v>5997</v>
      </c>
      <c r="G295" s="268">
        <f>IF(COUNTIF(H295:AU295,"&lt;&gt;")=0,"",SUMPRODUCT(((Recommendations[ImplStatus]="Implemented")+(Recommendations[ImplStatus]="Compensated"))*ISNUMBER(MATCH(Recommendations[Id],H295:AU295,0)))/COUNTIF(H295:AU295,"&lt;&gt;"))</f>
        <v>0</v>
      </c>
      <c r="H295" s="269" t="s">
        <v>355</v>
      </c>
      <c r="I295" s="269" t="s">
        <v>584</v>
      </c>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5978</v>
      </c>
      <c r="B296" s="257" t="s">
        <v>5979</v>
      </c>
      <c r="C296" s="258" t="s">
        <v>6023</v>
      </c>
      <c r="D296" s="261" t="s">
        <v>6024</v>
      </c>
      <c r="E296" s="262" t="s">
        <v>5523</v>
      </c>
      <c r="F296" s="265" t="s">
        <v>5997</v>
      </c>
      <c r="G296" s="268">
        <f>IF(COUNTIF(H296:AU296,"&lt;&gt;")=0,"",SUMPRODUCT(((Recommendations[ImplStatus]="Implemented")+(Recommendations[ImplStatus]="Compensated"))*ISNUMBER(MATCH(Recommendations[Id],H296:AU296,0)))/COUNTIF(H296:AU296,"&lt;&gt;"))</f>
        <v>0</v>
      </c>
      <c r="H296" s="269" t="s">
        <v>355</v>
      </c>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5978</v>
      </c>
      <c r="B297" s="257" t="s">
        <v>5979</v>
      </c>
      <c r="C297" s="258" t="s">
        <v>6025</v>
      </c>
      <c r="D297" s="261" t="s">
        <v>6026</v>
      </c>
      <c r="E297" s="262" t="s">
        <v>5427</v>
      </c>
      <c r="F297" s="265" t="s">
        <v>5997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5978</v>
      </c>
      <c r="B298" s="257" t="s">
        <v>5979</v>
      </c>
      <c r="C298" s="258" t="s">
        <v>6027</v>
      </c>
      <c r="D298" s="261" t="s">
        <v>6028</v>
      </c>
      <c r="E298" s="262" t="s">
        <v>5523</v>
      </c>
      <c r="F298" s="265" t="s">
        <v>5997</v>
      </c>
      <c r="G298" s="268">
        <f>IF(COUNTIF(H298:AU298,"&lt;&gt;")=0,"",SUMPRODUCT(((Recommendations[ImplStatus]="Implemented")+(Recommendations[ImplStatus]="Compensated"))*ISNUMBER(MATCH(Recommendations[Id],H298:AU298,0)))/COUNTIF(H298:AU298,"&lt;&gt;"))</f>
        <v>0</v>
      </c>
      <c r="H298" s="269" t="s">
        <v>599</v>
      </c>
      <c r="I298" s="269" t="s">
        <v>604</v>
      </c>
      <c r="J298" s="269" t="s">
        <v>609</v>
      </c>
      <c r="K298" s="269" t="s">
        <v>613</v>
      </c>
      <c r="L298" s="269" t="s">
        <v>616</v>
      </c>
      <c r="M298" s="269" t="s">
        <v>619</v>
      </c>
      <c r="N298" s="269" t="s">
        <v>627</v>
      </c>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5978</v>
      </c>
      <c r="B299" s="257" t="s">
        <v>5979</v>
      </c>
      <c r="C299" s="258" t="s">
        <v>6029</v>
      </c>
      <c r="D299" s="261" t="s">
        <v>6030</v>
      </c>
      <c r="E299" s="262" t="s">
        <v>5456</v>
      </c>
      <c r="F299" s="265" t="s">
        <v>5997</v>
      </c>
      <c r="G299" s="268">
        <f>IF(COUNTIF(H299:AU299,"&lt;&gt;")=0,"",SUMPRODUCT(((Recommendations[ImplStatus]="Implemented")+(Recommendations[ImplStatus]="Compensated"))*ISNUMBER(MATCH(Recommendations[Id],H299:AU299,0)))/COUNTIF(H299:AU299,"&lt;&gt;"))</f>
        <v>0</v>
      </c>
      <c r="H299" s="269" t="s">
        <v>470</v>
      </c>
      <c r="I299" s="269" t="s">
        <v>627</v>
      </c>
      <c r="J299" s="269" t="s">
        <v>632</v>
      </c>
      <c r="K299" s="269" t="s">
        <v>637</v>
      </c>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5978</v>
      </c>
      <c r="B300" s="257" t="s">
        <v>5979</v>
      </c>
      <c r="C300" s="258" t="s">
        <v>6031</v>
      </c>
      <c r="D300" s="261" t="s">
        <v>6032</v>
      </c>
      <c r="E300" s="262" t="s">
        <v>5523</v>
      </c>
      <c r="F300" s="265" t="s">
        <v>5997</v>
      </c>
      <c r="G300" s="268">
        <f>IF(COUNTIF(H300:AU300,"&lt;&gt;")=0,"",SUMPRODUCT(((Recommendations[ImplStatus]="Implemented")+(Recommendations[ImplStatus]="Compensated"))*ISNUMBER(MATCH(Recommendations[Id],H300:AU300,0)))/COUNTIF(H300:AU300,"&lt;&gt;"))</f>
        <v>0</v>
      </c>
      <c r="H300" s="269" t="s">
        <v>534</v>
      </c>
      <c r="I300" s="269" t="s">
        <v>539</v>
      </c>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5978</v>
      </c>
      <c r="B301" s="257" t="s">
        <v>5979</v>
      </c>
      <c r="C301" s="258" t="s">
        <v>6033</v>
      </c>
      <c r="D301" s="261" t="s">
        <v>6034</v>
      </c>
      <c r="E301" s="262" t="s">
        <v>5571</v>
      </c>
      <c r="F301" s="265" t="s">
        <v>5997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5978</v>
      </c>
      <c r="B302" s="257" t="s">
        <v>5979</v>
      </c>
      <c r="C302" s="258" t="s">
        <v>6035</v>
      </c>
      <c r="D302" s="261" t="s">
        <v>6036</v>
      </c>
      <c r="E302" s="262" t="s">
        <v>5571</v>
      </c>
      <c r="F302" s="265" t="s">
        <v>5997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5978</v>
      </c>
      <c r="B303" s="256" t="s">
        <v>1793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5978</v>
      </c>
      <c r="B304" s="257" t="s">
        <v>1793</v>
      </c>
      <c r="C304" s="258" t="s">
        <v>6037</v>
      </c>
      <c r="D304" s="261" t="s">
        <v>6038</v>
      </c>
      <c r="E304" s="262" t="s">
        <v>5427</v>
      </c>
      <c r="F304" s="265" t="s">
        <v>6039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5978</v>
      </c>
      <c r="B305" s="257" t="s">
        <v>1793</v>
      </c>
      <c r="C305" s="258" t="s">
        <v>6040</v>
      </c>
      <c r="D305" s="261" t="s">
        <v>6041</v>
      </c>
      <c r="E305" s="262" t="s">
        <v>5427</v>
      </c>
      <c r="F305" s="265" t="s">
        <v>6039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5978</v>
      </c>
      <c r="B306" s="257" t="s">
        <v>1793</v>
      </c>
      <c r="C306" s="258" t="s">
        <v>6042</v>
      </c>
      <c r="D306" s="261" t="s">
        <v>6043</v>
      </c>
      <c r="E306" s="262" t="s">
        <v>5427</v>
      </c>
      <c r="F306" s="265" t="s">
        <v>6039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5978</v>
      </c>
      <c r="B307" s="257" t="s">
        <v>1793</v>
      </c>
      <c r="C307" s="258" t="s">
        <v>6044</v>
      </c>
      <c r="D307" s="261" t="s">
        <v>6045</v>
      </c>
      <c r="E307" s="262" t="s">
        <v>5427</v>
      </c>
      <c r="F307" s="265" t="s">
        <v>6039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5978</v>
      </c>
      <c r="B308" s="257" t="s">
        <v>1793</v>
      </c>
      <c r="C308" s="258" t="s">
        <v>6046</v>
      </c>
      <c r="D308" s="261" t="s">
        <v>6047</v>
      </c>
      <c r="E308" s="262" t="s">
        <v>5523</v>
      </c>
      <c r="F308" s="265" t="s">
        <v>6039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5978</v>
      </c>
      <c r="B309" s="257" t="s">
        <v>1793</v>
      </c>
      <c r="C309" s="258" t="s">
        <v>6048</v>
      </c>
      <c r="D309" s="261" t="s">
        <v>6049</v>
      </c>
      <c r="E309" s="262" t="s">
        <v>5523</v>
      </c>
      <c r="F309" s="265" t="s">
        <v>6039</v>
      </c>
      <c r="G309" s="268">
        <f>IF(COUNTIF(H309:AU309,"&lt;&gt;")=0,"",SUMPRODUCT(((Recommendations[ImplStatus]="Implemented")+(Recommendations[ImplStatus]="Compensated"))*ISNUMBER(MATCH(Recommendations[Id],H309:AU309,0)))/COUNTIF(H309:AU309,"&lt;&gt;"))</f>
        <v>0</v>
      </c>
      <c r="H309" s="269" t="s">
        <v>430</v>
      </c>
      <c r="I309" s="269" t="s">
        <v>460</v>
      </c>
      <c r="J309" s="269" t="s">
        <v>672</v>
      </c>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5978</v>
      </c>
      <c r="B310" s="257" t="s">
        <v>1793</v>
      </c>
      <c r="C310" s="258" t="s">
        <v>6050</v>
      </c>
      <c r="D310" s="261" t="s">
        <v>6051</v>
      </c>
      <c r="E310" s="262" t="s">
        <v>5523</v>
      </c>
      <c r="F310" s="265" t="s">
        <v>6039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5978</v>
      </c>
      <c r="B311" s="257" t="s">
        <v>1793</v>
      </c>
      <c r="C311" s="258" t="s">
        <v>6052</v>
      </c>
      <c r="D311" s="261" t="s">
        <v>6053</v>
      </c>
      <c r="E311" s="262" t="s">
        <v>5523</v>
      </c>
      <c r="F311" s="265" t="s">
        <v>6039</v>
      </c>
      <c r="G311" s="268">
        <f>IF(COUNTIF(H311:AU311,"&lt;&gt;")=0,"",SUMPRODUCT(((Recommendations[ImplStatus]="Implemented")+(Recommendations[ImplStatus]="Compensated"))*ISNUMBER(MATCH(Recommendations[Id],H311:AU311,0)))/COUNTIF(H311:AU311,"&lt;&gt;"))</f>
        <v>0</v>
      </c>
      <c r="H311" s="269" t="s">
        <v>44</v>
      </c>
      <c r="I311" s="269" t="s">
        <v>70</v>
      </c>
      <c r="J311" s="269" t="s">
        <v>80</v>
      </c>
      <c r="K311" s="269" t="s">
        <v>95</v>
      </c>
      <c r="L311" s="269" t="s">
        <v>100</v>
      </c>
      <c r="M311" s="269" t="s">
        <v>330</v>
      </c>
      <c r="N311" s="269" t="s">
        <v>335</v>
      </c>
      <c r="O311" s="269" t="s">
        <v>460</v>
      </c>
      <c r="P311" s="269" t="s">
        <v>500</v>
      </c>
      <c r="Q311" s="269" t="s">
        <v>505</v>
      </c>
      <c r="R311" s="269" t="s">
        <v>510</v>
      </c>
      <c r="S311" s="269" t="s">
        <v>514</v>
      </c>
      <c r="T311" s="269" t="s">
        <v>519</v>
      </c>
      <c r="U311" s="269" t="s">
        <v>529</v>
      </c>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5978</v>
      </c>
      <c r="B312" s="257" t="s">
        <v>1793</v>
      </c>
      <c r="C312" s="258" t="s">
        <v>6054</v>
      </c>
      <c r="D312" s="261" t="s">
        <v>6055</v>
      </c>
      <c r="E312" s="262" t="s">
        <v>5523</v>
      </c>
      <c r="F312" s="265" t="s">
        <v>6039</v>
      </c>
      <c r="G312" s="268">
        <f>IF(COUNTIF(H312:AU312,"&lt;&gt;")=0,"",SUMPRODUCT(((Recommendations[ImplStatus]="Implemented")+(Recommendations[ImplStatus]="Compensated"))*ISNUMBER(MATCH(Recommendations[Id],H312:AU312,0)))/COUNTIF(H312:AU312,"&lt;&gt;"))</f>
        <v>0</v>
      </c>
      <c r="H312" s="269" t="s">
        <v>470</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5978</v>
      </c>
      <c r="B313" s="257" t="s">
        <v>1793</v>
      </c>
      <c r="C313" s="258" t="s">
        <v>6056</v>
      </c>
      <c r="D313" s="261" t="s">
        <v>6057</v>
      </c>
      <c r="E313" s="262" t="s">
        <v>5456</v>
      </c>
      <c r="F313" s="265" t="s">
        <v>6039</v>
      </c>
      <c r="G313" s="268">
        <f>IF(COUNTIF(H313:AU313,"&lt;&gt;")=0,"",SUMPRODUCT(((Recommendations[ImplStatus]="Implemented")+(Recommendations[ImplStatus]="Compensated"))*ISNUMBER(MATCH(Recommendations[Id],H313:AU313,0)))/COUNTIF(H313:AU313,"&lt;&gt;"))</f>
        <v>0</v>
      </c>
      <c r="H313" s="269" t="s">
        <v>589</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5978</v>
      </c>
      <c r="B314" s="257" t="s">
        <v>1793</v>
      </c>
      <c r="C314" s="258" t="s">
        <v>6058</v>
      </c>
      <c r="D314" s="261" t="s">
        <v>6059</v>
      </c>
      <c r="E314" s="262" t="s">
        <v>5456</v>
      </c>
      <c r="F314" s="265" t="s">
        <v>6039</v>
      </c>
      <c r="G314" s="268">
        <f>IF(COUNTIF(H314:AU314,"&lt;&gt;")=0,"",SUMPRODUCT(((Recommendations[ImplStatus]="Implemented")+(Recommendations[ImplStatus]="Compensated"))*ISNUMBER(MATCH(Recommendations[Id],H314:AU314,0)))/COUNTIF(H314:AU314,"&lt;&gt;"))</f>
        <v>0</v>
      </c>
      <c r="H314" s="269" t="s">
        <v>410</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5978</v>
      </c>
      <c r="B315" s="257" t="s">
        <v>1793</v>
      </c>
      <c r="C315" s="258" t="s">
        <v>6060</v>
      </c>
      <c r="D315" s="261" t="s">
        <v>6061</v>
      </c>
      <c r="E315" s="262" t="s">
        <v>5456</v>
      </c>
      <c r="F315" s="265" t="s">
        <v>6039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5978</v>
      </c>
      <c r="B316" s="257" t="s">
        <v>1793</v>
      </c>
      <c r="C316" s="258" t="s">
        <v>6062</v>
      </c>
      <c r="D316" s="261" t="s">
        <v>6063</v>
      </c>
      <c r="E316" s="262" t="s">
        <v>5456</v>
      </c>
      <c r="F316" s="265" t="s">
        <v>6039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5978</v>
      </c>
      <c r="B317" s="257" t="s">
        <v>1793</v>
      </c>
      <c r="C317" s="258" t="s">
        <v>6064</v>
      </c>
      <c r="D317" s="261" t="s">
        <v>6065</v>
      </c>
      <c r="E317" s="262" t="s">
        <v>5523</v>
      </c>
      <c r="F317" s="265" t="s">
        <v>5997</v>
      </c>
      <c r="G317" s="268">
        <f>IF(COUNTIF(H317:AU317,"&lt;&gt;")=0,"",SUMPRODUCT(((Recommendations[ImplStatus]="Implemented")+(Recommendations[ImplStatus]="Compensated"))*ISNUMBER(MATCH(Recommendations[Id],H317:AU317,0)))/COUNTIF(H317:AU317,"&lt;&gt;"))</f>
        <v>0</v>
      </c>
      <c r="H317" s="269" t="s">
        <v>584</v>
      </c>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5978</v>
      </c>
      <c r="B318" s="257" t="s">
        <v>1793</v>
      </c>
      <c r="C318" s="258" t="s">
        <v>6066</v>
      </c>
      <c r="D318" s="261" t="s">
        <v>6067</v>
      </c>
      <c r="E318" s="262" t="s">
        <v>5571</v>
      </c>
      <c r="F318" s="265" t="s">
        <v>5997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5978</v>
      </c>
      <c r="B319" s="257" t="s">
        <v>1793</v>
      </c>
      <c r="C319" s="258" t="s">
        <v>6068</v>
      </c>
      <c r="D319" s="261" t="s">
        <v>6069</v>
      </c>
      <c r="E319" s="262" t="s">
        <v>5571</v>
      </c>
      <c r="F319" s="265" t="s">
        <v>5997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5978</v>
      </c>
      <c r="B320" s="256" t="s">
        <v>6070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5978</v>
      </c>
      <c r="B321" s="257" t="s">
        <v>6070</v>
      </c>
      <c r="C321" s="258" t="s">
        <v>6071</v>
      </c>
      <c r="D321" s="261" t="s">
        <v>6072</v>
      </c>
      <c r="E321" s="262" t="s">
        <v>5456</v>
      </c>
      <c r="F321" s="265" t="s">
        <v>6073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5978</v>
      </c>
      <c r="B322" s="257" t="s">
        <v>6070</v>
      </c>
      <c r="C322" s="258" t="s">
        <v>6074</v>
      </c>
      <c r="D322" s="261" t="s">
        <v>6075</v>
      </c>
      <c r="E322" s="262" t="s">
        <v>5456</v>
      </c>
      <c r="F322" s="265" t="s">
        <v>6073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5978</v>
      </c>
      <c r="B323" s="257" t="s">
        <v>6070</v>
      </c>
      <c r="C323" s="258" t="s">
        <v>6076</v>
      </c>
      <c r="D323" s="261" t="s">
        <v>6077</v>
      </c>
      <c r="E323" s="262" t="s">
        <v>5456</v>
      </c>
      <c r="F323" s="265" t="s">
        <v>6073</v>
      </c>
      <c r="G323" s="268">
        <f>IF(COUNTIF(H323:AU323,"&lt;&gt;")=0,"",SUMPRODUCT(((Recommendations[ImplStatus]="Implemented")+(Recommendations[ImplStatus]="Compensated"))*ISNUMBER(MATCH(Recommendations[Id],H323:AU323,0)))/COUNTIF(H323:AU323,"&lt;&gt;"))</f>
        <v>0</v>
      </c>
      <c r="H323" s="269" t="s">
        <v>185</v>
      </c>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5978</v>
      </c>
      <c r="B324" s="257" t="s">
        <v>6070</v>
      </c>
      <c r="C324" s="258" t="s">
        <v>6078</v>
      </c>
      <c r="D324" s="261" t="s">
        <v>6079</v>
      </c>
      <c r="E324" s="262" t="s">
        <v>5456</v>
      </c>
      <c r="F324" s="265" t="s">
        <v>6073</v>
      </c>
      <c r="G324" s="268">
        <f>IF(COUNTIF(H324:AU324,"&lt;&gt;")=0,"",SUMPRODUCT(((Recommendations[ImplStatus]="Implemented")+(Recommendations[ImplStatus]="Compensated"))*ISNUMBER(MATCH(Recommendations[Id],H324:AU324,0)))/COUNTIF(H324:AU324,"&lt;&gt;"))</f>
        <v>0</v>
      </c>
      <c r="H324" s="269" t="s">
        <v>185</v>
      </c>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5978</v>
      </c>
      <c r="B325" s="257" t="s">
        <v>6070</v>
      </c>
      <c r="C325" s="258" t="s">
        <v>6080</v>
      </c>
      <c r="D325" s="261" t="s">
        <v>6081</v>
      </c>
      <c r="E325" s="262" t="s">
        <v>5456</v>
      </c>
      <c r="F325" s="265" t="s">
        <v>6073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5978</v>
      </c>
      <c r="B326" s="257" t="s">
        <v>6070</v>
      </c>
      <c r="C326" s="258" t="s">
        <v>6082</v>
      </c>
      <c r="D326" s="261" t="s">
        <v>6083</v>
      </c>
      <c r="E326" s="262" t="s">
        <v>5456</v>
      </c>
      <c r="F326" s="265" t="s">
        <v>6073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5978</v>
      </c>
      <c r="B327" s="257" t="s">
        <v>6070</v>
      </c>
      <c r="C327" s="258" t="s">
        <v>6084</v>
      </c>
      <c r="D327" s="261" t="s">
        <v>6085</v>
      </c>
      <c r="E327" s="262" t="s">
        <v>5456</v>
      </c>
      <c r="F327" s="265" t="s">
        <v>6073</v>
      </c>
      <c r="G327" s="268">
        <f>IF(COUNTIF(H327:AU327,"&lt;&gt;")=0,"",SUMPRODUCT(((Recommendations[ImplStatus]="Implemented")+(Recommendations[ImplStatus]="Compensated"))*ISNUMBER(MATCH(Recommendations[Id],H327:AU327,0)))/COUNTIF(H327:AU327,"&lt;&gt;"))</f>
        <v>0</v>
      </c>
      <c r="H327" s="269" t="s">
        <v>135</v>
      </c>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5978</v>
      </c>
      <c r="B328" s="257" t="s">
        <v>6070</v>
      </c>
      <c r="C328" s="258" t="s">
        <v>6086</v>
      </c>
      <c r="D328" s="261" t="s">
        <v>6087</v>
      </c>
      <c r="E328" s="262" t="s">
        <v>5456</v>
      </c>
      <c r="F328" s="265" t="s">
        <v>6073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5978</v>
      </c>
      <c r="B329" s="257" t="s">
        <v>6070</v>
      </c>
      <c r="C329" s="258" t="s">
        <v>6088</v>
      </c>
      <c r="D329" s="261" t="s">
        <v>6089</v>
      </c>
      <c r="E329" s="262" t="s">
        <v>5456</v>
      </c>
      <c r="F329" s="265" t="s">
        <v>6073</v>
      </c>
      <c r="G329" s="268">
        <f>IF(COUNTIF(H329:AU329,"&lt;&gt;")=0,"",SUMPRODUCT(((Recommendations[ImplStatus]="Implemented")+(Recommendations[ImplStatus]="Compensated"))*ISNUMBER(MATCH(Recommendations[Id],H329:AU329,0)))/COUNTIF(H329:AU329,"&lt;&gt;"))</f>
        <v>0</v>
      </c>
      <c r="H329" s="269" t="s">
        <v>375</v>
      </c>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5978</v>
      </c>
      <c r="B330" s="257" t="s">
        <v>6070</v>
      </c>
      <c r="C330" s="258" t="s">
        <v>6090</v>
      </c>
      <c r="D330" s="261" t="s">
        <v>6091</v>
      </c>
      <c r="E330" s="262" t="s">
        <v>5456</v>
      </c>
      <c r="F330" s="265" t="s">
        <v>6073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5978</v>
      </c>
      <c r="B331" s="257" t="s">
        <v>6070</v>
      </c>
      <c r="C331" s="258" t="s">
        <v>6092</v>
      </c>
      <c r="D331" s="261" t="s">
        <v>6093</v>
      </c>
      <c r="E331" s="262" t="s">
        <v>5456</v>
      </c>
      <c r="F331" s="265" t="s">
        <v>6073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5978</v>
      </c>
      <c r="B332" s="257" t="s">
        <v>6070</v>
      </c>
      <c r="C332" s="258" t="s">
        <v>6094</v>
      </c>
      <c r="D332" s="261" t="s">
        <v>6095</v>
      </c>
      <c r="E332" s="262" t="s">
        <v>5456</v>
      </c>
      <c r="F332" s="265" t="s">
        <v>6073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5978</v>
      </c>
      <c r="B333" s="257" t="s">
        <v>6070</v>
      </c>
      <c r="C333" s="258" t="s">
        <v>6096</v>
      </c>
      <c r="D333" s="261" t="s">
        <v>6097</v>
      </c>
      <c r="E333" s="262" t="s">
        <v>5456</v>
      </c>
      <c r="F333" s="265" t="s">
        <v>6073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5978</v>
      </c>
      <c r="B334" s="257" t="s">
        <v>6070</v>
      </c>
      <c r="C334" s="258" t="s">
        <v>6098</v>
      </c>
      <c r="D334" s="261" t="s">
        <v>6099</v>
      </c>
      <c r="E334" s="262" t="s">
        <v>5456</v>
      </c>
      <c r="F334" s="265" t="s">
        <v>6073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5978</v>
      </c>
      <c r="B335" s="257" t="s">
        <v>6070</v>
      </c>
      <c r="C335" s="258" t="s">
        <v>6100</v>
      </c>
      <c r="D335" s="261" t="s">
        <v>6101</v>
      </c>
      <c r="E335" s="262" t="s">
        <v>5456</v>
      </c>
      <c r="F335" s="265" t="s">
        <v>6073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5978</v>
      </c>
      <c r="B336" s="257" t="s">
        <v>6070</v>
      </c>
      <c r="C336" s="258" t="s">
        <v>6102</v>
      </c>
      <c r="D336" s="261" t="s">
        <v>6103</v>
      </c>
      <c r="E336" s="262" t="s">
        <v>5571</v>
      </c>
      <c r="F336" s="265" t="s">
        <v>6073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5978</v>
      </c>
      <c r="B337" s="257" t="s">
        <v>6070</v>
      </c>
      <c r="C337" s="258" t="s">
        <v>6104</v>
      </c>
      <c r="D337" s="261" t="s">
        <v>6105</v>
      </c>
      <c r="E337" s="262" t="s">
        <v>5571</v>
      </c>
      <c r="F337" s="265" t="s">
        <v>6073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5978</v>
      </c>
      <c r="B338" s="257" t="s">
        <v>6070</v>
      </c>
      <c r="C338" s="258" t="s">
        <v>6106</v>
      </c>
      <c r="D338" s="261" t="s">
        <v>6107</v>
      </c>
      <c r="E338" s="262" t="s">
        <v>5456</v>
      </c>
      <c r="F338" s="265" t="s">
        <v>6073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5978</v>
      </c>
      <c r="B339" s="257" t="s">
        <v>6070</v>
      </c>
      <c r="C339" s="258" t="s">
        <v>6108</v>
      </c>
      <c r="D339" s="261" t="s">
        <v>6109</v>
      </c>
      <c r="E339" s="262" t="s">
        <v>5456</v>
      </c>
      <c r="F339" s="265" t="s">
        <v>6073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5978</v>
      </c>
      <c r="B340" s="256" t="s">
        <v>6110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5978</v>
      </c>
      <c r="B341" s="257" t="s">
        <v>6110</v>
      </c>
      <c r="C341" s="258" t="s">
        <v>6111</v>
      </c>
      <c r="D341" s="261" t="s">
        <v>6112</v>
      </c>
      <c r="E341" s="262" t="s">
        <v>5427</v>
      </c>
      <c r="F341" s="265" t="s">
        <v>5997</v>
      </c>
      <c r="G341" s="268">
        <f>IF(COUNTIF(H341:AU341,"&lt;&gt;")=0,"",SUMPRODUCT(((Recommendations[ImplStatus]="Implemented")+(Recommendations[ImplStatus]="Compensated"))*ISNUMBER(MATCH(Recommendations[Id],H341:AU341,0)))/COUNTIF(H341:AU341,"&lt;&gt;"))</f>
        <v>0</v>
      </c>
      <c r="H341" s="269" t="s">
        <v>95</v>
      </c>
      <c r="I341" s="269" t="s">
        <v>100</v>
      </c>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5978</v>
      </c>
      <c r="B342" s="257" t="s">
        <v>6110</v>
      </c>
      <c r="C342" s="258" t="s">
        <v>6113</v>
      </c>
      <c r="D342" s="261" t="s">
        <v>6114</v>
      </c>
      <c r="E342" s="262" t="s">
        <v>5427</v>
      </c>
      <c r="F342" s="265" t="s">
        <v>5997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5978</v>
      </c>
      <c r="B343" s="257" t="s">
        <v>6110</v>
      </c>
      <c r="C343" s="258" t="s">
        <v>6115</v>
      </c>
      <c r="D343" s="261" t="s">
        <v>6116</v>
      </c>
      <c r="E343" s="262" t="s">
        <v>5523</v>
      </c>
      <c r="F343" s="265" t="s">
        <v>6117</v>
      </c>
      <c r="G343" s="268">
        <f>IF(COUNTIF(H343:AU343,"&lt;&gt;")=0,"",SUMPRODUCT(((Recommendations[ImplStatus]="Implemented")+(Recommendations[ImplStatus]="Compensated"))*ISNUMBER(MATCH(Recommendations[Id],H343:AU343,0)))/COUNTIF(H343:AU343,"&lt;&gt;"))</f>
        <v>0</v>
      </c>
      <c r="H343" s="269" t="s">
        <v>564</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5978</v>
      </c>
      <c r="B344" s="257" t="s">
        <v>6110</v>
      </c>
      <c r="C344" s="258" t="s">
        <v>6118</v>
      </c>
      <c r="D344" s="261" t="s">
        <v>6119</v>
      </c>
      <c r="E344" s="262" t="s">
        <v>5456</v>
      </c>
      <c r="F344" s="265" t="s">
        <v>6117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5978</v>
      </c>
      <c r="B345" s="257" t="s">
        <v>6110</v>
      </c>
      <c r="C345" s="258" t="s">
        <v>6120</v>
      </c>
      <c r="D345" s="261" t="s">
        <v>6121</v>
      </c>
      <c r="E345" s="262" t="s">
        <v>5456</v>
      </c>
      <c r="F345" s="265" t="s">
        <v>6117</v>
      </c>
      <c r="G345" s="268">
        <f>IF(COUNTIF(H345:AU345,"&lt;&gt;")=0,"",SUMPRODUCT(((Recommendations[ImplStatus]="Implemented")+(Recommendations[ImplStatus]="Compensated"))*ISNUMBER(MATCH(Recommendations[Id],H345:AU345,0)))/COUNTIF(H345:AU345,"&lt;&gt;"))</f>
        <v>0</v>
      </c>
      <c r="H345" s="269" t="s">
        <v>135</v>
      </c>
      <c r="I345" s="269" t="s">
        <v>195</v>
      </c>
      <c r="J345" s="269" t="s">
        <v>310</v>
      </c>
      <c r="K345" s="269" t="s">
        <v>435</v>
      </c>
      <c r="L345" s="269" t="s">
        <v>460</v>
      </c>
      <c r="M345" s="269" t="s">
        <v>500</v>
      </c>
      <c r="N345" s="269" t="s">
        <v>505</v>
      </c>
      <c r="O345" s="269" t="s">
        <v>510</v>
      </c>
      <c r="P345" s="269" t="s">
        <v>514</v>
      </c>
      <c r="Q345" s="269" t="s">
        <v>519</v>
      </c>
      <c r="R345" s="269" t="s">
        <v>529</v>
      </c>
      <c r="S345" s="269" t="s">
        <v>564</v>
      </c>
      <c r="T345" s="269" t="s">
        <v>677</v>
      </c>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5978</v>
      </c>
      <c r="B346" s="257" t="s">
        <v>6110</v>
      </c>
      <c r="C346" s="258" t="s">
        <v>6122</v>
      </c>
      <c r="D346" s="261" t="s">
        <v>6123</v>
      </c>
      <c r="E346" s="262" t="s">
        <v>5456</v>
      </c>
      <c r="F346" s="265" t="s">
        <v>6117</v>
      </c>
      <c r="G346" s="268">
        <f>IF(COUNTIF(H346:AU346,"&lt;&gt;")=0,"",SUMPRODUCT(((Recommendations[ImplStatus]="Implemented")+(Recommendations[ImplStatus]="Compensated"))*ISNUMBER(MATCH(Recommendations[Id],H346:AU346,0)))/COUNTIF(H346:AU346,"&lt;&gt;"))</f>
        <v>0</v>
      </c>
      <c r="H346" s="269" t="s">
        <v>13</v>
      </c>
      <c r="I346" s="269" t="s">
        <v>28</v>
      </c>
      <c r="J346" s="269" t="s">
        <v>44</v>
      </c>
      <c r="K346" s="269" t="s">
        <v>70</v>
      </c>
      <c r="L346" s="269" t="s">
        <v>80</v>
      </c>
      <c r="M346" s="269" t="s">
        <v>95</v>
      </c>
      <c r="N346" s="269" t="s">
        <v>100</v>
      </c>
      <c r="O346" s="269" t="s">
        <v>115</v>
      </c>
      <c r="P346" s="269" t="s">
        <v>190</v>
      </c>
      <c r="Q346" s="269" t="s">
        <v>215</v>
      </c>
      <c r="R346" s="269" t="s">
        <v>430</v>
      </c>
      <c r="S346" s="269" t="s">
        <v>460</v>
      </c>
      <c r="T346" s="269" t="s">
        <v>672</v>
      </c>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5978</v>
      </c>
      <c r="B347" s="257" t="s">
        <v>6110</v>
      </c>
      <c r="C347" s="258" t="s">
        <v>6124</v>
      </c>
      <c r="D347" s="261" t="s">
        <v>6125</v>
      </c>
      <c r="E347" s="262" t="s">
        <v>5456</v>
      </c>
      <c r="F347" s="265" t="s">
        <v>6117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5978</v>
      </c>
      <c r="B348" s="257" t="s">
        <v>6110</v>
      </c>
      <c r="C348" s="258" t="s">
        <v>6126</v>
      </c>
      <c r="D348" s="261" t="s">
        <v>6127</v>
      </c>
      <c r="E348" s="262" t="s">
        <v>5456</v>
      </c>
      <c r="F348" s="265" t="s">
        <v>6117</v>
      </c>
      <c r="G348" s="268">
        <f>IF(COUNTIF(H348:AU348,"&lt;&gt;")=0,"",SUMPRODUCT(((Recommendations[ImplStatus]="Implemented")+(Recommendations[ImplStatus]="Compensated"))*ISNUMBER(MATCH(Recommendations[Id],H348:AU348,0)))/COUNTIF(H348:AU348,"&lt;&gt;"))</f>
        <v>0</v>
      </c>
      <c r="H348" s="269" t="s">
        <v>120</v>
      </c>
      <c r="I348" s="269" t="s">
        <v>225</v>
      </c>
      <c r="J348" s="269" t="s">
        <v>360</v>
      </c>
      <c r="K348" s="269" t="s">
        <v>375</v>
      </c>
      <c r="L348" s="269" t="s">
        <v>495</v>
      </c>
      <c r="M348" s="269" t="s">
        <v>647</v>
      </c>
      <c r="N348" s="269" t="s">
        <v>652</v>
      </c>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5978</v>
      </c>
      <c r="B349" s="257" t="s">
        <v>6110</v>
      </c>
      <c r="C349" s="258" t="s">
        <v>6128</v>
      </c>
      <c r="D349" s="261" t="s">
        <v>6129</v>
      </c>
      <c r="E349" s="262" t="s">
        <v>5456</v>
      </c>
      <c r="F349" s="265" t="s">
        <v>6117</v>
      </c>
      <c r="G349" s="268">
        <f>IF(COUNTIF(H349:AU349,"&lt;&gt;")=0,"",SUMPRODUCT(((Recommendations[ImplStatus]="Implemented")+(Recommendations[ImplStatus]="Compensated"))*ISNUMBER(MATCH(Recommendations[Id],H349:AU349,0)))/COUNTIF(H349:AU349,"&lt;&gt;"))</f>
        <v>0</v>
      </c>
      <c r="H349" s="269" t="s">
        <v>210</v>
      </c>
      <c r="I349" s="269" t="s">
        <v>345</v>
      </c>
      <c r="J349" s="269" t="s">
        <v>350</v>
      </c>
      <c r="K349" s="269" t="s">
        <v>360</v>
      </c>
      <c r="L349" s="269" t="s">
        <v>385</v>
      </c>
      <c r="M349" s="269" t="s">
        <v>410</v>
      </c>
      <c r="N349" s="269" t="s">
        <v>475</v>
      </c>
      <c r="O349" s="269" t="s">
        <v>584</v>
      </c>
      <c r="P349" s="269" t="s">
        <v>632</v>
      </c>
      <c r="Q349" s="269" t="s">
        <v>647</v>
      </c>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5978</v>
      </c>
      <c r="B350" s="257" t="s">
        <v>6110</v>
      </c>
      <c r="C350" s="258" t="s">
        <v>6130</v>
      </c>
      <c r="D350" s="261" t="s">
        <v>6131</v>
      </c>
      <c r="E350" s="262" t="s">
        <v>5427</v>
      </c>
      <c r="F350" s="265" t="s">
        <v>6117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5978</v>
      </c>
      <c r="B351" s="257" t="s">
        <v>6110</v>
      </c>
      <c r="C351" s="258" t="s">
        <v>6132</v>
      </c>
      <c r="D351" s="261" t="s">
        <v>6133</v>
      </c>
      <c r="E351" s="262" t="s">
        <v>5427</v>
      </c>
      <c r="F351" s="265" t="s">
        <v>6117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5978</v>
      </c>
      <c r="B352" s="257" t="s">
        <v>6110</v>
      </c>
      <c r="C352" s="258" t="s">
        <v>6134</v>
      </c>
      <c r="D352" s="261" t="s">
        <v>6135</v>
      </c>
      <c r="E352" s="262" t="s">
        <v>5427</v>
      </c>
      <c r="F352" s="265" t="s">
        <v>6117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5978</v>
      </c>
      <c r="B353" s="257" t="s">
        <v>6110</v>
      </c>
      <c r="C353" s="258" t="s">
        <v>6136</v>
      </c>
      <c r="D353" s="261" t="s">
        <v>6137</v>
      </c>
      <c r="E353" s="262" t="s">
        <v>5523</v>
      </c>
      <c r="F353" s="265" t="s">
        <v>5997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5978</v>
      </c>
      <c r="B354" s="256" t="s">
        <v>6138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5978</v>
      </c>
      <c r="B355" s="257" t="s">
        <v>6138</v>
      </c>
      <c r="C355" s="258" t="s">
        <v>6139</v>
      </c>
      <c r="D355" s="261" t="s">
        <v>6140</v>
      </c>
      <c r="E355" s="262" t="s">
        <v>5523</v>
      </c>
      <c r="F355" s="265" t="s">
        <v>6141</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5978</v>
      </c>
      <c r="B356" s="257" t="s">
        <v>6138</v>
      </c>
      <c r="C356" s="258" t="s">
        <v>6142</v>
      </c>
      <c r="D356" s="261" t="s">
        <v>6143</v>
      </c>
      <c r="E356" s="262" t="s">
        <v>5523</v>
      </c>
      <c r="F356" s="265" t="s">
        <v>6141</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5978</v>
      </c>
      <c r="B357" s="257" t="s">
        <v>6138</v>
      </c>
      <c r="C357" s="258" t="s">
        <v>6144</v>
      </c>
      <c r="D357" s="261" t="s">
        <v>6145</v>
      </c>
      <c r="E357" s="262" t="s">
        <v>5571</v>
      </c>
      <c r="F357" s="265" t="s">
        <v>6141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5978</v>
      </c>
      <c r="B358" s="257" t="s">
        <v>6138</v>
      </c>
      <c r="C358" s="258" t="s">
        <v>6146</v>
      </c>
      <c r="D358" s="261" t="s">
        <v>6147</v>
      </c>
      <c r="E358" s="262" t="s">
        <v>5571</v>
      </c>
      <c r="F358" s="265" t="s">
        <v>6141</v>
      </c>
      <c r="G358" s="268">
        <f>IF(COUNTIF(H358:AU358,"&lt;&gt;")=0,"",SUMPRODUCT(((Recommendations[ImplStatus]="Implemented")+(Recommendations[ImplStatus]="Compensated"))*ISNUMBER(MATCH(Recommendations[Id],H358:AU358,0)))/COUNTIF(H358:AU358,"&lt;&gt;"))</f>
        <v>0</v>
      </c>
      <c r="H358" s="269" t="s">
        <v>90</v>
      </c>
      <c r="I358" s="269" t="s">
        <v>150</v>
      </c>
      <c r="J358" s="269" t="s">
        <v>155</v>
      </c>
      <c r="K358" s="269" t="s">
        <v>160</v>
      </c>
      <c r="L358" s="269" t="s">
        <v>180</v>
      </c>
      <c r="M358" s="269" t="s">
        <v>230</v>
      </c>
      <c r="N358" s="269" t="s">
        <v>235</v>
      </c>
      <c r="O358" s="269" t="s">
        <v>240</v>
      </c>
      <c r="P358" s="269" t="s">
        <v>245</v>
      </c>
      <c r="Q358" s="269" t="s">
        <v>250</v>
      </c>
      <c r="R358" s="269" t="s">
        <v>255</v>
      </c>
      <c r="S358" s="269" t="s">
        <v>260</v>
      </c>
      <c r="T358" s="269" t="s">
        <v>265</v>
      </c>
      <c r="U358" s="269" t="s">
        <v>270</v>
      </c>
      <c r="V358" s="269" t="s">
        <v>275</v>
      </c>
      <c r="W358" s="269" t="s">
        <v>420</v>
      </c>
      <c r="X358" s="269" t="s">
        <v>425</v>
      </c>
      <c r="Y358" s="269" t="s">
        <v>455</v>
      </c>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5978</v>
      </c>
      <c r="B359" s="257" t="s">
        <v>6138</v>
      </c>
      <c r="C359" s="258" t="s">
        <v>6148</v>
      </c>
      <c r="D359" s="261" t="s">
        <v>6149</v>
      </c>
      <c r="E359" s="262" t="s">
        <v>5571</v>
      </c>
      <c r="F359" s="265" t="s">
        <v>6141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5978</v>
      </c>
      <c r="B360" s="257" t="s">
        <v>6138</v>
      </c>
      <c r="C360" s="258" t="s">
        <v>6150</v>
      </c>
      <c r="D360" s="261" t="s">
        <v>6151</v>
      </c>
      <c r="E360" s="262" t="s">
        <v>5523</v>
      </c>
      <c r="F360" s="265" t="s">
        <v>6141</v>
      </c>
      <c r="G360" s="268">
        <f>IF(COUNTIF(H360:AU360,"&lt;&gt;")=0,"",SUMPRODUCT(((Recommendations[ImplStatus]="Implemented")+(Recommendations[ImplStatus]="Compensated"))*ISNUMBER(MATCH(Recommendations[Id],H360:AU360,0)))/COUNTIF(H360:AU360,"&lt;&gt;"))</f>
        <v>0</v>
      </c>
      <c r="H360" s="269" t="s">
        <v>415</v>
      </c>
      <c r="I360" s="269" t="s">
        <v>554</v>
      </c>
      <c r="J360" s="269" t="s">
        <v>594</v>
      </c>
      <c r="K360" s="269" t="s">
        <v>682</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5978</v>
      </c>
      <c r="B361" s="257" t="s">
        <v>6138</v>
      </c>
      <c r="C361" s="258" t="s">
        <v>6152</v>
      </c>
      <c r="D361" s="261" t="s">
        <v>6153</v>
      </c>
      <c r="E361" s="262" t="s">
        <v>5456</v>
      </c>
      <c r="F361" s="265" t="s">
        <v>6141</v>
      </c>
      <c r="G361" s="268">
        <f>IF(COUNTIF(H361:AU361,"&lt;&gt;")=0,"",SUMPRODUCT(((Recommendations[ImplStatus]="Implemented")+(Recommendations[ImplStatus]="Compensated"))*ISNUMBER(MATCH(Recommendations[Id],H361:AU361,0)))/COUNTIF(H361:AU361,"&lt;&gt;"))</f>
        <v>0</v>
      </c>
      <c r="H361" s="269" t="s">
        <v>280</v>
      </c>
      <c r="I361" s="269" t="s">
        <v>285</v>
      </c>
      <c r="J361" s="269" t="s">
        <v>290</v>
      </c>
      <c r="K361" s="269" t="s">
        <v>295</v>
      </c>
      <c r="L361" s="269" t="s">
        <v>300</v>
      </c>
      <c r="M361" s="269" t="s">
        <v>305</v>
      </c>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5978</v>
      </c>
      <c r="B362" s="257" t="s">
        <v>6138</v>
      </c>
      <c r="C362" s="258" t="s">
        <v>6154</v>
      </c>
      <c r="D362" s="261" t="s">
        <v>6155</v>
      </c>
      <c r="E362" s="262" t="s">
        <v>5571</v>
      </c>
      <c r="F362" s="265" t="s">
        <v>6141</v>
      </c>
      <c r="G362" s="268">
        <f>IF(COUNTIF(H362:AU362,"&lt;&gt;")=0,"",SUMPRODUCT(((Recommendations[ImplStatus]="Implemented")+(Recommendations[ImplStatus]="Compensated"))*ISNUMBER(MATCH(Recommendations[Id],H362:AU362,0)))/COUNTIF(H362:AU362,"&lt;&gt;"))</f>
        <v>0</v>
      </c>
      <c r="H362" s="269" t="s">
        <v>415</v>
      </c>
      <c r="I362" s="269" t="s">
        <v>559</v>
      </c>
      <c r="J362" s="269" t="s">
        <v>594</v>
      </c>
      <c r="K362" s="269" t="s">
        <v>682</v>
      </c>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5978</v>
      </c>
      <c r="B363" s="257" t="s">
        <v>6138</v>
      </c>
      <c r="C363" s="258" t="s">
        <v>6156</v>
      </c>
      <c r="D363" s="261" t="s">
        <v>6157</v>
      </c>
      <c r="E363" s="262" t="s">
        <v>5571</v>
      </c>
      <c r="F363" s="265" t="s">
        <v>6141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5978</v>
      </c>
      <c r="B364" s="257" t="s">
        <v>6138</v>
      </c>
      <c r="C364" s="258" t="s">
        <v>6158</v>
      </c>
      <c r="D364" s="261" t="s">
        <v>6159</v>
      </c>
      <c r="E364" s="262" t="s">
        <v>5571</v>
      </c>
      <c r="F364" s="265" t="s">
        <v>6141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5978</v>
      </c>
      <c r="B365" s="257" t="s">
        <v>6138</v>
      </c>
      <c r="C365" s="258" t="s">
        <v>6160</v>
      </c>
      <c r="D365" s="261" t="s">
        <v>6161</v>
      </c>
      <c r="E365" s="262" t="s">
        <v>5571</v>
      </c>
      <c r="F365" s="265" t="s">
        <v>6141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5978</v>
      </c>
      <c r="B366" s="257" t="s">
        <v>6138</v>
      </c>
      <c r="C366" s="258" t="s">
        <v>6162</v>
      </c>
      <c r="D366" s="261" t="s">
        <v>6163</v>
      </c>
      <c r="E366" s="262" t="s">
        <v>5571</v>
      </c>
      <c r="F366" s="265" t="s">
        <v>6141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5978</v>
      </c>
      <c r="B367" s="257" t="s">
        <v>6138</v>
      </c>
      <c r="C367" s="258" t="s">
        <v>6164</v>
      </c>
      <c r="D367" s="261" t="s">
        <v>6165</v>
      </c>
      <c r="E367" s="262" t="s">
        <v>5571</v>
      </c>
      <c r="F367" s="265" t="s">
        <v>6141</v>
      </c>
      <c r="G367" s="268">
        <f>IF(COUNTIF(H367:AU367,"&lt;&gt;")=0,"",SUMPRODUCT(((Recommendations[ImplStatus]="Implemented")+(Recommendations[ImplStatus]="Compensated"))*ISNUMBER(MATCH(Recommendations[Id],H367:AU367,0)))/COUNTIF(H367:AU367,"&lt;&gt;"))</f>
        <v>0</v>
      </c>
      <c r="H367" s="269" t="s">
        <v>559</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5978</v>
      </c>
      <c r="B368" s="257" t="s">
        <v>6138</v>
      </c>
      <c r="C368" s="258" t="s">
        <v>6166</v>
      </c>
      <c r="D368" s="261" t="s">
        <v>6167</v>
      </c>
      <c r="E368" s="262" t="s">
        <v>5571</v>
      </c>
      <c r="F368" s="265" t="s">
        <v>6141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5978</v>
      </c>
      <c r="B369" s="257" t="s">
        <v>6138</v>
      </c>
      <c r="C369" s="258" t="s">
        <v>6168</v>
      </c>
      <c r="D369" s="261" t="s">
        <v>6169</v>
      </c>
      <c r="E369" s="262" t="s">
        <v>5571</v>
      </c>
      <c r="F369" s="265" t="s">
        <v>6141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6170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6170</v>
      </c>
      <c r="B371" s="256" t="s">
        <v>6171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6170</v>
      </c>
      <c r="B372" s="257" t="s">
        <v>6171</v>
      </c>
      <c r="C372" s="258" t="s">
        <v>6172</v>
      </c>
      <c r="D372" s="261" t="s">
        <v>6173</v>
      </c>
      <c r="E372" s="262" t="s">
        <v>5427</v>
      </c>
      <c r="F372" s="265" t="s">
        <v>6174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6170</v>
      </c>
      <c r="B373" s="257" t="s">
        <v>6171</v>
      </c>
      <c r="C373" s="258" t="s">
        <v>6175</v>
      </c>
      <c r="D373" s="261" t="s">
        <v>6176</v>
      </c>
      <c r="E373" s="262" t="s">
        <v>5427</v>
      </c>
      <c r="F373" s="265" t="s">
        <v>6177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6170</v>
      </c>
      <c r="B374" s="257" t="s">
        <v>6171</v>
      </c>
      <c r="C374" s="258" t="s">
        <v>6178</v>
      </c>
      <c r="D374" s="261" t="s">
        <v>6179</v>
      </c>
      <c r="E374" s="262" t="s">
        <v>5456</v>
      </c>
      <c r="F374" s="265" t="s">
        <v>6177</v>
      </c>
      <c r="G374" s="268">
        <f>IF(COUNTIF(H374:AU374,"&lt;&gt;")=0,"",SUMPRODUCT(((Recommendations[ImplStatus]="Implemented")+(Recommendations[ImplStatus]="Compensated"))*ISNUMBER(MATCH(Recommendations[Id],H374:AU374,0)))/COUNTIF(H374:AU374,"&lt;&gt;"))</f>
        <v>0</v>
      </c>
      <c r="H374" s="269" t="s">
        <v>90</v>
      </c>
      <c r="I374" s="269" t="s">
        <v>200</v>
      </c>
      <c r="J374" s="269" t="s">
        <v>335</v>
      </c>
      <c r="K374" s="269" t="s">
        <v>642</v>
      </c>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6170</v>
      </c>
      <c r="B375" s="257" t="s">
        <v>6171</v>
      </c>
      <c r="C375" s="258" t="s">
        <v>6180</v>
      </c>
      <c r="D375" s="261" t="s">
        <v>6181</v>
      </c>
      <c r="E375" s="262" t="s">
        <v>5456</v>
      </c>
      <c r="F375" s="265" t="s">
        <v>6177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6170</v>
      </c>
      <c r="B376" s="257" t="s">
        <v>6171</v>
      </c>
      <c r="C376" s="258" t="s">
        <v>6182</v>
      </c>
      <c r="D376" s="261" t="s">
        <v>6183</v>
      </c>
      <c r="E376" s="262" t="s">
        <v>5456</v>
      </c>
      <c r="F376" s="265" t="s">
        <v>6039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6170</v>
      </c>
      <c r="B377" s="257" t="s">
        <v>6171</v>
      </c>
      <c r="C377" s="258" t="s">
        <v>6184</v>
      </c>
      <c r="D377" s="261" t="s">
        <v>6185</v>
      </c>
      <c r="E377" s="262" t="s">
        <v>5523</v>
      </c>
      <c r="F377" s="265" t="s">
        <v>5997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6170</v>
      </c>
      <c r="B378" s="257" t="s">
        <v>6171</v>
      </c>
      <c r="C378" s="258" t="s">
        <v>6186</v>
      </c>
      <c r="D378" s="261" t="s">
        <v>6187</v>
      </c>
      <c r="E378" s="262" t="s">
        <v>5523</v>
      </c>
      <c r="F378" s="265" t="s">
        <v>6177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6170</v>
      </c>
      <c r="B379" s="257" t="s">
        <v>6171</v>
      </c>
      <c r="C379" s="258" t="s">
        <v>6188</v>
      </c>
      <c r="D379" s="261" t="s">
        <v>6189</v>
      </c>
      <c r="E379" s="262" t="s">
        <v>5523</v>
      </c>
      <c r="F379" s="265" t="s">
        <v>6174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6170</v>
      </c>
      <c r="B380" s="257" t="s">
        <v>6171</v>
      </c>
      <c r="C380" s="258" t="s">
        <v>6190</v>
      </c>
      <c r="D380" s="261" t="s">
        <v>6191</v>
      </c>
      <c r="E380" s="262" t="s">
        <v>5523</v>
      </c>
      <c r="F380" s="265" t="s">
        <v>6174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6170</v>
      </c>
      <c r="B381" s="257" t="s">
        <v>6171</v>
      </c>
      <c r="C381" s="258" t="s">
        <v>6192</v>
      </c>
      <c r="D381" s="261" t="s">
        <v>6193</v>
      </c>
      <c r="E381" s="262" t="s">
        <v>5523</v>
      </c>
      <c r="F381" s="265" t="s">
        <v>6174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6170</v>
      </c>
      <c r="B382" s="257" t="s">
        <v>6171</v>
      </c>
      <c r="C382" s="258" t="s">
        <v>6194</v>
      </c>
      <c r="D382" s="261" t="s">
        <v>6195</v>
      </c>
      <c r="E382" s="262" t="s">
        <v>5571</v>
      </c>
      <c r="F382" s="265" t="s">
        <v>6174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6170</v>
      </c>
      <c r="B383" s="257" t="s">
        <v>6171</v>
      </c>
      <c r="C383" s="258" t="s">
        <v>6196</v>
      </c>
      <c r="D383" s="261" t="s">
        <v>6197</v>
      </c>
      <c r="E383" s="262" t="s">
        <v>5571</v>
      </c>
      <c r="F383" s="265" t="s">
        <v>6174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6170</v>
      </c>
      <c r="B384" s="257" t="s">
        <v>6171</v>
      </c>
      <c r="C384" s="258" t="s">
        <v>6198</v>
      </c>
      <c r="D384" s="261" t="s">
        <v>6199</v>
      </c>
      <c r="E384" s="262" t="s">
        <v>5571</v>
      </c>
      <c r="F384" s="265" t="s">
        <v>6174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6170</v>
      </c>
      <c r="B385" s="257" t="s">
        <v>6171</v>
      </c>
      <c r="C385" s="258" t="s">
        <v>6200</v>
      </c>
      <c r="D385" s="261" t="s">
        <v>6201</v>
      </c>
      <c r="E385" s="262" t="s">
        <v>5523</v>
      </c>
      <c r="F385" s="265" t="s">
        <v>6174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6170</v>
      </c>
      <c r="B386" s="256" t="s">
        <v>6202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6170</v>
      </c>
      <c r="B387" s="257" t="s">
        <v>6202</v>
      </c>
      <c r="C387" s="258" t="s">
        <v>6203</v>
      </c>
      <c r="D387" s="261" t="s">
        <v>6204</v>
      </c>
      <c r="E387" s="262" t="s">
        <v>5427</v>
      </c>
      <c r="F387" s="265" t="s">
        <v>6205</v>
      </c>
      <c r="G387" s="268">
        <f>IF(COUNTIF(H387:AU387,"&lt;&gt;")=0,"",SUMPRODUCT(((Recommendations[ImplStatus]="Implemented")+(Recommendations[ImplStatus]="Compensated"))*ISNUMBER(MATCH(Recommendations[Id],H387:AU387,0)))/COUNTIF(H387:AU387,"&lt;&gt;"))</f>
        <v>0</v>
      </c>
      <c r="H387" s="269" t="s">
        <v>175</v>
      </c>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6170</v>
      </c>
      <c r="B388" s="257" t="s">
        <v>6202</v>
      </c>
      <c r="C388" s="258" t="s">
        <v>6206</v>
      </c>
      <c r="D388" s="261" t="s">
        <v>6207</v>
      </c>
      <c r="E388" s="262" t="s">
        <v>5427</v>
      </c>
      <c r="F388" s="265" t="s">
        <v>6205</v>
      </c>
      <c r="G388" s="268">
        <f>IF(COUNTIF(H388:AU388,"&lt;&gt;")=0,"",SUMPRODUCT(((Recommendations[ImplStatus]="Implemented")+(Recommendations[ImplStatus]="Compensated"))*ISNUMBER(MATCH(Recommendations[Id],H388:AU388,0)))/COUNTIF(H388:AU388,"&lt;&gt;"))</f>
        <v>0</v>
      </c>
      <c r="H388" s="269" t="s">
        <v>13</v>
      </c>
      <c r="I388" s="269" t="s">
        <v>28</v>
      </c>
      <c r="J388" s="269" t="s">
        <v>115</v>
      </c>
      <c r="K388" s="269" t="s">
        <v>175</v>
      </c>
      <c r="L388" s="269" t="s">
        <v>190</v>
      </c>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6170</v>
      </c>
      <c r="B389" s="257" t="s">
        <v>6202</v>
      </c>
      <c r="C389" s="258" t="s">
        <v>6208</v>
      </c>
      <c r="D389" s="261" t="s">
        <v>6209</v>
      </c>
      <c r="E389" s="262" t="s">
        <v>5706</v>
      </c>
      <c r="F389" s="265" t="s">
        <v>6205</v>
      </c>
      <c r="G389" s="268">
        <f>IF(COUNTIF(H389:AU389,"&lt;&gt;")=0,"",SUMPRODUCT(((Recommendations[ImplStatus]="Implemented")+(Recommendations[ImplStatus]="Compensated"))*ISNUMBER(MATCH(Recommendations[Id],H389:AU389,0)))/COUNTIF(H389:AU389,"&lt;&gt;"))</f>
        <v>0</v>
      </c>
      <c r="H389" s="269" t="s">
        <v>90</v>
      </c>
      <c r="I389" s="269" t="s">
        <v>335</v>
      </c>
      <c r="J389" s="269" t="s">
        <v>642</v>
      </c>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6170</v>
      </c>
      <c r="B390" s="257" t="s">
        <v>6202</v>
      </c>
      <c r="C390" s="258" t="s">
        <v>6210</v>
      </c>
      <c r="D390" s="261" t="s">
        <v>6211</v>
      </c>
      <c r="E390" s="262" t="s">
        <v>5523</v>
      </c>
      <c r="F390" s="265" t="s">
        <v>6205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6170</v>
      </c>
      <c r="B391" s="257" t="s">
        <v>6202</v>
      </c>
      <c r="C391" s="258" t="s">
        <v>6212</v>
      </c>
      <c r="D391" s="261" t="s">
        <v>6213</v>
      </c>
      <c r="E391" s="262" t="s">
        <v>5706</v>
      </c>
      <c r="F391" s="265" t="s">
        <v>6205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6170</v>
      </c>
      <c r="B392" s="257" t="s">
        <v>6202</v>
      </c>
      <c r="C392" s="258" t="s">
        <v>6214</v>
      </c>
      <c r="D392" s="261" t="s">
        <v>6215</v>
      </c>
      <c r="E392" s="262" t="s">
        <v>5456</v>
      </c>
      <c r="F392" s="265" t="s">
        <v>6205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6170</v>
      </c>
      <c r="B393" s="257" t="s">
        <v>6202</v>
      </c>
      <c r="C393" s="258" t="s">
        <v>6216</v>
      </c>
      <c r="D393" s="261" t="s">
        <v>6217</v>
      </c>
      <c r="E393" s="262" t="s">
        <v>5456</v>
      </c>
      <c r="F393" s="265" t="s">
        <v>6205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6170</v>
      </c>
      <c r="B394" s="257" t="s">
        <v>6202</v>
      </c>
      <c r="C394" s="258" t="s">
        <v>6218</v>
      </c>
      <c r="D394" s="261" t="s">
        <v>6219</v>
      </c>
      <c r="E394" s="262" t="s">
        <v>5706</v>
      </c>
      <c r="F394" s="265" t="s">
        <v>6205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6170</v>
      </c>
      <c r="B395" s="257" t="s">
        <v>6202</v>
      </c>
      <c r="C395" s="258" t="s">
        <v>6220</v>
      </c>
      <c r="D395" s="261" t="s">
        <v>6221</v>
      </c>
      <c r="E395" s="262" t="s">
        <v>5523</v>
      </c>
      <c r="F395" s="265" t="s">
        <v>6205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6170</v>
      </c>
      <c r="B396" s="257" t="s">
        <v>6202</v>
      </c>
      <c r="C396" s="258" t="s">
        <v>6222</v>
      </c>
      <c r="D396" s="261" t="s">
        <v>6223</v>
      </c>
      <c r="E396" s="262" t="s">
        <v>5706</v>
      </c>
      <c r="F396" s="265" t="s">
        <v>6205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6170</v>
      </c>
      <c r="B397" s="257" t="s">
        <v>6202</v>
      </c>
      <c r="C397" s="258" t="s">
        <v>6224</v>
      </c>
      <c r="D397" s="261" t="s">
        <v>6225</v>
      </c>
      <c r="E397" s="262" t="s">
        <v>5456</v>
      </c>
      <c r="F397" s="265" t="s">
        <v>6205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6170</v>
      </c>
      <c r="B398" s="257" t="s">
        <v>6202</v>
      </c>
      <c r="C398" s="258" t="s">
        <v>6226</v>
      </c>
      <c r="D398" s="261" t="s">
        <v>6227</v>
      </c>
      <c r="E398" s="262" t="s">
        <v>5571</v>
      </c>
      <c r="F398" s="265" t="s">
        <v>6205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6170</v>
      </c>
      <c r="B399" s="257" t="s">
        <v>6202</v>
      </c>
      <c r="C399" s="258" t="s">
        <v>6228</v>
      </c>
      <c r="D399" s="261" t="s">
        <v>6229</v>
      </c>
      <c r="E399" s="262" t="s">
        <v>5706</v>
      </c>
      <c r="F399" s="265" t="s">
        <v>6205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6170</v>
      </c>
      <c r="B400" s="257" t="s">
        <v>6202</v>
      </c>
      <c r="C400" s="258" t="s">
        <v>6230</v>
      </c>
      <c r="D400" s="261" t="s">
        <v>6231</v>
      </c>
      <c r="E400" s="262" t="s">
        <v>5706</v>
      </c>
      <c r="F400" s="265" t="s">
        <v>6205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6170</v>
      </c>
      <c r="B401" s="257" t="s">
        <v>6202</v>
      </c>
      <c r="C401" s="258" t="s">
        <v>6232</v>
      </c>
      <c r="D401" s="261" t="s">
        <v>6233</v>
      </c>
      <c r="E401" s="262" t="s">
        <v>5456</v>
      </c>
      <c r="F401" s="265" t="s">
        <v>6205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6170</v>
      </c>
      <c r="B402" s="257" t="s">
        <v>6202</v>
      </c>
      <c r="C402" s="258" t="s">
        <v>6234</v>
      </c>
      <c r="D402" s="261" t="s">
        <v>6235</v>
      </c>
      <c r="E402" s="262" t="s">
        <v>5456</v>
      </c>
      <c r="F402" s="265" t="s">
        <v>6205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6170</v>
      </c>
      <c r="B403" s="257" t="s">
        <v>6202</v>
      </c>
      <c r="C403" s="258" t="s">
        <v>6236</v>
      </c>
      <c r="D403" s="261" t="s">
        <v>6237</v>
      </c>
      <c r="E403" s="262" t="s">
        <v>5456</v>
      </c>
      <c r="F403" s="265" t="s">
        <v>6205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6170</v>
      </c>
      <c r="B404" s="257" t="s">
        <v>6202</v>
      </c>
      <c r="C404" s="258" t="s">
        <v>6238</v>
      </c>
      <c r="D404" s="261" t="s">
        <v>6239</v>
      </c>
      <c r="E404" s="262" t="s">
        <v>5571</v>
      </c>
      <c r="F404" s="265" t="s">
        <v>6205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6170</v>
      </c>
      <c r="B405" s="257" t="s">
        <v>6202</v>
      </c>
      <c r="C405" s="258" t="s">
        <v>6240</v>
      </c>
      <c r="D405" s="261" t="s">
        <v>6241</v>
      </c>
      <c r="E405" s="262" t="s">
        <v>5571</v>
      </c>
      <c r="F405" s="265" t="s">
        <v>6205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6170</v>
      </c>
      <c r="B406" s="257" t="s">
        <v>6202</v>
      </c>
      <c r="C406" s="258" t="s">
        <v>6242</v>
      </c>
      <c r="D406" s="261" t="s">
        <v>6243</v>
      </c>
      <c r="E406" s="262" t="s">
        <v>5571</v>
      </c>
      <c r="F406" s="265" t="s">
        <v>6244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6170</v>
      </c>
      <c r="B407" s="257" t="s">
        <v>6202</v>
      </c>
      <c r="C407" s="258" t="s">
        <v>6245</v>
      </c>
      <c r="D407" s="261" t="s">
        <v>6246</v>
      </c>
      <c r="E407" s="262" t="s">
        <v>5571</v>
      </c>
      <c r="F407" s="265" t="s">
        <v>6205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6170</v>
      </c>
      <c r="B408" s="257" t="s">
        <v>6202</v>
      </c>
      <c r="C408" s="258" t="s">
        <v>6247</v>
      </c>
      <c r="D408" s="261" t="s">
        <v>6248</v>
      </c>
      <c r="E408" s="262" t="s">
        <v>5571</v>
      </c>
      <c r="F408" s="265" t="s">
        <v>6205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6170</v>
      </c>
      <c r="B409" s="257" t="s">
        <v>6202</v>
      </c>
      <c r="C409" s="258" t="s">
        <v>6249</v>
      </c>
      <c r="D409" s="261" t="s">
        <v>6250</v>
      </c>
      <c r="E409" s="262" t="s">
        <v>5571</v>
      </c>
      <c r="F409" s="265" t="s">
        <v>6251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6170</v>
      </c>
      <c r="B410" s="256" t="s">
        <v>6252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6170</v>
      </c>
      <c r="B411" s="257" t="s">
        <v>6252</v>
      </c>
      <c r="C411" s="258" t="s">
        <v>6253</v>
      </c>
      <c r="D411" s="261" t="s">
        <v>6254</v>
      </c>
      <c r="E411" s="262" t="s">
        <v>5427</v>
      </c>
      <c r="F411" s="265" t="s">
        <v>6177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6170</v>
      </c>
      <c r="B412" s="257" t="s">
        <v>6252</v>
      </c>
      <c r="C412" s="258" t="s">
        <v>6255</v>
      </c>
      <c r="D412" s="261" t="s">
        <v>6256</v>
      </c>
      <c r="E412" s="262" t="s">
        <v>5427</v>
      </c>
      <c r="F412" s="265" t="s">
        <v>6177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6170</v>
      </c>
      <c r="B413" s="257" t="s">
        <v>6252</v>
      </c>
      <c r="C413" s="258" t="s">
        <v>6257</v>
      </c>
      <c r="D413" s="261" t="s">
        <v>6258</v>
      </c>
      <c r="E413" s="262" t="s">
        <v>5427</v>
      </c>
      <c r="F413" s="265" t="s">
        <v>6177</v>
      </c>
      <c r="G413" s="268">
        <f>IF(COUNTIF(H413:AU413,"&lt;&gt;")=0,"",SUMPRODUCT(((Recommendations[ImplStatus]="Implemented")+(Recommendations[ImplStatus]="Compensated"))*ISNUMBER(MATCH(Recommendations[Id],H413:AU413,0)))/COUNTIF(H413:AU413,"&lt;&gt;"))</f>
        <v>0</v>
      </c>
      <c r="H413" s="269" t="s">
        <v>380</v>
      </c>
      <c r="I413" s="269" t="s">
        <v>450</v>
      </c>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6170</v>
      </c>
      <c r="B414" s="257" t="s">
        <v>6252</v>
      </c>
      <c r="C414" s="258" t="s">
        <v>6259</v>
      </c>
      <c r="D414" s="261" t="s">
        <v>6260</v>
      </c>
      <c r="E414" s="262" t="s">
        <v>5427</v>
      </c>
      <c r="F414" s="265" t="s">
        <v>6177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6170</v>
      </c>
      <c r="B415" s="257" t="s">
        <v>6252</v>
      </c>
      <c r="C415" s="258" t="s">
        <v>6261</v>
      </c>
      <c r="D415" s="261" t="s">
        <v>6262</v>
      </c>
      <c r="E415" s="262" t="s">
        <v>5456</v>
      </c>
      <c r="F415" s="265" t="s">
        <v>6177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6170</v>
      </c>
      <c r="B416" s="257" t="s">
        <v>6252</v>
      </c>
      <c r="C416" s="258" t="s">
        <v>6263</v>
      </c>
      <c r="D416" s="261" t="s">
        <v>6264</v>
      </c>
      <c r="E416" s="262" t="s">
        <v>5456</v>
      </c>
      <c r="F416" s="265" t="s">
        <v>6265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6170</v>
      </c>
      <c r="B417" s="257" t="s">
        <v>6252</v>
      </c>
      <c r="C417" s="258" t="s">
        <v>6266</v>
      </c>
      <c r="D417" s="261" t="s">
        <v>6267</v>
      </c>
      <c r="E417" s="262" t="s">
        <v>5456</v>
      </c>
      <c r="F417" s="265" t="s">
        <v>6265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6170</v>
      </c>
      <c r="B418" s="257" t="s">
        <v>6252</v>
      </c>
      <c r="C418" s="258" t="s">
        <v>6268</v>
      </c>
      <c r="D418" s="261" t="s">
        <v>6269</v>
      </c>
      <c r="E418" s="262" t="s">
        <v>5706</v>
      </c>
      <c r="F418" s="265" t="s">
        <v>6265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6170</v>
      </c>
      <c r="B419" s="257" t="s">
        <v>6252</v>
      </c>
      <c r="C419" s="258" t="s">
        <v>6270</v>
      </c>
      <c r="D419" s="261" t="s">
        <v>6271</v>
      </c>
      <c r="E419" s="262" t="s">
        <v>5456</v>
      </c>
      <c r="F419" s="265" t="s">
        <v>6265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6170</v>
      </c>
      <c r="B420" s="257" t="s">
        <v>6252</v>
      </c>
      <c r="C420" s="258" t="s">
        <v>6272</v>
      </c>
      <c r="D420" s="261" t="s">
        <v>6273</v>
      </c>
      <c r="E420" s="262" t="s">
        <v>5706</v>
      </c>
      <c r="F420" s="265" t="s">
        <v>6265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6170</v>
      </c>
      <c r="B421" s="257" t="s">
        <v>6252</v>
      </c>
      <c r="C421" s="258" t="s">
        <v>6274</v>
      </c>
      <c r="D421" s="261" t="s">
        <v>6275</v>
      </c>
      <c r="E421" s="262" t="s">
        <v>5706</v>
      </c>
      <c r="F421" s="265" t="s">
        <v>6265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6170</v>
      </c>
      <c r="B422" s="257" t="s">
        <v>6252</v>
      </c>
      <c r="C422" s="258" t="s">
        <v>6276</v>
      </c>
      <c r="D422" s="261" t="s">
        <v>6277</v>
      </c>
      <c r="E422" s="262" t="s">
        <v>5456</v>
      </c>
      <c r="F422" s="265" t="s">
        <v>6265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6170</v>
      </c>
      <c r="B423" s="257" t="s">
        <v>6252</v>
      </c>
      <c r="C423" s="258" t="s">
        <v>6278</v>
      </c>
      <c r="D423" s="261" t="s">
        <v>6279</v>
      </c>
      <c r="E423" s="262" t="s">
        <v>5456</v>
      </c>
      <c r="F423" s="265" t="s">
        <v>6265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6280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6280</v>
      </c>
      <c r="B425" s="256" t="s">
        <v>6281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6280</v>
      </c>
      <c r="B426" s="257" t="s">
        <v>6281</v>
      </c>
      <c r="C426" s="258" t="s">
        <v>6282</v>
      </c>
      <c r="D426" s="261" t="s">
        <v>6283</v>
      </c>
      <c r="E426" s="262" t="s">
        <v>5427</v>
      </c>
      <c r="F426" s="265" t="s">
        <v>6244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6280</v>
      </c>
      <c r="B427" s="257" t="s">
        <v>6281</v>
      </c>
      <c r="C427" s="258" t="s">
        <v>6284</v>
      </c>
      <c r="D427" s="261" t="s">
        <v>6285</v>
      </c>
      <c r="E427" s="262" t="s">
        <v>5427</v>
      </c>
      <c r="F427" s="265" t="s">
        <v>6244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6280</v>
      </c>
      <c r="B428" s="257" t="s">
        <v>6281</v>
      </c>
      <c r="C428" s="258" t="s">
        <v>6286</v>
      </c>
      <c r="D428" s="261" t="s">
        <v>6287</v>
      </c>
      <c r="E428" s="262" t="s">
        <v>5706</v>
      </c>
      <c r="F428" s="265" t="s">
        <v>6244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6280</v>
      </c>
      <c r="B429" s="257" t="s">
        <v>6281</v>
      </c>
      <c r="C429" s="258" t="s">
        <v>6288</v>
      </c>
      <c r="D429" s="261" t="s">
        <v>6289</v>
      </c>
      <c r="E429" s="262" t="s">
        <v>5456</v>
      </c>
      <c r="F429" s="265" t="s">
        <v>6244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6280</v>
      </c>
      <c r="B430" s="257" t="s">
        <v>6281</v>
      </c>
      <c r="C430" s="258" t="s">
        <v>6290</v>
      </c>
      <c r="D430" s="261" t="s">
        <v>6291</v>
      </c>
      <c r="E430" s="262" t="s">
        <v>5456</v>
      </c>
      <c r="F430" s="265" t="s">
        <v>6244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6280</v>
      </c>
      <c r="B431" s="257" t="s">
        <v>6281</v>
      </c>
      <c r="C431" s="258" t="s">
        <v>6292</v>
      </c>
      <c r="D431" s="261" t="s">
        <v>6293</v>
      </c>
      <c r="E431" s="262" t="s">
        <v>5706</v>
      </c>
      <c r="F431" s="265" t="s">
        <v>6244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6280</v>
      </c>
      <c r="B432" s="257" t="s">
        <v>6281</v>
      </c>
      <c r="C432" s="258" t="s">
        <v>6294</v>
      </c>
      <c r="D432" s="261" t="s">
        <v>6295</v>
      </c>
      <c r="E432" s="262" t="s">
        <v>5706</v>
      </c>
      <c r="F432" s="265" t="s">
        <v>6244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6280</v>
      </c>
      <c r="B433" s="257" t="s">
        <v>6281</v>
      </c>
      <c r="C433" s="258" t="s">
        <v>6296</v>
      </c>
      <c r="D433" s="261" t="s">
        <v>6297</v>
      </c>
      <c r="E433" s="262" t="s">
        <v>5523</v>
      </c>
      <c r="F433" s="265" t="s">
        <v>6244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6280</v>
      </c>
      <c r="B434" s="257" t="s">
        <v>6281</v>
      </c>
      <c r="C434" s="258" t="s">
        <v>6298</v>
      </c>
      <c r="D434" s="261" t="s">
        <v>6299</v>
      </c>
      <c r="E434" s="262" t="s">
        <v>5523</v>
      </c>
      <c r="F434" s="265" t="s">
        <v>6244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6280</v>
      </c>
      <c r="B435" s="257" t="s">
        <v>6281</v>
      </c>
      <c r="C435" s="258" t="s">
        <v>6300</v>
      </c>
      <c r="D435" s="261" t="s">
        <v>6301</v>
      </c>
      <c r="E435" s="262" t="s">
        <v>5456</v>
      </c>
      <c r="F435" s="265" t="s">
        <v>6244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6280</v>
      </c>
      <c r="B436" s="257" t="s">
        <v>6281</v>
      </c>
      <c r="C436" s="258" t="s">
        <v>6302</v>
      </c>
      <c r="D436" s="261" t="s">
        <v>6303</v>
      </c>
      <c r="E436" s="262" t="s">
        <v>5523</v>
      </c>
      <c r="F436" s="265" t="s">
        <v>6244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6280</v>
      </c>
      <c r="B437" s="257" t="s">
        <v>6281</v>
      </c>
      <c r="C437" s="258" t="s">
        <v>6304</v>
      </c>
      <c r="D437" s="261" t="s">
        <v>6305</v>
      </c>
      <c r="E437" s="262" t="s">
        <v>5456</v>
      </c>
      <c r="F437" s="265" t="s">
        <v>6244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6280</v>
      </c>
      <c r="B438" s="256" t="s">
        <v>6306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6280</v>
      </c>
      <c r="B439" s="257" t="s">
        <v>6306</v>
      </c>
      <c r="C439" s="258" t="s">
        <v>6307</v>
      </c>
      <c r="D439" s="261" t="s">
        <v>6308</v>
      </c>
      <c r="E439" s="262" t="s">
        <v>5427</v>
      </c>
      <c r="F439" s="265" t="s">
        <v>6309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6280</v>
      </c>
      <c r="B440" s="257" t="s">
        <v>6306</v>
      </c>
      <c r="C440" s="258" t="s">
        <v>6310</v>
      </c>
      <c r="D440" s="261" t="s">
        <v>6311</v>
      </c>
      <c r="E440" s="262" t="s">
        <v>5427</v>
      </c>
      <c r="F440" s="265" t="s">
        <v>6309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6280</v>
      </c>
      <c r="B441" s="257" t="s">
        <v>6306</v>
      </c>
      <c r="C441" s="258" t="s">
        <v>6312</v>
      </c>
      <c r="D441" s="261" t="s">
        <v>6313</v>
      </c>
      <c r="E441" s="262" t="s">
        <v>5427</v>
      </c>
      <c r="F441" s="265" t="s">
        <v>6309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6280</v>
      </c>
      <c r="B442" s="257" t="s">
        <v>6306</v>
      </c>
      <c r="C442" s="258" t="s">
        <v>6314</v>
      </c>
      <c r="D442" s="261" t="s">
        <v>6315</v>
      </c>
      <c r="E442" s="262" t="s">
        <v>5427</v>
      </c>
      <c r="F442" s="265" t="s">
        <v>6309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6280</v>
      </c>
      <c r="B443" s="257" t="s">
        <v>6306</v>
      </c>
      <c r="C443" s="258" t="s">
        <v>6316</v>
      </c>
      <c r="D443" s="261" t="s">
        <v>6317</v>
      </c>
      <c r="E443" s="262" t="s">
        <v>5456</v>
      </c>
      <c r="F443" s="265" t="s">
        <v>6309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6280</v>
      </c>
      <c r="B444" s="257" t="s">
        <v>6306</v>
      </c>
      <c r="C444" s="258" t="s">
        <v>6318</v>
      </c>
      <c r="D444" s="261" t="s">
        <v>6319</v>
      </c>
      <c r="E444" s="262" t="s">
        <v>5456</v>
      </c>
      <c r="F444" s="265" t="s">
        <v>6309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6280</v>
      </c>
      <c r="B445" s="257" t="s">
        <v>6306</v>
      </c>
      <c r="C445" s="258" t="s">
        <v>6320</v>
      </c>
      <c r="D445" s="261" t="s">
        <v>6321</v>
      </c>
      <c r="E445" s="262" t="s">
        <v>5456</v>
      </c>
      <c r="F445" s="265" t="s">
        <v>6309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6280</v>
      </c>
      <c r="B446" s="257" t="s">
        <v>6306</v>
      </c>
      <c r="C446" s="258" t="s">
        <v>6322</v>
      </c>
      <c r="D446" s="261" t="s">
        <v>6323</v>
      </c>
      <c r="E446" s="262" t="s">
        <v>5571</v>
      </c>
      <c r="F446" s="265" t="s">
        <v>6309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6280</v>
      </c>
      <c r="B447" s="257" t="s">
        <v>6306</v>
      </c>
      <c r="C447" s="258" t="s">
        <v>6324</v>
      </c>
      <c r="D447" s="261" t="s">
        <v>6325</v>
      </c>
      <c r="E447" s="262" t="s">
        <v>5456</v>
      </c>
      <c r="F447" s="265" t="s">
        <v>6309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6280</v>
      </c>
      <c r="B448" s="257" t="s">
        <v>6306</v>
      </c>
      <c r="C448" s="258" t="s">
        <v>6326</v>
      </c>
      <c r="D448" s="261" t="s">
        <v>6327</v>
      </c>
      <c r="E448" s="262" t="s">
        <v>5571</v>
      </c>
      <c r="F448" s="265" t="s">
        <v>6309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6280</v>
      </c>
      <c r="B449" s="257" t="s">
        <v>6306</v>
      </c>
      <c r="C449" s="258" t="s">
        <v>6328</v>
      </c>
      <c r="D449" s="261" t="s">
        <v>6329</v>
      </c>
      <c r="E449" s="262" t="s">
        <v>5571</v>
      </c>
      <c r="F449" s="265" t="s">
        <v>6309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6330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6330</v>
      </c>
      <c r="B451" s="256" t="s">
        <v>6331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6330</v>
      </c>
      <c r="B452" s="257" t="s">
        <v>6331</v>
      </c>
      <c r="C452" s="258" t="s">
        <v>6332</v>
      </c>
      <c r="D452" s="261" t="s">
        <v>6333</v>
      </c>
      <c r="E452" s="262" t="s">
        <v>5427</v>
      </c>
      <c r="F452" s="265" t="s">
        <v>6334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6330</v>
      </c>
      <c r="B453" s="257" t="s">
        <v>6331</v>
      </c>
      <c r="C453" s="258" t="s">
        <v>6335</v>
      </c>
      <c r="D453" s="261" t="s">
        <v>6336</v>
      </c>
      <c r="E453" s="262" t="s">
        <v>5427</v>
      </c>
      <c r="F453" s="265" t="s">
        <v>6334</v>
      </c>
      <c r="G453" s="268">
        <f>IF(COUNTIF(H453:AU453,"&lt;&gt;")=0,"",SUMPRODUCT(((Recommendations[ImplStatus]="Implemented")+(Recommendations[ImplStatus]="Compensated"))*ISNUMBER(MATCH(Recommendations[Id],H453:AU453,0)))/COUNTIF(H453:AU453,"&lt;&gt;"))</f>
        <v>0</v>
      </c>
      <c r="H453" s="269" t="s">
        <v>390</v>
      </c>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6330</v>
      </c>
      <c r="B454" s="257" t="s">
        <v>6331</v>
      </c>
      <c r="C454" s="258" t="s">
        <v>6337</v>
      </c>
      <c r="D454" s="261" t="s">
        <v>6338</v>
      </c>
      <c r="E454" s="262" t="s">
        <v>5427</v>
      </c>
      <c r="F454" s="265" t="s">
        <v>6334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6330</v>
      </c>
      <c r="B455" s="257" t="s">
        <v>6331</v>
      </c>
      <c r="C455" s="258" t="s">
        <v>6339</v>
      </c>
      <c r="D455" s="261" t="s">
        <v>6340</v>
      </c>
      <c r="E455" s="262" t="s">
        <v>5427</v>
      </c>
      <c r="F455" s="265" t="s">
        <v>6334</v>
      </c>
      <c r="G455" s="268">
        <f>IF(COUNTIF(H455:AU455,"&lt;&gt;")=0,"",SUMPRODUCT(((Recommendations[ImplStatus]="Implemented")+(Recommendations[ImplStatus]="Compensated"))*ISNUMBER(MATCH(Recommendations[Id],H455:AU455,0)))/COUNTIF(H455:AU455,"&lt;&gt;"))</f>
        <v>0</v>
      </c>
      <c r="H455" s="269" t="s">
        <v>390</v>
      </c>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6330</v>
      </c>
      <c r="B456" s="257" t="s">
        <v>6331</v>
      </c>
      <c r="C456" s="258" t="s">
        <v>6341</v>
      </c>
      <c r="D456" s="261" t="s">
        <v>6342</v>
      </c>
      <c r="E456" s="262" t="s">
        <v>5427</v>
      </c>
      <c r="F456" s="265" t="s">
        <v>6334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6330</v>
      </c>
      <c r="B457" s="257" t="s">
        <v>6331</v>
      </c>
      <c r="C457" s="258" t="s">
        <v>6343</v>
      </c>
      <c r="D457" s="261" t="s">
        <v>6344</v>
      </c>
      <c r="E457" s="262" t="s">
        <v>5456</v>
      </c>
      <c r="F457" s="265" t="s">
        <v>6334</v>
      </c>
      <c r="G457" s="268">
        <f>IF(COUNTIF(H457:AU457,"&lt;&gt;")=0,"",SUMPRODUCT(((Recommendations[ImplStatus]="Implemented")+(Recommendations[ImplStatus]="Compensated"))*ISNUMBER(MATCH(Recommendations[Id],H457:AU457,0)))/COUNTIF(H457:AU457,"&lt;&gt;"))</f>
        <v>0</v>
      </c>
      <c r="H457" s="269" t="s">
        <v>395</v>
      </c>
      <c r="I457" s="269" t="s">
        <v>400</v>
      </c>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6330</v>
      </c>
      <c r="B458" s="257" t="s">
        <v>6331</v>
      </c>
      <c r="C458" s="258" t="s">
        <v>6345</v>
      </c>
      <c r="D458" s="261" t="s">
        <v>6346</v>
      </c>
      <c r="E458" s="262" t="s">
        <v>5456</v>
      </c>
      <c r="F458" s="265" t="s">
        <v>6334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6330</v>
      </c>
      <c r="B459" s="257" t="s">
        <v>6331</v>
      </c>
      <c r="C459" s="258" t="s">
        <v>6347</v>
      </c>
      <c r="D459" s="261" t="s">
        <v>6348</v>
      </c>
      <c r="E459" s="262" t="s">
        <v>5456</v>
      </c>
      <c r="F459" s="265" t="s">
        <v>6334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6330</v>
      </c>
      <c r="B460" s="257" t="s">
        <v>6331</v>
      </c>
      <c r="C460" s="258" t="s">
        <v>6349</v>
      </c>
      <c r="D460" s="261" t="s">
        <v>6350</v>
      </c>
      <c r="E460" s="262" t="s">
        <v>5456</v>
      </c>
      <c r="F460" s="265" t="s">
        <v>6334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6330</v>
      </c>
      <c r="B461" s="257" t="s">
        <v>6331</v>
      </c>
      <c r="C461" s="258" t="s">
        <v>6351</v>
      </c>
      <c r="D461" s="261" t="s">
        <v>6352</v>
      </c>
      <c r="E461" s="262" t="s">
        <v>5456</v>
      </c>
      <c r="F461" s="265" t="s">
        <v>6334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6330</v>
      </c>
      <c r="B462" s="257" t="s">
        <v>6331</v>
      </c>
      <c r="C462" s="258" t="s">
        <v>6353</v>
      </c>
      <c r="D462" s="261" t="s">
        <v>6354</v>
      </c>
      <c r="E462" s="262" t="s">
        <v>5456</v>
      </c>
      <c r="F462" s="265" t="s">
        <v>6334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6330</v>
      </c>
      <c r="B463" s="257" t="s">
        <v>6331</v>
      </c>
      <c r="C463" s="258" t="s">
        <v>6355</v>
      </c>
      <c r="D463" s="261" t="s">
        <v>6356</v>
      </c>
      <c r="E463" s="262" t="s">
        <v>5456</v>
      </c>
      <c r="F463" s="265" t="s">
        <v>6334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6330</v>
      </c>
      <c r="B464" s="257" t="s">
        <v>6331</v>
      </c>
      <c r="C464" s="258" t="s">
        <v>6357</v>
      </c>
      <c r="D464" s="261" t="s">
        <v>6358</v>
      </c>
      <c r="E464" s="262" t="s">
        <v>5456</v>
      </c>
      <c r="F464" s="265" t="s">
        <v>6334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6330</v>
      </c>
      <c r="B465" s="257" t="s">
        <v>6331</v>
      </c>
      <c r="C465" s="258" t="s">
        <v>6359</v>
      </c>
      <c r="D465" s="261" t="s">
        <v>6360</v>
      </c>
      <c r="E465" s="262" t="s">
        <v>5456</v>
      </c>
      <c r="F465" s="265" t="s">
        <v>6334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6330</v>
      </c>
      <c r="B466" s="256" t="s">
        <v>6361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6330</v>
      </c>
      <c r="B467" s="257" t="s">
        <v>6361</v>
      </c>
      <c r="C467" s="258" t="s">
        <v>6362</v>
      </c>
      <c r="D467" s="261" t="s">
        <v>6363</v>
      </c>
      <c r="E467" s="262" t="s">
        <v>5427</v>
      </c>
      <c r="F467" s="265" t="s">
        <v>5566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6330</v>
      </c>
      <c r="B468" s="257" t="s">
        <v>6361</v>
      </c>
      <c r="C468" s="258" t="s">
        <v>6364</v>
      </c>
      <c r="D468" s="261" t="s">
        <v>6365</v>
      </c>
      <c r="E468" s="262" t="s">
        <v>5427</v>
      </c>
      <c r="F468" s="265" t="s">
        <v>5566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6330</v>
      </c>
      <c r="B469" s="257" t="s">
        <v>6361</v>
      </c>
      <c r="C469" s="258" t="s">
        <v>6366</v>
      </c>
      <c r="D469" s="261" t="s">
        <v>6367</v>
      </c>
      <c r="E469" s="262" t="s">
        <v>5427</v>
      </c>
      <c r="F469" s="265" t="s">
        <v>5566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6330</v>
      </c>
      <c r="B470" s="257" t="s">
        <v>6361</v>
      </c>
      <c r="C470" s="258" t="s">
        <v>6368</v>
      </c>
      <c r="D470" s="261" t="s">
        <v>6369</v>
      </c>
      <c r="E470" s="262" t="s">
        <v>5523</v>
      </c>
      <c r="F470" s="265" t="s">
        <v>5935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6330</v>
      </c>
      <c r="B471" s="257" t="s">
        <v>6361</v>
      </c>
      <c r="C471" s="258" t="s">
        <v>6370</v>
      </c>
      <c r="D471" s="261" t="s">
        <v>6371</v>
      </c>
      <c r="E471" s="262" t="s">
        <v>5523</v>
      </c>
      <c r="F471" s="265" t="s">
        <v>5935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6330</v>
      </c>
      <c r="B472" s="257" t="s">
        <v>6361</v>
      </c>
      <c r="C472" s="258" t="s">
        <v>6372</v>
      </c>
      <c r="D472" s="261" t="s">
        <v>6373</v>
      </c>
      <c r="E472" s="262" t="s">
        <v>5427</v>
      </c>
      <c r="F472" s="265" t="s">
        <v>5935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6330</v>
      </c>
      <c r="B473" s="257" t="s">
        <v>6361</v>
      </c>
      <c r="C473" s="258" t="s">
        <v>6374</v>
      </c>
      <c r="D473" s="261" t="s">
        <v>6375</v>
      </c>
      <c r="E473" s="262" t="s">
        <v>5427</v>
      </c>
      <c r="F473" s="265" t="s">
        <v>5874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6330</v>
      </c>
      <c r="B474" s="257" t="s">
        <v>6361</v>
      </c>
      <c r="C474" s="258" t="s">
        <v>6376</v>
      </c>
      <c r="D474" s="261" t="s">
        <v>6377</v>
      </c>
      <c r="E474" s="262" t="s">
        <v>5456</v>
      </c>
      <c r="F474" s="265" t="s">
        <v>5874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6330</v>
      </c>
      <c r="B475" s="257" t="s">
        <v>6361</v>
      </c>
      <c r="C475" s="258" t="s">
        <v>6378</v>
      </c>
      <c r="D475" s="261" t="s">
        <v>6379</v>
      </c>
      <c r="E475" s="262" t="s">
        <v>5456</v>
      </c>
      <c r="F475" s="265" t="s">
        <v>5874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6330</v>
      </c>
      <c r="B476" s="257" t="s">
        <v>6361</v>
      </c>
      <c r="C476" s="258" t="s">
        <v>6380</v>
      </c>
      <c r="D476" s="261" t="s">
        <v>6381</v>
      </c>
      <c r="E476" s="262" t="s">
        <v>5456</v>
      </c>
      <c r="F476" s="265" t="s">
        <v>5874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6330</v>
      </c>
      <c r="B477" s="257" t="s">
        <v>6361</v>
      </c>
      <c r="C477" s="258" t="s">
        <v>6382</v>
      </c>
      <c r="D477" s="261" t="s">
        <v>6383</v>
      </c>
      <c r="E477" s="262" t="s">
        <v>5456</v>
      </c>
      <c r="F477" s="265" t="s">
        <v>5874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6330</v>
      </c>
      <c r="B478" s="257" t="s">
        <v>6361</v>
      </c>
      <c r="C478" s="258" t="s">
        <v>6384</v>
      </c>
      <c r="D478" s="261" t="s">
        <v>6385</v>
      </c>
      <c r="E478" s="262" t="s">
        <v>5456</v>
      </c>
      <c r="F478" s="265" t="s">
        <v>5935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6330</v>
      </c>
      <c r="B479" s="257" t="s">
        <v>6361</v>
      </c>
      <c r="C479" s="258" t="s">
        <v>6386</v>
      </c>
      <c r="D479" s="261" t="s">
        <v>6387</v>
      </c>
      <c r="E479" s="262" t="s">
        <v>5571</v>
      </c>
      <c r="F479" s="265" t="s">
        <v>5935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6330</v>
      </c>
      <c r="B480" s="257" t="s">
        <v>6361</v>
      </c>
      <c r="C480" s="258" t="s">
        <v>6388</v>
      </c>
      <c r="D480" s="261" t="s">
        <v>6389</v>
      </c>
      <c r="E480" s="262" t="s">
        <v>5571</v>
      </c>
      <c r="F480" s="265" t="s">
        <v>5935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6330</v>
      </c>
      <c r="B481" s="270" t="s">
        <v>6361</v>
      </c>
      <c r="C481" s="271" t="s">
        <v>6390</v>
      </c>
      <c r="D481" s="272" t="s">
        <v>6391</v>
      </c>
      <c r="E481" s="273" t="s">
        <v>5571</v>
      </c>
      <c r="F481" s="274" t="s">
        <v>5566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692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IFERROR(INDEX('Recommendations'!$G$2:$G$137, MATCH(H2,'Recommendations'!$A$2:$A$137,0))="Implemented", FALSE))</xm:f>
            <x14:dxf>
              <font>
                <color rgb="FF000000"/>
              </font>
              <fill>
                <patternFill>
                  <bgColor rgb="FF3C7D22"/>
                </patternFill>
              </fill>
            </x14:dxf>
          </x14:cfRule>
          <x14:cfRule type="expression" priority="2" id="{00000000-000E-0000-0B00-000002000000}">
            <xm:f>AND(H2&lt;&gt;"", IFERROR(INDEX('Recommendations'!$G$2:$G$137, MATCH(H2,'Recommendations'!$A$2:$A$137,0))="Compensated", FALSE))</xm:f>
            <x14:dxf>
              <font>
                <color rgb="FF000000"/>
              </font>
              <fill>
                <patternFill>
                  <bgColor rgb="FFC6E0B4"/>
                </patternFill>
              </fill>
            </x14:dxf>
          </x14:cfRule>
          <x14:cfRule type="expression" priority="3" id="{00000000-000E-0000-0B00-000003000000}">
            <xm:f>AND(H2&lt;&gt;"", IFERROR(INDEX('Recommendations'!$G$2:$G$137, MATCH(H2,'Recommendations'!$A$2:$A$137,0))="Testing", FALSE))</xm:f>
            <x14:dxf>
              <font>
                <color rgb="FF000000"/>
              </font>
              <fill>
                <patternFill>
                  <bgColor rgb="FFFFC000"/>
                </patternFill>
              </fill>
            </x14:dxf>
          </x14:cfRule>
          <x14:cfRule type="expression" priority="4" id="{00000000-000E-0000-0B00-000004000000}">
            <xm:f>AND(H2&lt;&gt;"", IFERROR(INDEX('Recommendations'!$G$2:$G$137, MATCH(H2,'Recommendations'!$A$2:$A$137,0))="Failed", FALSE))</xm:f>
            <x14:dxf>
              <font>
                <color rgb="FF000000"/>
              </font>
              <fill>
                <patternFill>
                  <bgColor rgb="FFD82891"/>
                </patternFill>
              </fill>
            </x14:dxf>
          </x14:cfRule>
          <x14:cfRule type="expression" priority="5" id="{00000000-000E-0000-0B00-000005000000}">
            <xm:f>AND(H2&lt;&gt;"", IFERROR(INDEX('Recommendations'!$G$2:$G$137, MATCH(H2,'Recommendations'!$A$2:$A$137,0))="Risk Accepted", FALSE))</xm:f>
            <x14:dxf>
              <font>
                <color rgb="FF000000"/>
              </font>
              <fill>
                <patternFill>
                  <bgColor rgb="FFD9D9D9"/>
                </patternFill>
              </fill>
            </x14:dxf>
          </x14:cfRule>
          <x14:cfRule type="expression" priority="6" id="{00000000-000E-0000-0B00-000006000000}">
            <xm:f>AND(H2&lt;&gt;"", IFERROR(INDEX('Recommendations'!$G$2:$G$137, MATCH(H2,'Recommendations'!$A$2:$A$137,0))="N/A",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772</v>
      </c>
      <c r="C2" s="290"/>
      <c r="D2" s="290"/>
      <c r="E2" s="290"/>
      <c r="F2" s="290"/>
      <c r="G2" s="290"/>
      <c r="H2" s="290"/>
      <c r="I2" s="290"/>
    </row>
    <row r="4" spans="2:15" ht="18.5" x14ac:dyDescent="0.45">
      <c r="B4" s="39" t="s">
        <v>773</v>
      </c>
    </row>
    <row r="5" spans="2:15" x14ac:dyDescent="0.35">
      <c r="B5" s="41" t="s">
        <v>19</v>
      </c>
      <c r="C5" s="41" t="s">
        <v>774</v>
      </c>
      <c r="D5" s="41" t="s">
        <v>775</v>
      </c>
      <c r="F5" s="291" t="s">
        <v>776</v>
      </c>
      <c r="G5" s="291"/>
      <c r="H5" s="291"/>
      <c r="I5" s="292" t="s">
        <v>777</v>
      </c>
      <c r="J5" s="292"/>
      <c r="K5" s="292"/>
      <c r="L5" s="292"/>
      <c r="M5" s="292"/>
      <c r="N5" s="292"/>
      <c r="O5" s="292"/>
    </row>
    <row r="6" spans="2:15" x14ac:dyDescent="0.35">
      <c r="B6" s="47" t="s">
        <v>778</v>
      </c>
      <c r="C6" s="48">
        <v>136</v>
      </c>
      <c r="D6" s="49" t="s">
        <v>19</v>
      </c>
      <c r="F6" s="291" t="s">
        <v>779</v>
      </c>
      <c r="G6" s="291"/>
      <c r="H6" s="291"/>
      <c r="I6" s="293" t="s">
        <v>780</v>
      </c>
      <c r="J6" s="293"/>
      <c r="K6" s="293"/>
      <c r="L6" s="293"/>
      <c r="M6" s="293"/>
      <c r="N6" s="293"/>
      <c r="O6" s="293"/>
    </row>
    <row r="7" spans="2:15" x14ac:dyDescent="0.35">
      <c r="B7" s="50" t="s">
        <v>781</v>
      </c>
      <c r="C7" s="51">
        <f>C6-C8-C9</f>
        <v>136</v>
      </c>
      <c r="D7" s="52">
        <f>IF(C6&gt;0,C7/C6,0)</f>
        <v>1</v>
      </c>
      <c r="F7" s="291" t="s">
        <v>782</v>
      </c>
      <c r="G7" s="291"/>
      <c r="H7" s="291"/>
      <c r="I7" s="293" t="s">
        <v>780</v>
      </c>
      <c r="J7" s="293"/>
      <c r="K7" s="293"/>
      <c r="L7" s="293"/>
      <c r="M7" s="293"/>
      <c r="N7" s="293"/>
      <c r="O7" s="293"/>
    </row>
    <row r="8" spans="2:15" x14ac:dyDescent="0.35">
      <c r="B8" s="43" t="s">
        <v>783</v>
      </c>
      <c r="C8" s="44">
        <f>COUNTIF('Recommendations'!G:G,"Risk Accepted")</f>
        <v>0</v>
      </c>
      <c r="D8" s="45">
        <f>IF(C6&gt;0,C8/C6,0)</f>
        <v>0</v>
      </c>
      <c r="F8" s="291" t="s">
        <v>784</v>
      </c>
      <c r="G8" s="291"/>
      <c r="H8" s="291"/>
      <c r="I8" s="293" t="s">
        <v>780</v>
      </c>
      <c r="J8" s="293"/>
      <c r="K8" s="293"/>
      <c r="L8" s="293"/>
      <c r="M8" s="293"/>
      <c r="N8" s="293"/>
      <c r="O8" s="293"/>
    </row>
    <row r="9" spans="2:15" x14ac:dyDescent="0.35">
      <c r="B9" s="43" t="s">
        <v>785</v>
      </c>
      <c r="C9" s="44">
        <f>COUNTIF('Recommendations'!G:G,"N/A")</f>
        <v>0</v>
      </c>
      <c r="D9" s="45">
        <f>IF(C6&gt;0,C9/C6,0)</f>
        <v>0</v>
      </c>
      <c r="F9" s="291" t="s">
        <v>786</v>
      </c>
      <c r="G9" s="291"/>
      <c r="H9" s="291"/>
      <c r="I9" s="293" t="s">
        <v>780</v>
      </c>
      <c r="J9" s="293"/>
      <c r="K9" s="293"/>
      <c r="L9" s="293"/>
      <c r="M9" s="293"/>
      <c r="N9" s="293"/>
      <c r="O9" s="293"/>
    </row>
    <row r="12" spans="2:15" ht="18.5" x14ac:dyDescent="0.45">
      <c r="B12" s="39" t="s">
        <v>787</v>
      </c>
    </row>
    <row r="14" spans="2:15" x14ac:dyDescent="0.35">
      <c r="B14" s="53" t="s">
        <v>788</v>
      </c>
    </row>
    <row r="15" spans="2:15" x14ac:dyDescent="0.35">
      <c r="B15" s="41" t="s">
        <v>19</v>
      </c>
      <c r="C15" s="41" t="s">
        <v>789</v>
      </c>
      <c r="D15" s="41" t="s">
        <v>790</v>
      </c>
      <c r="E15" s="41" t="s">
        <v>791</v>
      </c>
      <c r="F15" s="41" t="s">
        <v>792</v>
      </c>
    </row>
    <row r="16" spans="2:15" x14ac:dyDescent="0.35">
      <c r="B16" s="43" t="s">
        <v>793</v>
      </c>
      <c r="C16" s="44">
        <f>COUNTIF('Recommendations'!L:L,"Resolved")</f>
        <v>0</v>
      </c>
      <c r="D16" s="44">
        <f>COUNTIF('Recommendations'!L:L,"Testing")</f>
        <v>0</v>
      </c>
      <c r="E16" s="44">
        <f>COUNTIF('Recommendations'!L:L,"Outstanding")</f>
        <v>136</v>
      </c>
      <c r="F16" s="44">
        <f>SUM(C16:E16)</f>
        <v>136</v>
      </c>
    </row>
    <row r="18" spans="2:6" x14ac:dyDescent="0.35">
      <c r="B18" s="53" t="s">
        <v>794</v>
      </c>
    </row>
    <row r="19" spans="2:6" x14ac:dyDescent="0.35">
      <c r="B19" s="54" t="s">
        <v>19</v>
      </c>
      <c r="C19" s="54" t="s">
        <v>789</v>
      </c>
      <c r="D19" s="54" t="s">
        <v>790</v>
      </c>
      <c r="E19" s="54" t="s">
        <v>791</v>
      </c>
      <c r="F19" s="54" t="s">
        <v>19</v>
      </c>
    </row>
    <row r="20" spans="2:6" x14ac:dyDescent="0.35">
      <c r="B20" s="43" t="s">
        <v>793</v>
      </c>
      <c r="C20" s="45">
        <f>IF(F16&gt;0, C16/F16, 0)</f>
        <v>0</v>
      </c>
      <c r="D20" s="45">
        <f>IF(F16&gt;0, D16/F16, 0)</f>
        <v>0</v>
      </c>
      <c r="E20" s="45">
        <f>IF(F16&gt;0, E16/F16, 0)</f>
        <v>1</v>
      </c>
      <c r="F20" s="46" t="s">
        <v>19</v>
      </c>
    </row>
    <row r="25" spans="2:6" ht="18.5" x14ac:dyDescent="0.45">
      <c r="B25" s="39" t="s">
        <v>795</v>
      </c>
    </row>
    <row r="27" spans="2:6" x14ac:dyDescent="0.35">
      <c r="B27" s="53" t="s">
        <v>788</v>
      </c>
    </row>
    <row r="28" spans="2:6" x14ac:dyDescent="0.35">
      <c r="B28" s="41" t="s">
        <v>5</v>
      </c>
      <c r="C28" s="41" t="s">
        <v>789</v>
      </c>
      <c r="D28" s="41" t="s">
        <v>790</v>
      </c>
      <c r="E28" s="41" t="s">
        <v>791</v>
      </c>
      <c r="F28" s="41" t="s">
        <v>792</v>
      </c>
    </row>
    <row r="29" spans="2:6" x14ac:dyDescent="0.35">
      <c r="B29" s="43" t="s">
        <v>796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797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798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799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800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136</v>
      </c>
      <c r="F34" s="44">
        <f t="shared" si="0"/>
        <v>136</v>
      </c>
    </row>
    <row r="36" spans="2:6" x14ac:dyDescent="0.35">
      <c r="B36" s="53" t="s">
        <v>794</v>
      </c>
    </row>
    <row r="37" spans="2:6" x14ac:dyDescent="0.35">
      <c r="B37" s="54" t="s">
        <v>5</v>
      </c>
      <c r="C37" s="54" t="s">
        <v>789</v>
      </c>
      <c r="D37" s="54" t="s">
        <v>790</v>
      </c>
      <c r="E37" s="54" t="s">
        <v>791</v>
      </c>
      <c r="F37" s="54" t="s">
        <v>19</v>
      </c>
    </row>
    <row r="38" spans="2:6" x14ac:dyDescent="0.35">
      <c r="B38" s="43" t="s">
        <v>796</v>
      </c>
      <c r="C38" s="45">
        <f t="shared" ref="C38:C43" si="1">IF(F29&gt;0, C29/F29, 0)</f>
        <v>0</v>
      </c>
      <c r="D38" s="45">
        <f t="shared" ref="D38:D43" si="2">IF(F29&gt;0, D29/F29, 0)</f>
        <v>0</v>
      </c>
      <c r="E38" s="45">
        <f t="shared" ref="E38:E43" si="3">IF(F29&gt;0, E29/F29, 0)</f>
        <v>0</v>
      </c>
      <c r="F38" s="46" t="s">
        <v>19</v>
      </c>
    </row>
    <row r="39" spans="2:6" x14ac:dyDescent="0.35">
      <c r="B39" s="43" t="s">
        <v>797</v>
      </c>
      <c r="C39" s="45">
        <f t="shared" si="1"/>
        <v>0</v>
      </c>
      <c r="D39" s="45">
        <f t="shared" si="2"/>
        <v>0</v>
      </c>
      <c r="E39" s="45">
        <f t="shared" si="3"/>
        <v>0</v>
      </c>
      <c r="F39" s="46" t="s">
        <v>19</v>
      </c>
    </row>
    <row r="40" spans="2:6" x14ac:dyDescent="0.35">
      <c r="B40" s="43" t="s">
        <v>798</v>
      </c>
      <c r="C40" s="45">
        <f t="shared" si="1"/>
        <v>0</v>
      </c>
      <c r="D40" s="45">
        <f t="shared" si="2"/>
        <v>0</v>
      </c>
      <c r="E40" s="45">
        <f t="shared" si="3"/>
        <v>0</v>
      </c>
      <c r="F40" s="46" t="s">
        <v>19</v>
      </c>
    </row>
    <row r="41" spans="2:6" x14ac:dyDescent="0.35">
      <c r="B41" s="43" t="s">
        <v>799</v>
      </c>
      <c r="C41" s="45">
        <f t="shared" si="1"/>
        <v>0</v>
      </c>
      <c r="D41" s="45">
        <f t="shared" si="2"/>
        <v>0</v>
      </c>
      <c r="E41" s="45">
        <f t="shared" si="3"/>
        <v>0</v>
      </c>
      <c r="F41" s="46" t="s">
        <v>19</v>
      </c>
    </row>
    <row r="42" spans="2:6" x14ac:dyDescent="0.35">
      <c r="B42" s="43" t="s">
        <v>800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801</v>
      </c>
    </row>
    <row r="50" spans="2:6" x14ac:dyDescent="0.35">
      <c r="B50" s="53" t="s">
        <v>788</v>
      </c>
    </row>
    <row r="51" spans="2:6" x14ac:dyDescent="0.35">
      <c r="B51" s="41" t="s">
        <v>2</v>
      </c>
      <c r="C51" s="41" t="s">
        <v>789</v>
      </c>
      <c r="D51" s="41" t="s">
        <v>790</v>
      </c>
      <c r="E51" s="41" t="s">
        <v>791</v>
      </c>
      <c r="F51" s="41" t="s">
        <v>792</v>
      </c>
    </row>
    <row r="52" spans="2:6" x14ac:dyDescent="0.35">
      <c r="B52" s="43" t="s">
        <v>51</v>
      </c>
      <c r="C52" s="44">
        <f>COUNTIFS('Recommendations'!C:C,"CAT I (High)",'Recommendations'!L:L,"=Resolved")</f>
        <v>0</v>
      </c>
      <c r="D52" s="44">
        <f>COUNTIFS('Recommendations'!C:C,"=CAT I (High)",'Recommendations'!L:L,"=Testing")</f>
        <v>0</v>
      </c>
      <c r="E52" s="44">
        <f>COUNTIFS('Recommendations'!C:C,"=CAT I (High)",'Recommendations'!L:L,"=Outstanding")</f>
        <v>20</v>
      </c>
      <c r="F52" s="44">
        <f>SUM(C52:E52)</f>
        <v>20</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114</v>
      </c>
      <c r="F53" s="44">
        <f>SUM(C53:E53)</f>
        <v>114</v>
      </c>
    </row>
    <row r="54" spans="2:6" x14ac:dyDescent="0.35">
      <c r="B54" s="43" t="s">
        <v>35</v>
      </c>
      <c r="C54" s="44">
        <f>COUNTIFS('Recommendations'!C:C,"CAT III (Low)",'Recommendations'!L:L,"=Resolved")</f>
        <v>0</v>
      </c>
      <c r="D54" s="44">
        <f>COUNTIFS('Recommendations'!C:C,"=CAT III (Low)",'Recommendations'!L:L,"=Testing")</f>
        <v>0</v>
      </c>
      <c r="E54" s="44">
        <f>COUNTIFS('Recommendations'!C:C,"=CAT III (Low)",'Recommendations'!L:L,"=Outstanding")</f>
        <v>2</v>
      </c>
      <c r="F54" s="44">
        <f>SUM(C54:E54)</f>
        <v>2</v>
      </c>
    </row>
    <row r="56" spans="2:6" x14ac:dyDescent="0.35">
      <c r="B56" s="53" t="s">
        <v>794</v>
      </c>
    </row>
    <row r="57" spans="2:6" x14ac:dyDescent="0.35">
      <c r="B57" s="54" t="s">
        <v>2</v>
      </c>
      <c r="C57" s="54" t="s">
        <v>789</v>
      </c>
      <c r="D57" s="54" t="s">
        <v>790</v>
      </c>
      <c r="E57" s="54" t="s">
        <v>791</v>
      </c>
      <c r="F57" s="54" t="s">
        <v>19</v>
      </c>
    </row>
    <row r="58" spans="2:6" x14ac:dyDescent="0.35">
      <c r="B58" s="43" t="s">
        <v>51</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35</v>
      </c>
      <c r="C60" s="45">
        <f>IF(F54&gt;0, C54/F54, 0)</f>
        <v>0</v>
      </c>
      <c r="D60" s="45">
        <f>IF(F54&gt;0, D54/F54, 0)</f>
        <v>0</v>
      </c>
      <c r="E60" s="45">
        <f>IF(F54&gt;0, E54/F54, 0)</f>
        <v>1</v>
      </c>
      <c r="F60" s="46" t="s">
        <v>19</v>
      </c>
    </row>
    <row r="65" spans="2:6" ht="18.5" x14ac:dyDescent="0.45">
      <c r="B65" s="39" t="s">
        <v>802</v>
      </c>
    </row>
    <row r="67" spans="2:6" x14ac:dyDescent="0.35">
      <c r="B67" s="53" t="s">
        <v>788</v>
      </c>
    </row>
    <row r="68" spans="2:6" x14ac:dyDescent="0.35">
      <c r="B68" s="41" t="s">
        <v>3</v>
      </c>
      <c r="C68" s="41" t="s">
        <v>789</v>
      </c>
      <c r="D68" s="41" t="s">
        <v>790</v>
      </c>
      <c r="E68" s="41" t="s">
        <v>791</v>
      </c>
      <c r="F68" s="41" t="s">
        <v>792</v>
      </c>
    </row>
    <row r="69" spans="2:6" x14ac:dyDescent="0.35">
      <c r="B69" s="43" t="s">
        <v>803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804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805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806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136</v>
      </c>
      <c r="F73" s="44">
        <f>SUM(C73:E73)</f>
        <v>136</v>
      </c>
    </row>
    <row r="75" spans="2:6" x14ac:dyDescent="0.35">
      <c r="B75" s="53" t="s">
        <v>794</v>
      </c>
    </row>
    <row r="76" spans="2:6" x14ac:dyDescent="0.35">
      <c r="B76" s="54" t="s">
        <v>3</v>
      </c>
      <c r="C76" s="54" t="s">
        <v>789</v>
      </c>
      <c r="D76" s="54" t="s">
        <v>790</v>
      </c>
      <c r="E76" s="54" t="s">
        <v>791</v>
      </c>
      <c r="F76" s="54" t="s">
        <v>19</v>
      </c>
    </row>
    <row r="77" spans="2:6" x14ac:dyDescent="0.35">
      <c r="B77" s="43" t="s">
        <v>803</v>
      </c>
      <c r="C77" s="45">
        <f>IF(F69&gt;0, C69/F69, 0)</f>
        <v>0</v>
      </c>
      <c r="D77" s="45">
        <f>IF(F69&gt;0, D69/F69, 0)</f>
        <v>0</v>
      </c>
      <c r="E77" s="45">
        <f>IF(F69&gt;0, E69/F69, 0)</f>
        <v>0</v>
      </c>
      <c r="F77" s="46" t="s">
        <v>19</v>
      </c>
    </row>
    <row r="78" spans="2:6" x14ac:dyDescent="0.35">
      <c r="B78" s="43" t="s">
        <v>804</v>
      </c>
      <c r="C78" s="45">
        <f>IF(F70&gt;0, C70/F70, 0)</f>
        <v>0</v>
      </c>
      <c r="D78" s="45">
        <f>IF(F70&gt;0, D70/F70, 0)</f>
        <v>0</v>
      </c>
      <c r="E78" s="45">
        <f>IF(F70&gt;0, E70/F70, 0)</f>
        <v>0</v>
      </c>
      <c r="F78" s="46" t="s">
        <v>19</v>
      </c>
    </row>
    <row r="79" spans="2:6" x14ac:dyDescent="0.35">
      <c r="B79" s="43" t="s">
        <v>805</v>
      </c>
      <c r="C79" s="45">
        <f>IF(F71&gt;0, C71/F71, 0)</f>
        <v>0</v>
      </c>
      <c r="D79" s="45">
        <f>IF(F71&gt;0, D71/F71, 0)</f>
        <v>0</v>
      </c>
      <c r="E79" s="45">
        <f>IF(F71&gt;0, E71/F71, 0)</f>
        <v>0</v>
      </c>
      <c r="F79" s="46" t="s">
        <v>19</v>
      </c>
    </row>
    <row r="80" spans="2:6" x14ac:dyDescent="0.35">
      <c r="B80" s="43" t="s">
        <v>806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807</v>
      </c>
    </row>
    <row r="88" spans="2:6" x14ac:dyDescent="0.35">
      <c r="B88" s="53" t="s">
        <v>788</v>
      </c>
    </row>
    <row r="89" spans="2:6" x14ac:dyDescent="0.35">
      <c r="B89" s="41" t="s">
        <v>808</v>
      </c>
      <c r="C89" s="41" t="s">
        <v>789</v>
      </c>
      <c r="D89" s="41" t="s">
        <v>790</v>
      </c>
      <c r="E89" s="41" t="s">
        <v>791</v>
      </c>
      <c r="F89" s="41" t="s">
        <v>792</v>
      </c>
    </row>
    <row r="90" spans="2:6" x14ac:dyDescent="0.35">
      <c r="B90" s="43" t="s">
        <v>809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810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811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136</v>
      </c>
      <c r="F93" s="44">
        <f>SUM(C93:E93)</f>
        <v>136</v>
      </c>
    </row>
    <row r="95" spans="2:6" x14ac:dyDescent="0.35">
      <c r="B95" s="53" t="s">
        <v>794</v>
      </c>
    </row>
    <row r="96" spans="2:6" x14ac:dyDescent="0.35">
      <c r="B96" s="54" t="s">
        <v>808</v>
      </c>
      <c r="C96" s="54" t="s">
        <v>789</v>
      </c>
      <c r="D96" s="54" t="s">
        <v>790</v>
      </c>
      <c r="E96" s="54" t="s">
        <v>791</v>
      </c>
      <c r="F96" s="54" t="s">
        <v>19</v>
      </c>
    </row>
    <row r="97" spans="2:15" x14ac:dyDescent="0.35">
      <c r="B97" s="43" t="s">
        <v>809</v>
      </c>
      <c r="C97" s="45">
        <f>IF(F90&gt;0, C90/F90, 0)</f>
        <v>0</v>
      </c>
      <c r="D97" s="45">
        <f>IF(F90&gt;0, D90/F90, 0)</f>
        <v>0</v>
      </c>
      <c r="E97" s="45">
        <f>IF(F90&gt;0, E90/F90, 0)</f>
        <v>0</v>
      </c>
      <c r="F97" s="46" t="s">
        <v>19</v>
      </c>
    </row>
    <row r="98" spans="2:15" x14ac:dyDescent="0.35">
      <c r="B98" s="43" t="s">
        <v>810</v>
      </c>
      <c r="C98" s="45">
        <f>IF(F91&gt;0, C91/F91, 0)</f>
        <v>0</v>
      </c>
      <c r="D98" s="45">
        <f>IF(F91&gt;0, D91/F91, 0)</f>
        <v>0</v>
      </c>
      <c r="E98" s="45">
        <f>IF(F91&gt;0, E91/F91, 0)</f>
        <v>0</v>
      </c>
      <c r="F98" s="46" t="s">
        <v>19</v>
      </c>
    </row>
    <row r="99" spans="2:15" x14ac:dyDescent="0.35">
      <c r="B99" s="43" t="s">
        <v>811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812</v>
      </c>
      <c r="J105" s="39" t="s">
        <v>813</v>
      </c>
    </row>
    <row r="106" spans="2:15" x14ac:dyDescent="0.35">
      <c r="B106" s="41" t="s">
        <v>5</v>
      </c>
      <c r="C106" s="294" t="s">
        <v>814</v>
      </c>
      <c r="D106" s="294"/>
      <c r="E106" s="41" t="s">
        <v>781</v>
      </c>
      <c r="F106" s="41" t="s">
        <v>789</v>
      </c>
      <c r="G106" s="294" t="s">
        <v>815</v>
      </c>
      <c r="H106" s="294"/>
      <c r="J106" s="41" t="s">
        <v>5</v>
      </c>
      <c r="K106" s="41" t="s">
        <v>803</v>
      </c>
      <c r="L106" s="41" t="s">
        <v>804</v>
      </c>
      <c r="M106" s="41" t="s">
        <v>805</v>
      </c>
      <c r="N106" s="41" t="s">
        <v>806</v>
      </c>
      <c r="O106" s="41" t="s">
        <v>16</v>
      </c>
    </row>
    <row r="107" spans="2:15" x14ac:dyDescent="0.35">
      <c r="B107" s="47" t="s">
        <v>796</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796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797</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797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798</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798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799</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799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800</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800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136</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136</v>
      </c>
    </row>
    <row r="119" spans="2:24" ht="21" x14ac:dyDescent="0.5">
      <c r="B119" s="39" t="s">
        <v>816</v>
      </c>
      <c r="P119" s="56" t="s">
        <v>817</v>
      </c>
    </row>
    <row r="121" spans="2:24" ht="60" customHeight="1" x14ac:dyDescent="0.35">
      <c r="B121" s="297" t="s">
        <v>818</v>
      </c>
      <c r="C121" s="290"/>
      <c r="D121" s="290"/>
      <c r="E121" s="290"/>
      <c r="F121" s="290"/>
      <c r="P121" s="297" t="s">
        <v>819</v>
      </c>
      <c r="Q121" s="290"/>
      <c r="R121" s="290"/>
      <c r="S121" s="290"/>
      <c r="T121" s="290"/>
      <c r="U121" s="290"/>
      <c r="V121" s="290"/>
      <c r="W121" s="290"/>
    </row>
    <row r="123" spans="2:24" ht="30" customHeight="1" x14ac:dyDescent="0.35">
      <c r="P123" s="57" t="s">
        <v>820</v>
      </c>
      <c r="Q123" s="58">
        <f>C16</f>
        <v>0</v>
      </c>
      <c r="R123" s="59"/>
      <c r="S123" s="58">
        <f>C69</f>
        <v>0</v>
      </c>
      <c r="T123" s="59"/>
      <c r="U123" s="58">
        <f>C70</f>
        <v>0</v>
      </c>
      <c r="V123" s="59"/>
      <c r="W123" s="58">
        <f>C71</f>
        <v>0</v>
      </c>
      <c r="X123" s="59"/>
    </row>
    <row r="124" spans="2:24" ht="35" customHeight="1" x14ac:dyDescent="0.35">
      <c r="P124" s="60" t="s">
        <v>821</v>
      </c>
      <c r="Q124" s="60" t="s">
        <v>822</v>
      </c>
      <c r="R124" s="60" t="s">
        <v>823</v>
      </c>
      <c r="S124" s="60" t="s">
        <v>824</v>
      </c>
      <c r="T124" s="60" t="s">
        <v>825</v>
      </c>
      <c r="U124" s="60" t="s">
        <v>826</v>
      </c>
      <c r="V124" s="60" t="s">
        <v>827</v>
      </c>
      <c r="W124" s="60" t="s">
        <v>828</v>
      </c>
      <c r="X124" s="60" t="s">
        <v>829</v>
      </c>
    </row>
    <row r="125" spans="2:24" x14ac:dyDescent="0.35">
      <c r="O125" s="61" t="s">
        <v>830</v>
      </c>
      <c r="P125" s="62" t="s">
        <v>831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832</v>
      </c>
      <c r="P160" s="56" t="s">
        <v>833</v>
      </c>
    </row>
    <row r="162" spans="2:22" ht="45" customHeight="1" x14ac:dyDescent="0.35">
      <c r="B162" s="297" t="s">
        <v>834</v>
      </c>
      <c r="C162" s="290"/>
      <c r="D162" s="290"/>
      <c r="E162" s="290"/>
      <c r="F162" s="290"/>
      <c r="P162" s="297" t="s">
        <v>835</v>
      </c>
      <c r="Q162" s="290"/>
      <c r="R162" s="290"/>
      <c r="S162" s="290"/>
      <c r="T162" s="290"/>
      <c r="U162" s="290"/>
    </row>
    <row r="163" spans="2:22" ht="35" customHeight="1" x14ac:dyDescent="0.35">
      <c r="P163" s="294" t="s">
        <v>836</v>
      </c>
      <c r="Q163" s="294"/>
      <c r="R163" s="294" t="s">
        <v>837</v>
      </c>
      <c r="S163" s="294"/>
      <c r="T163" s="294"/>
    </row>
    <row r="164" spans="2:22" ht="30" customHeight="1" x14ac:dyDescent="0.35">
      <c r="P164" s="298">
        <v>0</v>
      </c>
      <c r="Q164" s="299"/>
      <c r="R164" s="300" t="s">
        <v>838</v>
      </c>
      <c r="S164" s="301"/>
      <c r="T164" s="301"/>
    </row>
    <row r="167" spans="2:22" ht="25" customHeight="1" x14ac:dyDescent="0.35">
      <c r="P167" s="65" t="s">
        <v>821</v>
      </c>
      <c r="Q167" s="65" t="s">
        <v>839</v>
      </c>
      <c r="R167" s="65" t="s">
        <v>840</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692</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51</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51</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51</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15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15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15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15</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15</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15</v>
      </c>
      <c r="D36" s="3" t="s">
        <v>16</v>
      </c>
      <c r="E36" s="3" t="s">
        <v>17</v>
      </c>
      <c r="F36" s="3" t="s">
        <v>18</v>
      </c>
      <c r="G36" s="3" t="s">
        <v>19</v>
      </c>
      <c r="H36" s="4" t="s">
        <v>19</v>
      </c>
      <c r="I36" s="1" t="s">
        <v>192</v>
      </c>
      <c r="J36" s="1" t="s">
        <v>193</v>
      </c>
      <c r="K36" s="1" t="s">
        <v>194</v>
      </c>
      <c r="L36" s="3" t="str">
        <f t="shared" si="0"/>
        <v>Outstanding</v>
      </c>
      <c r="M36" s="11" t="s">
        <v>19</v>
      </c>
    </row>
    <row r="37" spans="1:13" ht="60" customHeight="1" x14ac:dyDescent="0.35">
      <c r="A37" s="9" t="s">
        <v>195</v>
      </c>
      <c r="B37" s="1" t="s">
        <v>196</v>
      </c>
      <c r="C37" s="2" t="s">
        <v>15</v>
      </c>
      <c r="D37" s="3" t="s">
        <v>16</v>
      </c>
      <c r="E37" s="3" t="s">
        <v>17</v>
      </c>
      <c r="F37" s="3" t="s">
        <v>18</v>
      </c>
      <c r="G37" s="3" t="s">
        <v>19</v>
      </c>
      <c r="H37" s="4" t="s">
        <v>19</v>
      </c>
      <c r="I37" s="1" t="s">
        <v>197</v>
      </c>
      <c r="J37" s="1" t="s">
        <v>198</v>
      </c>
      <c r="K37" s="1" t="s">
        <v>199</v>
      </c>
      <c r="L37" s="3" t="str">
        <f t="shared" si="0"/>
        <v>Outstanding</v>
      </c>
      <c r="M37" s="11" t="s">
        <v>19</v>
      </c>
    </row>
    <row r="38" spans="1:13" ht="60" customHeight="1" x14ac:dyDescent="0.35">
      <c r="A38" s="9" t="s">
        <v>200</v>
      </c>
      <c r="B38" s="1" t="s">
        <v>201</v>
      </c>
      <c r="C38" s="2" t="s">
        <v>15</v>
      </c>
      <c r="D38" s="3" t="s">
        <v>16</v>
      </c>
      <c r="E38" s="3" t="s">
        <v>17</v>
      </c>
      <c r="F38" s="3" t="s">
        <v>18</v>
      </c>
      <c r="G38" s="3" t="s">
        <v>19</v>
      </c>
      <c r="H38" s="4" t="s">
        <v>19</v>
      </c>
      <c r="I38" s="1" t="s">
        <v>202</v>
      </c>
      <c r="J38" s="1" t="s">
        <v>203</v>
      </c>
      <c r="K38" s="1" t="s">
        <v>204</v>
      </c>
      <c r="L38" s="3" t="str">
        <f t="shared" si="0"/>
        <v>Outstanding</v>
      </c>
      <c r="M38" s="11" t="s">
        <v>19</v>
      </c>
    </row>
    <row r="39" spans="1:13" ht="60" customHeight="1" x14ac:dyDescent="0.35">
      <c r="A39" s="9" t="s">
        <v>205</v>
      </c>
      <c r="B39" s="1" t="s">
        <v>206</v>
      </c>
      <c r="C39" s="2" t="s">
        <v>15</v>
      </c>
      <c r="D39" s="3" t="s">
        <v>16</v>
      </c>
      <c r="E39" s="3" t="s">
        <v>17</v>
      </c>
      <c r="F39" s="3" t="s">
        <v>18</v>
      </c>
      <c r="G39" s="3" t="s">
        <v>19</v>
      </c>
      <c r="H39" s="4" t="s">
        <v>19</v>
      </c>
      <c r="I39" s="1" t="s">
        <v>207</v>
      </c>
      <c r="J39" s="1" t="s">
        <v>208</v>
      </c>
      <c r="K39" s="1" t="s">
        <v>209</v>
      </c>
      <c r="L39" s="3" t="str">
        <f t="shared" si="0"/>
        <v>Outstanding</v>
      </c>
      <c r="M39" s="11" t="s">
        <v>19</v>
      </c>
    </row>
    <row r="40" spans="1:13" ht="60" customHeight="1" x14ac:dyDescent="0.35">
      <c r="A40" s="9" t="s">
        <v>210</v>
      </c>
      <c r="B40" s="1" t="s">
        <v>211</v>
      </c>
      <c r="C40" s="2" t="s">
        <v>51</v>
      </c>
      <c r="D40" s="3" t="s">
        <v>16</v>
      </c>
      <c r="E40" s="3" t="s">
        <v>17</v>
      </c>
      <c r="F40" s="3" t="s">
        <v>18</v>
      </c>
      <c r="G40" s="3" t="s">
        <v>19</v>
      </c>
      <c r="H40" s="4" t="s">
        <v>19</v>
      </c>
      <c r="I40" s="1" t="s">
        <v>212</v>
      </c>
      <c r="J40" s="1" t="s">
        <v>213</v>
      </c>
      <c r="K40" s="1" t="s">
        <v>214</v>
      </c>
      <c r="L40" s="3" t="str">
        <f t="shared" si="0"/>
        <v>Outstanding</v>
      </c>
      <c r="M40" s="11" t="s">
        <v>19</v>
      </c>
    </row>
    <row r="41" spans="1:13" ht="60" customHeight="1" x14ac:dyDescent="0.35">
      <c r="A41" s="9" t="s">
        <v>215</v>
      </c>
      <c r="B41" s="1" t="s">
        <v>216</v>
      </c>
      <c r="C41" s="2" t="s">
        <v>15</v>
      </c>
      <c r="D41" s="3" t="s">
        <v>16</v>
      </c>
      <c r="E41" s="3" t="s">
        <v>17</v>
      </c>
      <c r="F41" s="3" t="s">
        <v>18</v>
      </c>
      <c r="G41" s="3" t="s">
        <v>19</v>
      </c>
      <c r="H41" s="4" t="s">
        <v>19</v>
      </c>
      <c r="I41" s="1" t="s">
        <v>217</v>
      </c>
      <c r="J41" s="1" t="s">
        <v>218</v>
      </c>
      <c r="K41" s="1" t="s">
        <v>219</v>
      </c>
      <c r="L41" s="3" t="str">
        <f t="shared" si="0"/>
        <v>Outstanding</v>
      </c>
      <c r="M41" s="11" t="s">
        <v>19</v>
      </c>
    </row>
    <row r="42" spans="1:13" ht="60" customHeight="1" x14ac:dyDescent="0.35">
      <c r="A42" s="9" t="s">
        <v>220</v>
      </c>
      <c r="B42" s="1" t="s">
        <v>221</v>
      </c>
      <c r="C42" s="2" t="s">
        <v>51</v>
      </c>
      <c r="D42" s="3" t="s">
        <v>16</v>
      </c>
      <c r="E42" s="3" t="s">
        <v>17</v>
      </c>
      <c r="F42" s="3" t="s">
        <v>18</v>
      </c>
      <c r="G42" s="3" t="s">
        <v>19</v>
      </c>
      <c r="H42" s="4" t="s">
        <v>19</v>
      </c>
      <c r="I42" s="1" t="s">
        <v>222</v>
      </c>
      <c r="J42" s="1" t="s">
        <v>223</v>
      </c>
      <c r="K42" s="1" t="s">
        <v>224</v>
      </c>
      <c r="L42" s="3" t="str">
        <f t="shared" si="0"/>
        <v>Outstanding</v>
      </c>
      <c r="M42" s="11" t="s">
        <v>19</v>
      </c>
    </row>
    <row r="43" spans="1:13" ht="60" customHeight="1" x14ac:dyDescent="0.35">
      <c r="A43" s="9" t="s">
        <v>225</v>
      </c>
      <c r="B43" s="1" t="s">
        <v>226</v>
      </c>
      <c r="C43" s="2" t="s">
        <v>51</v>
      </c>
      <c r="D43" s="3" t="s">
        <v>16</v>
      </c>
      <c r="E43" s="3" t="s">
        <v>17</v>
      </c>
      <c r="F43" s="3" t="s">
        <v>18</v>
      </c>
      <c r="G43" s="3" t="s">
        <v>19</v>
      </c>
      <c r="H43" s="4" t="s">
        <v>19</v>
      </c>
      <c r="I43" s="1" t="s">
        <v>227</v>
      </c>
      <c r="J43" s="1" t="s">
        <v>228</v>
      </c>
      <c r="K43" s="1" t="s">
        <v>229</v>
      </c>
      <c r="L43" s="3" t="str">
        <f t="shared" si="0"/>
        <v>Outstanding</v>
      </c>
      <c r="M43" s="11" t="s">
        <v>19</v>
      </c>
    </row>
    <row r="44" spans="1:13" ht="60" customHeight="1" x14ac:dyDescent="0.35">
      <c r="A44" s="9" t="s">
        <v>230</v>
      </c>
      <c r="B44" s="1" t="s">
        <v>231</v>
      </c>
      <c r="C44" s="2" t="s">
        <v>15</v>
      </c>
      <c r="D44" s="3" t="s">
        <v>16</v>
      </c>
      <c r="E44" s="3" t="s">
        <v>17</v>
      </c>
      <c r="F44" s="3" t="s">
        <v>18</v>
      </c>
      <c r="G44" s="3" t="s">
        <v>19</v>
      </c>
      <c r="H44" s="4" t="s">
        <v>19</v>
      </c>
      <c r="I44" s="1" t="s">
        <v>232</v>
      </c>
      <c r="J44" s="1" t="s">
        <v>233</v>
      </c>
      <c r="K44" s="1" t="s">
        <v>234</v>
      </c>
      <c r="L44" s="3" t="str">
        <f t="shared" si="0"/>
        <v>Outstanding</v>
      </c>
      <c r="M44" s="11" t="s">
        <v>19</v>
      </c>
    </row>
    <row r="45" spans="1:13" ht="60" customHeight="1" x14ac:dyDescent="0.35">
      <c r="A45" s="9" t="s">
        <v>235</v>
      </c>
      <c r="B45" s="1" t="s">
        <v>236</v>
      </c>
      <c r="C45" s="2" t="s">
        <v>15</v>
      </c>
      <c r="D45" s="3" t="s">
        <v>16</v>
      </c>
      <c r="E45" s="3" t="s">
        <v>17</v>
      </c>
      <c r="F45" s="3" t="s">
        <v>18</v>
      </c>
      <c r="G45" s="3" t="s">
        <v>19</v>
      </c>
      <c r="H45" s="4" t="s">
        <v>19</v>
      </c>
      <c r="I45" s="1" t="s">
        <v>237</v>
      </c>
      <c r="J45" s="1" t="s">
        <v>238</v>
      </c>
      <c r="K45" s="1" t="s">
        <v>239</v>
      </c>
      <c r="L45" s="3" t="str">
        <f t="shared" si="0"/>
        <v>Outstanding</v>
      </c>
      <c r="M45" s="11" t="s">
        <v>19</v>
      </c>
    </row>
    <row r="46" spans="1:13" ht="60" customHeight="1" x14ac:dyDescent="0.35">
      <c r="A46" s="9" t="s">
        <v>240</v>
      </c>
      <c r="B46" s="1" t="s">
        <v>241</v>
      </c>
      <c r="C46" s="2" t="s">
        <v>15</v>
      </c>
      <c r="D46" s="3" t="s">
        <v>16</v>
      </c>
      <c r="E46" s="3" t="s">
        <v>17</v>
      </c>
      <c r="F46" s="3" t="s">
        <v>18</v>
      </c>
      <c r="G46" s="3" t="s">
        <v>19</v>
      </c>
      <c r="H46" s="4" t="s">
        <v>19</v>
      </c>
      <c r="I46" s="1" t="s">
        <v>242</v>
      </c>
      <c r="J46" s="1" t="s">
        <v>243</v>
      </c>
      <c r="K46" s="1" t="s">
        <v>244</v>
      </c>
      <c r="L46" s="3" t="str">
        <f t="shared" si="0"/>
        <v>Outstanding</v>
      </c>
      <c r="M46" s="11" t="s">
        <v>19</v>
      </c>
    </row>
    <row r="47" spans="1:13" ht="60" customHeight="1" x14ac:dyDescent="0.35">
      <c r="A47" s="9" t="s">
        <v>245</v>
      </c>
      <c r="B47" s="1" t="s">
        <v>246</v>
      </c>
      <c r="C47" s="2" t="s">
        <v>15</v>
      </c>
      <c r="D47" s="3" t="s">
        <v>16</v>
      </c>
      <c r="E47" s="3" t="s">
        <v>17</v>
      </c>
      <c r="F47" s="3" t="s">
        <v>18</v>
      </c>
      <c r="G47" s="3" t="s">
        <v>19</v>
      </c>
      <c r="H47" s="4" t="s">
        <v>19</v>
      </c>
      <c r="I47" s="1" t="s">
        <v>247</v>
      </c>
      <c r="J47" s="1" t="s">
        <v>248</v>
      </c>
      <c r="K47" s="1" t="s">
        <v>249</v>
      </c>
      <c r="L47" s="3" t="str">
        <f t="shared" si="0"/>
        <v>Outstanding</v>
      </c>
      <c r="M47" s="11" t="s">
        <v>19</v>
      </c>
    </row>
    <row r="48" spans="1:13" ht="60" customHeight="1" x14ac:dyDescent="0.35">
      <c r="A48" s="9" t="s">
        <v>250</v>
      </c>
      <c r="B48" s="1" t="s">
        <v>251</v>
      </c>
      <c r="C48" s="2" t="s">
        <v>15</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15</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15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15</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15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15</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15</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15</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15</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15</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15</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15</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311</v>
      </c>
      <c r="C60" s="2" t="s">
        <v>15</v>
      </c>
      <c r="D60" s="3" t="s">
        <v>16</v>
      </c>
      <c r="E60" s="3" t="s">
        <v>17</v>
      </c>
      <c r="F60" s="3" t="s">
        <v>18</v>
      </c>
      <c r="G60" s="3" t="s">
        <v>19</v>
      </c>
      <c r="H60" s="4" t="s">
        <v>19</v>
      </c>
      <c r="I60" s="1" t="s">
        <v>312</v>
      </c>
      <c r="J60" s="1" t="s">
        <v>313</v>
      </c>
      <c r="K60" s="1" t="s">
        <v>314</v>
      </c>
      <c r="L60" s="3" t="str">
        <f t="shared" si="0"/>
        <v>Outstanding</v>
      </c>
      <c r="M60" s="11" t="s">
        <v>19</v>
      </c>
    </row>
    <row r="61" spans="1:13" ht="60" customHeight="1" x14ac:dyDescent="0.35">
      <c r="A61" s="9" t="s">
        <v>315</v>
      </c>
      <c r="B61" s="1" t="s">
        <v>316</v>
      </c>
      <c r="C61" s="2" t="s">
        <v>15</v>
      </c>
      <c r="D61" s="3" t="s">
        <v>16</v>
      </c>
      <c r="E61" s="3" t="s">
        <v>17</v>
      </c>
      <c r="F61" s="3" t="s">
        <v>18</v>
      </c>
      <c r="G61" s="3" t="s">
        <v>19</v>
      </c>
      <c r="H61" s="4" t="s">
        <v>19</v>
      </c>
      <c r="I61" s="1" t="s">
        <v>317</v>
      </c>
      <c r="J61" s="1" t="s">
        <v>318</v>
      </c>
      <c r="K61" s="1" t="s">
        <v>319</v>
      </c>
      <c r="L61" s="3" t="str">
        <f t="shared" si="0"/>
        <v>Outstanding</v>
      </c>
      <c r="M61" s="11" t="s">
        <v>19</v>
      </c>
    </row>
    <row r="62" spans="1:13" ht="60" customHeight="1" x14ac:dyDescent="0.35">
      <c r="A62" s="9" t="s">
        <v>320</v>
      </c>
      <c r="B62" s="1" t="s">
        <v>321</v>
      </c>
      <c r="C62" s="2" t="s">
        <v>15</v>
      </c>
      <c r="D62" s="3" t="s">
        <v>16</v>
      </c>
      <c r="E62" s="3" t="s">
        <v>17</v>
      </c>
      <c r="F62" s="3" t="s">
        <v>18</v>
      </c>
      <c r="G62" s="3" t="s">
        <v>19</v>
      </c>
      <c r="H62" s="4" t="s">
        <v>19</v>
      </c>
      <c r="I62" s="1" t="s">
        <v>322</v>
      </c>
      <c r="J62" s="1" t="s">
        <v>323</v>
      </c>
      <c r="K62" s="1" t="s">
        <v>324</v>
      </c>
      <c r="L62" s="3" t="str">
        <f t="shared" si="0"/>
        <v>Outstanding</v>
      </c>
      <c r="M62" s="11" t="s">
        <v>19</v>
      </c>
    </row>
    <row r="63" spans="1:13" ht="60" customHeight="1" x14ac:dyDescent="0.35">
      <c r="A63" s="9" t="s">
        <v>325</v>
      </c>
      <c r="B63" s="1" t="s">
        <v>326</v>
      </c>
      <c r="C63" s="2" t="s">
        <v>15</v>
      </c>
      <c r="D63" s="3" t="s">
        <v>16</v>
      </c>
      <c r="E63" s="3" t="s">
        <v>17</v>
      </c>
      <c r="F63" s="3" t="s">
        <v>18</v>
      </c>
      <c r="G63" s="3" t="s">
        <v>19</v>
      </c>
      <c r="H63" s="4" t="s">
        <v>19</v>
      </c>
      <c r="I63" s="1" t="s">
        <v>327</v>
      </c>
      <c r="J63" s="1" t="s">
        <v>328</v>
      </c>
      <c r="K63" s="1" t="s">
        <v>329</v>
      </c>
      <c r="L63" s="3" t="str">
        <f t="shared" si="0"/>
        <v>Outstanding</v>
      </c>
      <c r="M63" s="11" t="s">
        <v>19</v>
      </c>
    </row>
    <row r="64" spans="1:13" ht="60" customHeight="1" x14ac:dyDescent="0.35">
      <c r="A64" s="9" t="s">
        <v>330</v>
      </c>
      <c r="B64" s="1" t="s">
        <v>331</v>
      </c>
      <c r="C64" s="2" t="s">
        <v>15</v>
      </c>
      <c r="D64" s="3" t="s">
        <v>16</v>
      </c>
      <c r="E64" s="3" t="s">
        <v>17</v>
      </c>
      <c r="F64" s="3" t="s">
        <v>18</v>
      </c>
      <c r="G64" s="3" t="s">
        <v>19</v>
      </c>
      <c r="H64" s="4" t="s">
        <v>19</v>
      </c>
      <c r="I64" s="1" t="s">
        <v>332</v>
      </c>
      <c r="J64" s="1" t="s">
        <v>333</v>
      </c>
      <c r="K64" s="1" t="s">
        <v>334</v>
      </c>
      <c r="L64" s="3" t="str">
        <f t="shared" si="0"/>
        <v>Outstanding</v>
      </c>
      <c r="M64" s="11" t="s">
        <v>19</v>
      </c>
    </row>
    <row r="65" spans="1:13" ht="60" customHeight="1" x14ac:dyDescent="0.35">
      <c r="A65" s="9" t="s">
        <v>335</v>
      </c>
      <c r="B65" s="1" t="s">
        <v>336</v>
      </c>
      <c r="C65" s="2" t="s">
        <v>15</v>
      </c>
      <c r="D65" s="3" t="s">
        <v>16</v>
      </c>
      <c r="E65" s="3" t="s">
        <v>17</v>
      </c>
      <c r="F65" s="3" t="s">
        <v>18</v>
      </c>
      <c r="G65" s="3" t="s">
        <v>19</v>
      </c>
      <c r="H65" s="4" t="s">
        <v>19</v>
      </c>
      <c r="I65" s="1" t="s">
        <v>337</v>
      </c>
      <c r="J65" s="1" t="s">
        <v>338</v>
      </c>
      <c r="K65" s="1" t="s">
        <v>339</v>
      </c>
      <c r="L65" s="3" t="str">
        <f t="shared" si="0"/>
        <v>Outstanding</v>
      </c>
      <c r="M65" s="11" t="s">
        <v>19</v>
      </c>
    </row>
    <row r="66" spans="1:13" ht="60" customHeight="1" x14ac:dyDescent="0.35">
      <c r="A66" s="9" t="s">
        <v>340</v>
      </c>
      <c r="B66" s="1" t="s">
        <v>341</v>
      </c>
      <c r="C66" s="2" t="s">
        <v>15</v>
      </c>
      <c r="D66" s="3" t="s">
        <v>16</v>
      </c>
      <c r="E66" s="3" t="s">
        <v>17</v>
      </c>
      <c r="F66" s="3" t="s">
        <v>18</v>
      </c>
      <c r="G66" s="3" t="s">
        <v>19</v>
      </c>
      <c r="H66" s="4" t="s">
        <v>19</v>
      </c>
      <c r="I66" s="1" t="s">
        <v>342</v>
      </c>
      <c r="J66" s="1" t="s">
        <v>343</v>
      </c>
      <c r="K66" s="1" t="s">
        <v>344</v>
      </c>
      <c r="L66" s="3" t="str">
        <f t="shared" si="0"/>
        <v>Outstanding</v>
      </c>
      <c r="M66" s="11" t="s">
        <v>19</v>
      </c>
    </row>
    <row r="67" spans="1:13" ht="60" customHeight="1" x14ac:dyDescent="0.35">
      <c r="A67" s="9" t="s">
        <v>345</v>
      </c>
      <c r="B67" s="1" t="s">
        <v>346</v>
      </c>
      <c r="C67" s="2" t="s">
        <v>51</v>
      </c>
      <c r="D67" s="3" t="s">
        <v>16</v>
      </c>
      <c r="E67" s="3" t="s">
        <v>17</v>
      </c>
      <c r="F67" s="3" t="s">
        <v>18</v>
      </c>
      <c r="G67" s="3" t="s">
        <v>19</v>
      </c>
      <c r="H67" s="4" t="s">
        <v>19</v>
      </c>
      <c r="I67" s="1" t="s">
        <v>347</v>
      </c>
      <c r="J67" s="1" t="s">
        <v>348</v>
      </c>
      <c r="K67" s="1" t="s">
        <v>349</v>
      </c>
      <c r="L67" s="3" t="str">
        <f t="shared" si="0"/>
        <v>Outstanding</v>
      </c>
      <c r="M67" s="11" t="s">
        <v>19</v>
      </c>
    </row>
    <row r="68" spans="1:13" ht="60" customHeight="1" x14ac:dyDescent="0.35">
      <c r="A68" s="9" t="s">
        <v>350</v>
      </c>
      <c r="B68" s="1" t="s">
        <v>351</v>
      </c>
      <c r="C68" s="2" t="s">
        <v>15</v>
      </c>
      <c r="D68" s="3" t="s">
        <v>16</v>
      </c>
      <c r="E68" s="3" t="s">
        <v>17</v>
      </c>
      <c r="F68" s="3" t="s">
        <v>18</v>
      </c>
      <c r="G68" s="3" t="s">
        <v>19</v>
      </c>
      <c r="H68" s="4" t="s">
        <v>19</v>
      </c>
      <c r="I68" s="1" t="s">
        <v>352</v>
      </c>
      <c r="J68" s="1" t="s">
        <v>353</v>
      </c>
      <c r="K68" s="1" t="s">
        <v>354</v>
      </c>
      <c r="L68" s="3" t="str">
        <f t="shared" si="0"/>
        <v>Outstanding</v>
      </c>
      <c r="M68" s="11" t="s">
        <v>19</v>
      </c>
    </row>
    <row r="69" spans="1:13" ht="60" customHeight="1" x14ac:dyDescent="0.35">
      <c r="A69" s="9" t="s">
        <v>355</v>
      </c>
      <c r="B69" s="1" t="s">
        <v>356</v>
      </c>
      <c r="C69" s="2" t="s">
        <v>15</v>
      </c>
      <c r="D69" s="3" t="s">
        <v>16</v>
      </c>
      <c r="E69" s="3" t="s">
        <v>17</v>
      </c>
      <c r="F69" s="3" t="s">
        <v>18</v>
      </c>
      <c r="G69" s="3" t="s">
        <v>19</v>
      </c>
      <c r="H69" s="4" t="s">
        <v>19</v>
      </c>
      <c r="I69" s="1" t="s">
        <v>357</v>
      </c>
      <c r="J69" s="1" t="s">
        <v>358</v>
      </c>
      <c r="K69" s="1" t="s">
        <v>359</v>
      </c>
      <c r="L69" s="3" t="str">
        <f t="shared" si="0"/>
        <v>Outstanding</v>
      </c>
      <c r="M69" s="11" t="s">
        <v>19</v>
      </c>
    </row>
    <row r="70" spans="1:13" ht="60" customHeight="1" x14ac:dyDescent="0.35">
      <c r="A70" s="9" t="s">
        <v>360</v>
      </c>
      <c r="B70" s="1" t="s">
        <v>361</v>
      </c>
      <c r="C70" s="2" t="s">
        <v>51</v>
      </c>
      <c r="D70" s="3" t="s">
        <v>16</v>
      </c>
      <c r="E70" s="3" t="s">
        <v>17</v>
      </c>
      <c r="F70" s="3" t="s">
        <v>18</v>
      </c>
      <c r="G70" s="3" t="s">
        <v>19</v>
      </c>
      <c r="H70" s="4" t="s">
        <v>19</v>
      </c>
      <c r="I70" s="1" t="s">
        <v>362</v>
      </c>
      <c r="J70" s="1" t="s">
        <v>363</v>
      </c>
      <c r="K70" s="1" t="s">
        <v>364</v>
      </c>
      <c r="L70" s="3" t="str">
        <f t="shared" si="0"/>
        <v>Outstanding</v>
      </c>
      <c r="M70" s="11" t="s">
        <v>19</v>
      </c>
    </row>
    <row r="71" spans="1:13" ht="60" customHeight="1" x14ac:dyDescent="0.35">
      <c r="A71" s="9" t="s">
        <v>365</v>
      </c>
      <c r="B71" s="1" t="s">
        <v>366</v>
      </c>
      <c r="C71" s="2" t="s">
        <v>15</v>
      </c>
      <c r="D71" s="3" t="s">
        <v>16</v>
      </c>
      <c r="E71" s="3" t="s">
        <v>17</v>
      </c>
      <c r="F71" s="3" t="s">
        <v>18</v>
      </c>
      <c r="G71" s="3" t="s">
        <v>19</v>
      </c>
      <c r="H71" s="4" t="s">
        <v>19</v>
      </c>
      <c r="I71" s="1" t="s">
        <v>367</v>
      </c>
      <c r="J71" s="1" t="s">
        <v>368</v>
      </c>
      <c r="K71" s="1" t="s">
        <v>369</v>
      </c>
      <c r="L71" s="3" t="str">
        <f t="shared" si="0"/>
        <v>Outstanding</v>
      </c>
      <c r="M71" s="11" t="s">
        <v>19</v>
      </c>
    </row>
    <row r="72" spans="1:13" ht="60" customHeight="1" x14ac:dyDescent="0.35">
      <c r="A72" s="9" t="s">
        <v>370</v>
      </c>
      <c r="B72" s="1" t="s">
        <v>371</v>
      </c>
      <c r="C72" s="2" t="s">
        <v>15</v>
      </c>
      <c r="D72" s="3" t="s">
        <v>16</v>
      </c>
      <c r="E72" s="3" t="s">
        <v>17</v>
      </c>
      <c r="F72" s="3" t="s">
        <v>18</v>
      </c>
      <c r="G72" s="3" t="s">
        <v>19</v>
      </c>
      <c r="H72" s="4" t="s">
        <v>19</v>
      </c>
      <c r="I72" s="1" t="s">
        <v>372</v>
      </c>
      <c r="J72" s="1" t="s">
        <v>373</v>
      </c>
      <c r="K72" s="1" t="s">
        <v>374</v>
      </c>
      <c r="L72" s="3" t="str">
        <f t="shared" si="0"/>
        <v>Outstanding</v>
      </c>
      <c r="M72" s="11" t="s">
        <v>19</v>
      </c>
    </row>
    <row r="73" spans="1:13" ht="60" customHeight="1" x14ac:dyDescent="0.35">
      <c r="A73" s="9" t="s">
        <v>375</v>
      </c>
      <c r="B73" s="1" t="s">
        <v>376</v>
      </c>
      <c r="C73" s="2" t="s">
        <v>51</v>
      </c>
      <c r="D73" s="3" t="s">
        <v>16</v>
      </c>
      <c r="E73" s="3" t="s">
        <v>17</v>
      </c>
      <c r="F73" s="3" t="s">
        <v>18</v>
      </c>
      <c r="G73" s="3" t="s">
        <v>19</v>
      </c>
      <c r="H73" s="4" t="s">
        <v>19</v>
      </c>
      <c r="I73" s="1" t="s">
        <v>377</v>
      </c>
      <c r="J73" s="1" t="s">
        <v>378</v>
      </c>
      <c r="K73" s="1" t="s">
        <v>379</v>
      </c>
      <c r="L73" s="3" t="str">
        <f t="shared" si="0"/>
        <v>Outstanding</v>
      </c>
      <c r="M73" s="11" t="s">
        <v>19</v>
      </c>
    </row>
    <row r="74" spans="1:13" ht="60" customHeight="1" x14ac:dyDescent="0.35">
      <c r="A74" s="9" t="s">
        <v>380</v>
      </c>
      <c r="B74" s="1" t="s">
        <v>381</v>
      </c>
      <c r="C74" s="2" t="s">
        <v>15</v>
      </c>
      <c r="D74" s="3" t="s">
        <v>16</v>
      </c>
      <c r="E74" s="3" t="s">
        <v>17</v>
      </c>
      <c r="F74" s="3" t="s">
        <v>18</v>
      </c>
      <c r="G74" s="3" t="s">
        <v>19</v>
      </c>
      <c r="H74" s="4" t="s">
        <v>19</v>
      </c>
      <c r="I74" s="1" t="s">
        <v>382</v>
      </c>
      <c r="J74" s="1" t="s">
        <v>383</v>
      </c>
      <c r="K74" s="1" t="s">
        <v>384</v>
      </c>
      <c r="L74" s="3" t="str">
        <f t="shared" si="0"/>
        <v>Outstanding</v>
      </c>
      <c r="M74" s="11" t="s">
        <v>19</v>
      </c>
    </row>
    <row r="75" spans="1:13" ht="60" customHeight="1" x14ac:dyDescent="0.35">
      <c r="A75" s="9" t="s">
        <v>385</v>
      </c>
      <c r="B75" s="1" t="s">
        <v>386</v>
      </c>
      <c r="C75" s="2" t="s">
        <v>15</v>
      </c>
      <c r="D75" s="3" t="s">
        <v>16</v>
      </c>
      <c r="E75" s="3" t="s">
        <v>17</v>
      </c>
      <c r="F75" s="3" t="s">
        <v>18</v>
      </c>
      <c r="G75" s="3" t="s">
        <v>19</v>
      </c>
      <c r="H75" s="4" t="s">
        <v>19</v>
      </c>
      <c r="I75" s="1" t="s">
        <v>387</v>
      </c>
      <c r="J75" s="1" t="s">
        <v>388</v>
      </c>
      <c r="K75" s="1" t="s">
        <v>389</v>
      </c>
      <c r="L75" s="3" t="str">
        <f t="shared" si="0"/>
        <v>Outstanding</v>
      </c>
      <c r="M75" s="11" t="s">
        <v>19</v>
      </c>
    </row>
    <row r="76" spans="1:13" ht="60" customHeight="1" x14ac:dyDescent="0.35">
      <c r="A76" s="9" t="s">
        <v>390</v>
      </c>
      <c r="B76" s="1" t="s">
        <v>391</v>
      </c>
      <c r="C76" s="2" t="s">
        <v>15</v>
      </c>
      <c r="D76" s="3" t="s">
        <v>16</v>
      </c>
      <c r="E76" s="3" t="s">
        <v>17</v>
      </c>
      <c r="F76" s="3" t="s">
        <v>18</v>
      </c>
      <c r="G76" s="3" t="s">
        <v>19</v>
      </c>
      <c r="H76" s="4" t="s">
        <v>19</v>
      </c>
      <c r="I76" s="1" t="s">
        <v>392</v>
      </c>
      <c r="J76" s="1" t="s">
        <v>393</v>
      </c>
      <c r="K76" s="1" t="s">
        <v>394</v>
      </c>
      <c r="L76" s="3" t="str">
        <f t="shared" si="0"/>
        <v>Outstanding</v>
      </c>
      <c r="M76" s="11" t="s">
        <v>19</v>
      </c>
    </row>
    <row r="77" spans="1:13" ht="60" customHeight="1" x14ac:dyDescent="0.35">
      <c r="A77" s="9" t="s">
        <v>395</v>
      </c>
      <c r="B77" s="1" t="s">
        <v>396</v>
      </c>
      <c r="C77" s="2" t="s">
        <v>15</v>
      </c>
      <c r="D77" s="3" t="s">
        <v>16</v>
      </c>
      <c r="E77" s="3" t="s">
        <v>17</v>
      </c>
      <c r="F77" s="3" t="s">
        <v>18</v>
      </c>
      <c r="G77" s="3" t="s">
        <v>19</v>
      </c>
      <c r="H77" s="4" t="s">
        <v>19</v>
      </c>
      <c r="I77" s="1" t="s">
        <v>397</v>
      </c>
      <c r="J77" s="1" t="s">
        <v>398</v>
      </c>
      <c r="K77" s="1" t="s">
        <v>399</v>
      </c>
      <c r="L77" s="3" t="str">
        <f t="shared" si="0"/>
        <v>Outstanding</v>
      </c>
      <c r="M77" s="11" t="s">
        <v>19</v>
      </c>
    </row>
    <row r="78" spans="1:13" ht="60" customHeight="1" x14ac:dyDescent="0.35">
      <c r="A78" s="9" t="s">
        <v>400</v>
      </c>
      <c r="B78" s="1" t="s">
        <v>401</v>
      </c>
      <c r="C78" s="2" t="s">
        <v>15</v>
      </c>
      <c r="D78" s="3" t="s">
        <v>16</v>
      </c>
      <c r="E78" s="3" t="s">
        <v>17</v>
      </c>
      <c r="F78" s="3" t="s">
        <v>18</v>
      </c>
      <c r="G78" s="3" t="s">
        <v>19</v>
      </c>
      <c r="H78" s="4" t="s">
        <v>19</v>
      </c>
      <c r="I78" s="1" t="s">
        <v>402</v>
      </c>
      <c r="J78" s="1" t="s">
        <v>403</v>
      </c>
      <c r="K78" s="1" t="s">
        <v>404</v>
      </c>
      <c r="L78" s="3" t="str">
        <f t="shared" si="0"/>
        <v>Outstanding</v>
      </c>
      <c r="M78" s="11" t="s">
        <v>19</v>
      </c>
    </row>
    <row r="79" spans="1:13" ht="60" customHeight="1" x14ac:dyDescent="0.35">
      <c r="A79" s="9" t="s">
        <v>405</v>
      </c>
      <c r="B79" s="1" t="s">
        <v>406</v>
      </c>
      <c r="C79" s="2" t="s">
        <v>51</v>
      </c>
      <c r="D79" s="3" t="s">
        <v>16</v>
      </c>
      <c r="E79" s="3" t="s">
        <v>17</v>
      </c>
      <c r="F79" s="3" t="s">
        <v>18</v>
      </c>
      <c r="G79" s="3" t="s">
        <v>19</v>
      </c>
      <c r="H79" s="4" t="s">
        <v>19</v>
      </c>
      <c r="I79" s="1" t="s">
        <v>407</v>
      </c>
      <c r="J79" s="1" t="s">
        <v>408</v>
      </c>
      <c r="K79" s="1" t="s">
        <v>409</v>
      </c>
      <c r="L79" s="3" t="str">
        <f t="shared" si="0"/>
        <v>Outstanding</v>
      </c>
      <c r="M79" s="11" t="s">
        <v>19</v>
      </c>
    </row>
    <row r="80" spans="1:13" ht="60" customHeight="1" x14ac:dyDescent="0.35">
      <c r="A80" s="9" t="s">
        <v>410</v>
      </c>
      <c r="B80" s="1" t="s">
        <v>411</v>
      </c>
      <c r="C80" s="2" t="s">
        <v>51</v>
      </c>
      <c r="D80" s="3" t="s">
        <v>16</v>
      </c>
      <c r="E80" s="3" t="s">
        <v>17</v>
      </c>
      <c r="F80" s="3" t="s">
        <v>18</v>
      </c>
      <c r="G80" s="3" t="s">
        <v>19</v>
      </c>
      <c r="H80" s="4" t="s">
        <v>19</v>
      </c>
      <c r="I80" s="1" t="s">
        <v>412</v>
      </c>
      <c r="J80" s="1" t="s">
        <v>413</v>
      </c>
      <c r="K80" s="1" t="s">
        <v>414</v>
      </c>
      <c r="L80" s="3" t="str">
        <f t="shared" si="0"/>
        <v>Outstanding</v>
      </c>
      <c r="M80" s="11" t="s">
        <v>19</v>
      </c>
    </row>
    <row r="81" spans="1:13" ht="60" customHeight="1" x14ac:dyDescent="0.35">
      <c r="A81" s="9" t="s">
        <v>415</v>
      </c>
      <c r="B81" s="1" t="s">
        <v>416</v>
      </c>
      <c r="C81" s="2" t="s">
        <v>15</v>
      </c>
      <c r="D81" s="3" t="s">
        <v>16</v>
      </c>
      <c r="E81" s="3" t="s">
        <v>17</v>
      </c>
      <c r="F81" s="3" t="s">
        <v>18</v>
      </c>
      <c r="G81" s="3" t="s">
        <v>19</v>
      </c>
      <c r="H81" s="4" t="s">
        <v>19</v>
      </c>
      <c r="I81" s="1" t="s">
        <v>417</v>
      </c>
      <c r="J81" s="1" t="s">
        <v>418</v>
      </c>
      <c r="K81" s="1" t="s">
        <v>419</v>
      </c>
      <c r="L81" s="3" t="str">
        <f t="shared" si="0"/>
        <v>Outstanding</v>
      </c>
      <c r="M81" s="11" t="s">
        <v>19</v>
      </c>
    </row>
    <row r="82" spans="1:13" ht="60" customHeight="1" x14ac:dyDescent="0.35">
      <c r="A82" s="9" t="s">
        <v>420</v>
      </c>
      <c r="B82" s="1" t="s">
        <v>421</v>
      </c>
      <c r="C82" s="2" t="s">
        <v>15</v>
      </c>
      <c r="D82" s="3" t="s">
        <v>16</v>
      </c>
      <c r="E82" s="3" t="s">
        <v>17</v>
      </c>
      <c r="F82" s="3" t="s">
        <v>18</v>
      </c>
      <c r="G82" s="3" t="s">
        <v>19</v>
      </c>
      <c r="H82" s="4" t="s">
        <v>19</v>
      </c>
      <c r="I82" s="1" t="s">
        <v>422</v>
      </c>
      <c r="J82" s="1" t="s">
        <v>423</v>
      </c>
      <c r="K82" s="1" t="s">
        <v>424</v>
      </c>
      <c r="L82" s="3" t="str">
        <f t="shared" si="0"/>
        <v>Outstanding</v>
      </c>
      <c r="M82" s="11" t="s">
        <v>19</v>
      </c>
    </row>
    <row r="83" spans="1:13" ht="60" customHeight="1" x14ac:dyDescent="0.35">
      <c r="A83" s="9" t="s">
        <v>425</v>
      </c>
      <c r="B83" s="1" t="s">
        <v>426</v>
      </c>
      <c r="C83" s="2" t="s">
        <v>15</v>
      </c>
      <c r="D83" s="3" t="s">
        <v>16</v>
      </c>
      <c r="E83" s="3" t="s">
        <v>17</v>
      </c>
      <c r="F83" s="3" t="s">
        <v>18</v>
      </c>
      <c r="G83" s="3" t="s">
        <v>19</v>
      </c>
      <c r="H83" s="4" t="s">
        <v>19</v>
      </c>
      <c r="I83" s="1" t="s">
        <v>427</v>
      </c>
      <c r="J83" s="1" t="s">
        <v>428</v>
      </c>
      <c r="K83" s="1" t="s">
        <v>429</v>
      </c>
      <c r="L83" s="3" t="str">
        <f t="shared" si="0"/>
        <v>Outstanding</v>
      </c>
      <c r="M83" s="11" t="s">
        <v>19</v>
      </c>
    </row>
    <row r="84" spans="1:13" ht="60" customHeight="1" x14ac:dyDescent="0.35">
      <c r="A84" s="9" t="s">
        <v>430</v>
      </c>
      <c r="B84" s="1" t="s">
        <v>431</v>
      </c>
      <c r="C84" s="2" t="s">
        <v>51</v>
      </c>
      <c r="D84" s="3" t="s">
        <v>16</v>
      </c>
      <c r="E84" s="3" t="s">
        <v>17</v>
      </c>
      <c r="F84" s="3" t="s">
        <v>18</v>
      </c>
      <c r="G84" s="3" t="s">
        <v>19</v>
      </c>
      <c r="H84" s="4" t="s">
        <v>19</v>
      </c>
      <c r="I84" s="1" t="s">
        <v>432</v>
      </c>
      <c r="J84" s="1" t="s">
        <v>433</v>
      </c>
      <c r="K84" s="1" t="s">
        <v>434</v>
      </c>
      <c r="L84" s="3" t="str">
        <f t="shared" si="0"/>
        <v>Outstanding</v>
      </c>
      <c r="M84" s="11" t="s">
        <v>19</v>
      </c>
    </row>
    <row r="85" spans="1:13" ht="60" customHeight="1" x14ac:dyDescent="0.35">
      <c r="A85" s="9" t="s">
        <v>435</v>
      </c>
      <c r="B85" s="1" t="s">
        <v>436</v>
      </c>
      <c r="C85" s="2" t="s">
        <v>15</v>
      </c>
      <c r="D85" s="3" t="s">
        <v>16</v>
      </c>
      <c r="E85" s="3" t="s">
        <v>17</v>
      </c>
      <c r="F85" s="3" t="s">
        <v>18</v>
      </c>
      <c r="G85" s="3" t="s">
        <v>19</v>
      </c>
      <c r="H85" s="4" t="s">
        <v>19</v>
      </c>
      <c r="I85" s="1" t="s">
        <v>437</v>
      </c>
      <c r="J85" s="1" t="s">
        <v>438</v>
      </c>
      <c r="K85" s="1" t="s">
        <v>439</v>
      </c>
      <c r="L85" s="3" t="str">
        <f t="shared" si="0"/>
        <v>Outstanding</v>
      </c>
      <c r="M85" s="11" t="s">
        <v>19</v>
      </c>
    </row>
    <row r="86" spans="1:13" ht="60" customHeight="1" x14ac:dyDescent="0.35">
      <c r="A86" s="9" t="s">
        <v>440</v>
      </c>
      <c r="B86" s="1" t="s">
        <v>441</v>
      </c>
      <c r="C86" s="2" t="s">
        <v>15</v>
      </c>
      <c r="D86" s="3" t="s">
        <v>16</v>
      </c>
      <c r="E86" s="3" t="s">
        <v>17</v>
      </c>
      <c r="F86" s="3" t="s">
        <v>18</v>
      </c>
      <c r="G86" s="3" t="s">
        <v>19</v>
      </c>
      <c r="H86" s="4" t="s">
        <v>19</v>
      </c>
      <c r="I86" s="1" t="s">
        <v>442</v>
      </c>
      <c r="J86" s="1" t="s">
        <v>443</v>
      </c>
      <c r="K86" s="1" t="s">
        <v>444</v>
      </c>
      <c r="L86" s="3" t="str">
        <f t="shared" si="0"/>
        <v>Outstanding</v>
      </c>
      <c r="M86" s="11" t="s">
        <v>19</v>
      </c>
    </row>
    <row r="87" spans="1:13" ht="60" customHeight="1" x14ac:dyDescent="0.35">
      <c r="A87" s="9" t="s">
        <v>445</v>
      </c>
      <c r="B87" s="1" t="s">
        <v>446</v>
      </c>
      <c r="C87" s="2" t="s">
        <v>15</v>
      </c>
      <c r="D87" s="3" t="s">
        <v>16</v>
      </c>
      <c r="E87" s="3" t="s">
        <v>17</v>
      </c>
      <c r="F87" s="3" t="s">
        <v>18</v>
      </c>
      <c r="G87" s="3" t="s">
        <v>19</v>
      </c>
      <c r="H87" s="4" t="s">
        <v>19</v>
      </c>
      <c r="I87" s="1" t="s">
        <v>447</v>
      </c>
      <c r="J87" s="1" t="s">
        <v>448</v>
      </c>
      <c r="K87" s="1" t="s">
        <v>449</v>
      </c>
      <c r="L87" s="3" t="str">
        <f t="shared" si="0"/>
        <v>Outstanding</v>
      </c>
      <c r="M87" s="11" t="s">
        <v>19</v>
      </c>
    </row>
    <row r="88" spans="1:13" ht="60" customHeight="1" x14ac:dyDescent="0.35">
      <c r="A88" s="9" t="s">
        <v>450</v>
      </c>
      <c r="B88" s="1" t="s">
        <v>451</v>
      </c>
      <c r="C88" s="2" t="s">
        <v>15</v>
      </c>
      <c r="D88" s="3" t="s">
        <v>16</v>
      </c>
      <c r="E88" s="3" t="s">
        <v>17</v>
      </c>
      <c r="F88" s="3" t="s">
        <v>18</v>
      </c>
      <c r="G88" s="3" t="s">
        <v>19</v>
      </c>
      <c r="H88" s="4" t="s">
        <v>19</v>
      </c>
      <c r="I88" s="1" t="s">
        <v>452</v>
      </c>
      <c r="J88" s="1" t="s">
        <v>453</v>
      </c>
      <c r="K88" s="1" t="s">
        <v>454</v>
      </c>
      <c r="L88" s="3" t="str">
        <f t="shared" si="0"/>
        <v>Outstanding</v>
      </c>
      <c r="M88" s="11" t="s">
        <v>19</v>
      </c>
    </row>
    <row r="89" spans="1:13" ht="60" customHeight="1" x14ac:dyDescent="0.35">
      <c r="A89" s="9" t="s">
        <v>455</v>
      </c>
      <c r="B89" s="1" t="s">
        <v>456</v>
      </c>
      <c r="C89" s="2" t="s">
        <v>35</v>
      </c>
      <c r="D89" s="3" t="s">
        <v>16</v>
      </c>
      <c r="E89" s="3" t="s">
        <v>17</v>
      </c>
      <c r="F89" s="3" t="s">
        <v>18</v>
      </c>
      <c r="G89" s="3" t="s">
        <v>19</v>
      </c>
      <c r="H89" s="4" t="s">
        <v>19</v>
      </c>
      <c r="I89" s="1" t="s">
        <v>457</v>
      </c>
      <c r="J89" s="1" t="s">
        <v>458</v>
      </c>
      <c r="K89" s="1" t="s">
        <v>459</v>
      </c>
      <c r="L89" s="3" t="str">
        <f t="shared" si="0"/>
        <v>Outstanding</v>
      </c>
      <c r="M89" s="11" t="s">
        <v>19</v>
      </c>
    </row>
    <row r="90" spans="1:13" ht="60" customHeight="1" x14ac:dyDescent="0.35">
      <c r="A90" s="9" t="s">
        <v>460</v>
      </c>
      <c r="B90" s="1" t="s">
        <v>461</v>
      </c>
      <c r="C90" s="2" t="s">
        <v>51</v>
      </c>
      <c r="D90" s="3" t="s">
        <v>16</v>
      </c>
      <c r="E90" s="3" t="s">
        <v>17</v>
      </c>
      <c r="F90" s="3" t="s">
        <v>18</v>
      </c>
      <c r="G90" s="3" t="s">
        <v>19</v>
      </c>
      <c r="H90" s="4" t="s">
        <v>19</v>
      </c>
      <c r="I90" s="1" t="s">
        <v>462</v>
      </c>
      <c r="J90" s="1" t="s">
        <v>463</v>
      </c>
      <c r="K90" s="1" t="s">
        <v>464</v>
      </c>
      <c r="L90" s="3" t="str">
        <f t="shared" si="0"/>
        <v>Outstanding</v>
      </c>
      <c r="M90" s="11" t="s">
        <v>19</v>
      </c>
    </row>
    <row r="91" spans="1:13" ht="60" customHeight="1" x14ac:dyDescent="0.35">
      <c r="A91" s="9" t="s">
        <v>465</v>
      </c>
      <c r="B91" s="1" t="s">
        <v>466</v>
      </c>
      <c r="C91" s="2" t="s">
        <v>51</v>
      </c>
      <c r="D91" s="3" t="s">
        <v>16</v>
      </c>
      <c r="E91" s="3" t="s">
        <v>17</v>
      </c>
      <c r="F91" s="3" t="s">
        <v>18</v>
      </c>
      <c r="G91" s="3" t="s">
        <v>19</v>
      </c>
      <c r="H91" s="4" t="s">
        <v>19</v>
      </c>
      <c r="I91" s="1" t="s">
        <v>467</v>
      </c>
      <c r="J91" s="1" t="s">
        <v>468</v>
      </c>
      <c r="K91" s="1" t="s">
        <v>469</v>
      </c>
      <c r="L91" s="3" t="str">
        <f t="shared" si="0"/>
        <v>Outstanding</v>
      </c>
      <c r="M91" s="11" t="s">
        <v>19</v>
      </c>
    </row>
    <row r="92" spans="1:13" ht="60" customHeight="1" x14ac:dyDescent="0.35">
      <c r="A92" s="9" t="s">
        <v>470</v>
      </c>
      <c r="B92" s="1" t="s">
        <v>471</v>
      </c>
      <c r="C92" s="2" t="s">
        <v>51</v>
      </c>
      <c r="D92" s="3" t="s">
        <v>16</v>
      </c>
      <c r="E92" s="3" t="s">
        <v>17</v>
      </c>
      <c r="F92" s="3" t="s">
        <v>18</v>
      </c>
      <c r="G92" s="3" t="s">
        <v>19</v>
      </c>
      <c r="H92" s="4" t="s">
        <v>19</v>
      </c>
      <c r="I92" s="1" t="s">
        <v>472</v>
      </c>
      <c r="J92" s="1" t="s">
        <v>473</v>
      </c>
      <c r="K92" s="1" t="s">
        <v>474</v>
      </c>
      <c r="L92" s="3" t="str">
        <f t="shared" si="0"/>
        <v>Outstanding</v>
      </c>
      <c r="M92" s="11" t="s">
        <v>19</v>
      </c>
    </row>
    <row r="93" spans="1:13" ht="60" customHeight="1" x14ac:dyDescent="0.35">
      <c r="A93" s="9" t="s">
        <v>475</v>
      </c>
      <c r="B93" s="1" t="s">
        <v>476</v>
      </c>
      <c r="C93" s="2" t="s">
        <v>51</v>
      </c>
      <c r="D93" s="3" t="s">
        <v>16</v>
      </c>
      <c r="E93" s="3" t="s">
        <v>17</v>
      </c>
      <c r="F93" s="3" t="s">
        <v>18</v>
      </c>
      <c r="G93" s="3" t="s">
        <v>19</v>
      </c>
      <c r="H93" s="4" t="s">
        <v>19</v>
      </c>
      <c r="I93" s="1" t="s">
        <v>477</v>
      </c>
      <c r="J93" s="1" t="s">
        <v>478</v>
      </c>
      <c r="K93" s="1" t="s">
        <v>479</v>
      </c>
      <c r="L93" s="3" t="str">
        <f t="shared" si="0"/>
        <v>Outstanding</v>
      </c>
      <c r="M93" s="11" t="s">
        <v>19</v>
      </c>
    </row>
    <row r="94" spans="1:13" ht="60" customHeight="1" x14ac:dyDescent="0.35">
      <c r="A94" s="9" t="s">
        <v>480</v>
      </c>
      <c r="B94" s="1" t="s">
        <v>481</v>
      </c>
      <c r="C94" s="2" t="s">
        <v>15</v>
      </c>
      <c r="D94" s="3" t="s">
        <v>16</v>
      </c>
      <c r="E94" s="3" t="s">
        <v>17</v>
      </c>
      <c r="F94" s="3" t="s">
        <v>18</v>
      </c>
      <c r="G94" s="3" t="s">
        <v>19</v>
      </c>
      <c r="H94" s="4" t="s">
        <v>19</v>
      </c>
      <c r="I94" s="1" t="s">
        <v>482</v>
      </c>
      <c r="J94" s="1" t="s">
        <v>483</v>
      </c>
      <c r="K94" s="1" t="s">
        <v>484</v>
      </c>
      <c r="L94" s="3" t="str">
        <f t="shared" si="0"/>
        <v>Outstanding</v>
      </c>
      <c r="M94" s="11" t="s">
        <v>19</v>
      </c>
    </row>
    <row r="95" spans="1:13" ht="60" customHeight="1" x14ac:dyDescent="0.35">
      <c r="A95" s="9" t="s">
        <v>485</v>
      </c>
      <c r="B95" s="1" t="s">
        <v>486</v>
      </c>
      <c r="C95" s="2" t="s">
        <v>15</v>
      </c>
      <c r="D95" s="3" t="s">
        <v>16</v>
      </c>
      <c r="E95" s="3" t="s">
        <v>17</v>
      </c>
      <c r="F95" s="3" t="s">
        <v>18</v>
      </c>
      <c r="G95" s="3" t="s">
        <v>19</v>
      </c>
      <c r="H95" s="4" t="s">
        <v>19</v>
      </c>
      <c r="I95" s="1" t="s">
        <v>487</v>
      </c>
      <c r="J95" s="1" t="s">
        <v>488</v>
      </c>
      <c r="K95" s="1" t="s">
        <v>489</v>
      </c>
      <c r="L95" s="3" t="str">
        <f t="shared" si="0"/>
        <v>Outstanding</v>
      </c>
      <c r="M95" s="11" t="s">
        <v>19</v>
      </c>
    </row>
    <row r="96" spans="1:13" ht="60" customHeight="1" x14ac:dyDescent="0.35">
      <c r="A96" s="9" t="s">
        <v>490</v>
      </c>
      <c r="B96" s="1" t="s">
        <v>491</v>
      </c>
      <c r="C96" s="2" t="s">
        <v>15</v>
      </c>
      <c r="D96" s="3" t="s">
        <v>16</v>
      </c>
      <c r="E96" s="3" t="s">
        <v>17</v>
      </c>
      <c r="F96" s="3" t="s">
        <v>18</v>
      </c>
      <c r="G96" s="3" t="s">
        <v>19</v>
      </c>
      <c r="H96" s="4" t="s">
        <v>19</v>
      </c>
      <c r="I96" s="1" t="s">
        <v>492</v>
      </c>
      <c r="J96" s="1" t="s">
        <v>493</v>
      </c>
      <c r="K96" s="1" t="s">
        <v>494</v>
      </c>
      <c r="L96" s="3" t="str">
        <f t="shared" si="0"/>
        <v>Outstanding</v>
      </c>
      <c r="M96" s="11" t="s">
        <v>19</v>
      </c>
    </row>
    <row r="97" spans="1:13" ht="60" customHeight="1" x14ac:dyDescent="0.35">
      <c r="A97" s="9" t="s">
        <v>495</v>
      </c>
      <c r="B97" s="1" t="s">
        <v>496</v>
      </c>
      <c r="C97" s="2" t="s">
        <v>15</v>
      </c>
      <c r="D97" s="3" t="s">
        <v>16</v>
      </c>
      <c r="E97" s="3" t="s">
        <v>17</v>
      </c>
      <c r="F97" s="3" t="s">
        <v>18</v>
      </c>
      <c r="G97" s="3" t="s">
        <v>19</v>
      </c>
      <c r="H97" s="4" t="s">
        <v>19</v>
      </c>
      <c r="I97" s="1" t="s">
        <v>497</v>
      </c>
      <c r="J97" s="1" t="s">
        <v>498</v>
      </c>
      <c r="K97" s="1" t="s">
        <v>499</v>
      </c>
      <c r="L97" s="3" t="str">
        <f t="shared" si="0"/>
        <v>Outstanding</v>
      </c>
      <c r="M97" s="11" t="s">
        <v>19</v>
      </c>
    </row>
    <row r="98" spans="1:13" ht="60" customHeight="1" x14ac:dyDescent="0.35">
      <c r="A98" s="9" t="s">
        <v>500</v>
      </c>
      <c r="B98" s="1" t="s">
        <v>501</v>
      </c>
      <c r="C98" s="2" t="s">
        <v>15</v>
      </c>
      <c r="D98" s="3" t="s">
        <v>16</v>
      </c>
      <c r="E98" s="3" t="s">
        <v>17</v>
      </c>
      <c r="F98" s="3" t="s">
        <v>18</v>
      </c>
      <c r="G98" s="3" t="s">
        <v>19</v>
      </c>
      <c r="H98" s="4" t="s">
        <v>19</v>
      </c>
      <c r="I98" s="1" t="s">
        <v>502</v>
      </c>
      <c r="J98" s="1" t="s">
        <v>503</v>
      </c>
      <c r="K98" s="1" t="s">
        <v>504</v>
      </c>
      <c r="L98" s="3" t="str">
        <f t="shared" si="0"/>
        <v>Outstanding</v>
      </c>
      <c r="M98" s="11" t="s">
        <v>19</v>
      </c>
    </row>
    <row r="99" spans="1:13" ht="60" customHeight="1" x14ac:dyDescent="0.35">
      <c r="A99" s="9" t="s">
        <v>505</v>
      </c>
      <c r="B99" s="1" t="s">
        <v>506</v>
      </c>
      <c r="C99" s="2" t="s">
        <v>15</v>
      </c>
      <c r="D99" s="3" t="s">
        <v>16</v>
      </c>
      <c r="E99" s="3" t="s">
        <v>17</v>
      </c>
      <c r="F99" s="3" t="s">
        <v>18</v>
      </c>
      <c r="G99" s="3" t="s">
        <v>19</v>
      </c>
      <c r="H99" s="4" t="s">
        <v>19</v>
      </c>
      <c r="I99" s="1" t="s">
        <v>507</v>
      </c>
      <c r="J99" s="1" t="s">
        <v>508</v>
      </c>
      <c r="K99" s="1" t="s">
        <v>509</v>
      </c>
      <c r="L99" s="3" t="str">
        <f t="shared" si="0"/>
        <v>Outstanding</v>
      </c>
      <c r="M99" s="11" t="s">
        <v>19</v>
      </c>
    </row>
    <row r="100" spans="1:13" ht="60" customHeight="1" x14ac:dyDescent="0.35">
      <c r="A100" s="9" t="s">
        <v>510</v>
      </c>
      <c r="B100" s="1" t="s">
        <v>511</v>
      </c>
      <c r="C100" s="2" t="s">
        <v>15</v>
      </c>
      <c r="D100" s="3" t="s">
        <v>16</v>
      </c>
      <c r="E100" s="3" t="s">
        <v>17</v>
      </c>
      <c r="F100" s="3" t="s">
        <v>18</v>
      </c>
      <c r="G100" s="3" t="s">
        <v>19</v>
      </c>
      <c r="H100" s="4" t="s">
        <v>19</v>
      </c>
      <c r="I100" s="1" t="s">
        <v>507</v>
      </c>
      <c r="J100" s="1" t="s">
        <v>512</v>
      </c>
      <c r="K100" s="1" t="s">
        <v>513</v>
      </c>
      <c r="L100" s="3" t="str">
        <f t="shared" si="0"/>
        <v>Outstanding</v>
      </c>
      <c r="M100" s="11" t="s">
        <v>19</v>
      </c>
    </row>
    <row r="101" spans="1:13" ht="60" customHeight="1" x14ac:dyDescent="0.35">
      <c r="A101" s="9" t="s">
        <v>514</v>
      </c>
      <c r="B101" s="1" t="s">
        <v>515</v>
      </c>
      <c r="C101" s="2" t="s">
        <v>15</v>
      </c>
      <c r="D101" s="3" t="s">
        <v>16</v>
      </c>
      <c r="E101" s="3" t="s">
        <v>17</v>
      </c>
      <c r="F101" s="3" t="s">
        <v>18</v>
      </c>
      <c r="G101" s="3" t="s">
        <v>19</v>
      </c>
      <c r="H101" s="4" t="s">
        <v>19</v>
      </c>
      <c r="I101" s="1" t="s">
        <v>516</v>
      </c>
      <c r="J101" s="1" t="s">
        <v>517</v>
      </c>
      <c r="K101" s="1" t="s">
        <v>518</v>
      </c>
      <c r="L101" s="3" t="str">
        <f t="shared" si="0"/>
        <v>Outstanding</v>
      </c>
      <c r="M101" s="11" t="s">
        <v>19</v>
      </c>
    </row>
    <row r="102" spans="1:13" ht="60" customHeight="1" x14ac:dyDescent="0.35">
      <c r="A102" s="9" t="s">
        <v>519</v>
      </c>
      <c r="B102" s="1" t="s">
        <v>520</v>
      </c>
      <c r="C102" s="2" t="s">
        <v>15</v>
      </c>
      <c r="D102" s="3" t="s">
        <v>16</v>
      </c>
      <c r="E102" s="3" t="s">
        <v>17</v>
      </c>
      <c r="F102" s="3" t="s">
        <v>18</v>
      </c>
      <c r="G102" s="3" t="s">
        <v>19</v>
      </c>
      <c r="H102" s="4" t="s">
        <v>19</v>
      </c>
      <c r="I102" s="1" t="s">
        <v>521</v>
      </c>
      <c r="J102" s="1" t="s">
        <v>522</v>
      </c>
      <c r="K102" s="1" t="s">
        <v>523</v>
      </c>
      <c r="L102" s="3" t="str">
        <f t="shared" si="0"/>
        <v>Outstanding</v>
      </c>
      <c r="M102" s="11" t="s">
        <v>19</v>
      </c>
    </row>
    <row r="103" spans="1:13" ht="60" customHeight="1" x14ac:dyDescent="0.35">
      <c r="A103" s="9" t="s">
        <v>524</v>
      </c>
      <c r="B103" s="1" t="s">
        <v>525</v>
      </c>
      <c r="C103" s="2" t="s">
        <v>15</v>
      </c>
      <c r="D103" s="3" t="s">
        <v>16</v>
      </c>
      <c r="E103" s="3" t="s">
        <v>17</v>
      </c>
      <c r="F103" s="3" t="s">
        <v>18</v>
      </c>
      <c r="G103" s="3" t="s">
        <v>19</v>
      </c>
      <c r="H103" s="4" t="s">
        <v>19</v>
      </c>
      <c r="I103" s="1" t="s">
        <v>526</v>
      </c>
      <c r="J103" s="1" t="s">
        <v>527</v>
      </c>
      <c r="K103" s="1" t="s">
        <v>528</v>
      </c>
      <c r="L103" s="3" t="str">
        <f t="shared" si="0"/>
        <v>Outstanding</v>
      </c>
      <c r="M103" s="11" t="s">
        <v>19</v>
      </c>
    </row>
    <row r="104" spans="1:13" ht="60" customHeight="1" x14ac:dyDescent="0.35">
      <c r="A104" s="9" t="s">
        <v>529</v>
      </c>
      <c r="B104" s="1" t="s">
        <v>530</v>
      </c>
      <c r="C104" s="2" t="s">
        <v>15</v>
      </c>
      <c r="D104" s="3" t="s">
        <v>16</v>
      </c>
      <c r="E104" s="3" t="s">
        <v>17</v>
      </c>
      <c r="F104" s="3" t="s">
        <v>18</v>
      </c>
      <c r="G104" s="3" t="s">
        <v>19</v>
      </c>
      <c r="H104" s="4" t="s">
        <v>19</v>
      </c>
      <c r="I104" s="1" t="s">
        <v>531</v>
      </c>
      <c r="J104" s="1" t="s">
        <v>532</v>
      </c>
      <c r="K104" s="1" t="s">
        <v>533</v>
      </c>
      <c r="L104" s="3" t="str">
        <f t="shared" si="0"/>
        <v>Outstanding</v>
      </c>
      <c r="M104" s="11" t="s">
        <v>19</v>
      </c>
    </row>
    <row r="105" spans="1:13" ht="60" customHeight="1" x14ac:dyDescent="0.35">
      <c r="A105" s="9" t="s">
        <v>534</v>
      </c>
      <c r="B105" s="1" t="s">
        <v>535</v>
      </c>
      <c r="C105" s="2" t="s">
        <v>15</v>
      </c>
      <c r="D105" s="3" t="s">
        <v>16</v>
      </c>
      <c r="E105" s="3" t="s">
        <v>17</v>
      </c>
      <c r="F105" s="3" t="s">
        <v>18</v>
      </c>
      <c r="G105" s="3" t="s">
        <v>19</v>
      </c>
      <c r="H105" s="4" t="s">
        <v>19</v>
      </c>
      <c r="I105" s="1" t="s">
        <v>536</v>
      </c>
      <c r="J105" s="1" t="s">
        <v>537</v>
      </c>
      <c r="K105" s="1" t="s">
        <v>538</v>
      </c>
      <c r="L105" s="3" t="str">
        <f t="shared" si="0"/>
        <v>Outstanding</v>
      </c>
      <c r="M105" s="11" t="s">
        <v>19</v>
      </c>
    </row>
    <row r="106" spans="1:13" ht="60" customHeight="1" x14ac:dyDescent="0.35">
      <c r="A106" s="9" t="s">
        <v>539</v>
      </c>
      <c r="B106" s="1" t="s">
        <v>540</v>
      </c>
      <c r="C106" s="2" t="s">
        <v>15</v>
      </c>
      <c r="D106" s="3" t="s">
        <v>16</v>
      </c>
      <c r="E106" s="3" t="s">
        <v>17</v>
      </c>
      <c r="F106" s="3" t="s">
        <v>18</v>
      </c>
      <c r="G106" s="3" t="s">
        <v>19</v>
      </c>
      <c r="H106" s="4" t="s">
        <v>19</v>
      </c>
      <c r="I106" s="1" t="s">
        <v>541</v>
      </c>
      <c r="J106" s="1" t="s">
        <v>542</v>
      </c>
      <c r="K106" s="1" t="s">
        <v>543</v>
      </c>
      <c r="L106" s="3" t="str">
        <f t="shared" si="0"/>
        <v>Outstanding</v>
      </c>
      <c r="M106" s="11" t="s">
        <v>19</v>
      </c>
    </row>
    <row r="107" spans="1:13" ht="60" customHeight="1" x14ac:dyDescent="0.35">
      <c r="A107" s="9" t="s">
        <v>544</v>
      </c>
      <c r="B107" s="1" t="s">
        <v>545</v>
      </c>
      <c r="C107" s="2" t="s">
        <v>15</v>
      </c>
      <c r="D107" s="3" t="s">
        <v>16</v>
      </c>
      <c r="E107" s="3" t="s">
        <v>17</v>
      </c>
      <c r="F107" s="3" t="s">
        <v>18</v>
      </c>
      <c r="G107" s="3" t="s">
        <v>19</v>
      </c>
      <c r="H107" s="4" t="s">
        <v>19</v>
      </c>
      <c r="I107" s="1" t="s">
        <v>546</v>
      </c>
      <c r="J107" s="1" t="s">
        <v>547</v>
      </c>
      <c r="K107" s="1" t="s">
        <v>548</v>
      </c>
      <c r="L107" s="3" t="str">
        <f t="shared" si="0"/>
        <v>Outstanding</v>
      </c>
      <c r="M107" s="11" t="s">
        <v>19</v>
      </c>
    </row>
    <row r="108" spans="1:13" ht="60" customHeight="1" x14ac:dyDescent="0.35">
      <c r="A108" s="9" t="s">
        <v>549</v>
      </c>
      <c r="B108" s="1" t="s">
        <v>550</v>
      </c>
      <c r="C108" s="2" t="s">
        <v>15</v>
      </c>
      <c r="D108" s="3" t="s">
        <v>16</v>
      </c>
      <c r="E108" s="3" t="s">
        <v>17</v>
      </c>
      <c r="F108" s="3" t="s">
        <v>18</v>
      </c>
      <c r="G108" s="3" t="s">
        <v>19</v>
      </c>
      <c r="H108" s="4" t="s">
        <v>19</v>
      </c>
      <c r="I108" s="1" t="s">
        <v>551</v>
      </c>
      <c r="J108" s="1" t="s">
        <v>552</v>
      </c>
      <c r="K108" s="1" t="s">
        <v>553</v>
      </c>
      <c r="L108" s="3" t="str">
        <f t="shared" si="0"/>
        <v>Outstanding</v>
      </c>
      <c r="M108" s="11" t="s">
        <v>19</v>
      </c>
    </row>
    <row r="109" spans="1:13" ht="60" customHeight="1" x14ac:dyDescent="0.35">
      <c r="A109" s="9" t="s">
        <v>554</v>
      </c>
      <c r="B109" s="1" t="s">
        <v>555</v>
      </c>
      <c r="C109" s="2" t="s">
        <v>15</v>
      </c>
      <c r="D109" s="3" t="s">
        <v>16</v>
      </c>
      <c r="E109" s="3" t="s">
        <v>17</v>
      </c>
      <c r="F109" s="3" t="s">
        <v>18</v>
      </c>
      <c r="G109" s="3" t="s">
        <v>19</v>
      </c>
      <c r="H109" s="4" t="s">
        <v>19</v>
      </c>
      <c r="I109" s="1" t="s">
        <v>556</v>
      </c>
      <c r="J109" s="1" t="s">
        <v>557</v>
      </c>
      <c r="K109" s="1" t="s">
        <v>558</v>
      </c>
      <c r="L109" s="3" t="str">
        <f t="shared" si="0"/>
        <v>Outstanding</v>
      </c>
      <c r="M109" s="11" t="s">
        <v>19</v>
      </c>
    </row>
    <row r="110" spans="1:13" ht="60" customHeight="1" x14ac:dyDescent="0.35">
      <c r="A110" s="9" t="s">
        <v>559</v>
      </c>
      <c r="B110" s="1" t="s">
        <v>560</v>
      </c>
      <c r="C110" s="2" t="s">
        <v>15</v>
      </c>
      <c r="D110" s="3" t="s">
        <v>16</v>
      </c>
      <c r="E110" s="3" t="s">
        <v>17</v>
      </c>
      <c r="F110" s="3" t="s">
        <v>18</v>
      </c>
      <c r="G110" s="3" t="s">
        <v>19</v>
      </c>
      <c r="H110" s="4" t="s">
        <v>19</v>
      </c>
      <c r="I110" s="1" t="s">
        <v>561</v>
      </c>
      <c r="J110" s="1" t="s">
        <v>562</v>
      </c>
      <c r="K110" s="1" t="s">
        <v>563</v>
      </c>
      <c r="L110" s="3" t="str">
        <f t="shared" si="0"/>
        <v>Outstanding</v>
      </c>
      <c r="M110" s="11" t="s">
        <v>19</v>
      </c>
    </row>
    <row r="111" spans="1:13" ht="60" customHeight="1" x14ac:dyDescent="0.35">
      <c r="A111" s="9" t="s">
        <v>564</v>
      </c>
      <c r="B111" s="1" t="s">
        <v>565</v>
      </c>
      <c r="C111" s="2" t="s">
        <v>15</v>
      </c>
      <c r="D111" s="3" t="s">
        <v>16</v>
      </c>
      <c r="E111" s="3" t="s">
        <v>17</v>
      </c>
      <c r="F111" s="3" t="s">
        <v>18</v>
      </c>
      <c r="G111" s="3" t="s">
        <v>19</v>
      </c>
      <c r="H111" s="4" t="s">
        <v>19</v>
      </c>
      <c r="I111" s="1" t="s">
        <v>566</v>
      </c>
      <c r="J111" s="1" t="s">
        <v>567</v>
      </c>
      <c r="K111" s="1" t="s">
        <v>568</v>
      </c>
      <c r="L111" s="3" t="str">
        <f t="shared" si="0"/>
        <v>Outstanding</v>
      </c>
      <c r="M111" s="11" t="s">
        <v>19</v>
      </c>
    </row>
    <row r="112" spans="1:13" ht="60" customHeight="1" x14ac:dyDescent="0.35">
      <c r="A112" s="9" t="s">
        <v>569</v>
      </c>
      <c r="B112" s="1" t="s">
        <v>570</v>
      </c>
      <c r="C112" s="2" t="s">
        <v>15</v>
      </c>
      <c r="D112" s="3" t="s">
        <v>16</v>
      </c>
      <c r="E112" s="3" t="s">
        <v>17</v>
      </c>
      <c r="F112" s="3" t="s">
        <v>18</v>
      </c>
      <c r="G112" s="3" t="s">
        <v>19</v>
      </c>
      <c r="H112" s="4" t="s">
        <v>19</v>
      </c>
      <c r="I112" s="1" t="s">
        <v>571</v>
      </c>
      <c r="J112" s="1" t="s">
        <v>572</v>
      </c>
      <c r="K112" s="1" t="s">
        <v>573</v>
      </c>
      <c r="L112" s="3" t="str">
        <f t="shared" si="0"/>
        <v>Outstanding</v>
      </c>
      <c r="M112" s="11" t="s">
        <v>19</v>
      </c>
    </row>
    <row r="113" spans="1:13" ht="60" customHeight="1" x14ac:dyDescent="0.35">
      <c r="A113" s="9" t="s">
        <v>574</v>
      </c>
      <c r="B113" s="1" t="s">
        <v>575</v>
      </c>
      <c r="C113" s="2" t="s">
        <v>15</v>
      </c>
      <c r="D113" s="3" t="s">
        <v>16</v>
      </c>
      <c r="E113" s="3" t="s">
        <v>17</v>
      </c>
      <c r="F113" s="3" t="s">
        <v>18</v>
      </c>
      <c r="G113" s="3" t="s">
        <v>19</v>
      </c>
      <c r="H113" s="4" t="s">
        <v>19</v>
      </c>
      <c r="I113" s="1" t="s">
        <v>576</v>
      </c>
      <c r="J113" s="1" t="s">
        <v>577</v>
      </c>
      <c r="K113" s="1" t="s">
        <v>578</v>
      </c>
      <c r="L113" s="3" t="str">
        <f t="shared" si="0"/>
        <v>Outstanding</v>
      </c>
      <c r="M113" s="11" t="s">
        <v>19</v>
      </c>
    </row>
    <row r="114" spans="1:13" ht="60" customHeight="1" x14ac:dyDescent="0.35">
      <c r="A114" s="9" t="s">
        <v>579</v>
      </c>
      <c r="B114" s="1" t="s">
        <v>580</v>
      </c>
      <c r="C114" s="2" t="s">
        <v>15</v>
      </c>
      <c r="D114" s="3" t="s">
        <v>16</v>
      </c>
      <c r="E114" s="3" t="s">
        <v>17</v>
      </c>
      <c r="F114" s="3" t="s">
        <v>18</v>
      </c>
      <c r="G114" s="3" t="s">
        <v>19</v>
      </c>
      <c r="H114" s="4" t="s">
        <v>19</v>
      </c>
      <c r="I114" s="1" t="s">
        <v>581</v>
      </c>
      <c r="J114" s="1" t="s">
        <v>582</v>
      </c>
      <c r="K114" s="1" t="s">
        <v>583</v>
      </c>
      <c r="L114" s="3" t="str">
        <f t="shared" si="0"/>
        <v>Outstanding</v>
      </c>
      <c r="M114" s="11" t="s">
        <v>19</v>
      </c>
    </row>
    <row r="115" spans="1:13" ht="60" customHeight="1" x14ac:dyDescent="0.35">
      <c r="A115" s="9" t="s">
        <v>584</v>
      </c>
      <c r="B115" s="1" t="s">
        <v>585</v>
      </c>
      <c r="C115" s="2" t="s">
        <v>51</v>
      </c>
      <c r="D115" s="3" t="s">
        <v>16</v>
      </c>
      <c r="E115" s="3" t="s">
        <v>17</v>
      </c>
      <c r="F115" s="3" t="s">
        <v>18</v>
      </c>
      <c r="G115" s="3" t="s">
        <v>19</v>
      </c>
      <c r="H115" s="4" t="s">
        <v>19</v>
      </c>
      <c r="I115" s="1" t="s">
        <v>586</v>
      </c>
      <c r="J115" s="1" t="s">
        <v>587</v>
      </c>
      <c r="K115" s="1" t="s">
        <v>588</v>
      </c>
      <c r="L115" s="3" t="str">
        <f t="shared" si="0"/>
        <v>Outstanding</v>
      </c>
      <c r="M115" s="11" t="s">
        <v>19</v>
      </c>
    </row>
    <row r="116" spans="1:13" ht="60" customHeight="1" x14ac:dyDescent="0.35">
      <c r="A116" s="9" t="s">
        <v>589</v>
      </c>
      <c r="B116" s="1" t="s">
        <v>590</v>
      </c>
      <c r="C116" s="2" t="s">
        <v>15</v>
      </c>
      <c r="D116" s="3" t="s">
        <v>16</v>
      </c>
      <c r="E116" s="3" t="s">
        <v>17</v>
      </c>
      <c r="F116" s="3" t="s">
        <v>18</v>
      </c>
      <c r="G116" s="3" t="s">
        <v>19</v>
      </c>
      <c r="H116" s="4" t="s">
        <v>19</v>
      </c>
      <c r="I116" s="1" t="s">
        <v>591</v>
      </c>
      <c r="J116" s="1" t="s">
        <v>592</v>
      </c>
      <c r="K116" s="1" t="s">
        <v>593</v>
      </c>
      <c r="L116" s="3" t="str">
        <f t="shared" si="0"/>
        <v>Outstanding</v>
      </c>
      <c r="M116" s="11" t="s">
        <v>19</v>
      </c>
    </row>
    <row r="117" spans="1:13" ht="60" customHeight="1" x14ac:dyDescent="0.35">
      <c r="A117" s="9" t="s">
        <v>594</v>
      </c>
      <c r="B117" s="1" t="s">
        <v>595</v>
      </c>
      <c r="C117" s="2" t="s">
        <v>15</v>
      </c>
      <c r="D117" s="3" t="s">
        <v>16</v>
      </c>
      <c r="E117" s="3" t="s">
        <v>17</v>
      </c>
      <c r="F117" s="3" t="s">
        <v>18</v>
      </c>
      <c r="G117" s="3" t="s">
        <v>19</v>
      </c>
      <c r="H117" s="4" t="s">
        <v>19</v>
      </c>
      <c r="I117" s="1" t="s">
        <v>596</v>
      </c>
      <c r="J117" s="1" t="s">
        <v>597</v>
      </c>
      <c r="K117" s="1" t="s">
        <v>598</v>
      </c>
      <c r="L117" s="3" t="str">
        <f t="shared" si="0"/>
        <v>Outstanding</v>
      </c>
      <c r="M117" s="11" t="s">
        <v>19</v>
      </c>
    </row>
    <row r="118" spans="1:13" ht="60" customHeight="1" x14ac:dyDescent="0.35">
      <c r="A118" s="9" t="s">
        <v>599</v>
      </c>
      <c r="B118" s="1" t="s">
        <v>600</v>
      </c>
      <c r="C118" s="2" t="s">
        <v>15</v>
      </c>
      <c r="D118" s="3" t="s">
        <v>16</v>
      </c>
      <c r="E118" s="3" t="s">
        <v>17</v>
      </c>
      <c r="F118" s="3" t="s">
        <v>18</v>
      </c>
      <c r="G118" s="3" t="s">
        <v>19</v>
      </c>
      <c r="H118" s="4" t="s">
        <v>19</v>
      </c>
      <c r="I118" s="1" t="s">
        <v>601</v>
      </c>
      <c r="J118" s="1" t="s">
        <v>602</v>
      </c>
      <c r="K118" s="1" t="s">
        <v>603</v>
      </c>
      <c r="L118" s="3" t="str">
        <f t="shared" si="0"/>
        <v>Outstanding</v>
      </c>
      <c r="M118" s="11" t="s">
        <v>19</v>
      </c>
    </row>
    <row r="119" spans="1:13" ht="60" customHeight="1" x14ac:dyDescent="0.35">
      <c r="A119" s="9" t="s">
        <v>604</v>
      </c>
      <c r="B119" s="1" t="s">
        <v>605</v>
      </c>
      <c r="C119" s="2" t="s">
        <v>15</v>
      </c>
      <c r="D119" s="3" t="s">
        <v>16</v>
      </c>
      <c r="E119" s="3" t="s">
        <v>17</v>
      </c>
      <c r="F119" s="3" t="s">
        <v>18</v>
      </c>
      <c r="G119" s="3" t="s">
        <v>19</v>
      </c>
      <c r="H119" s="4" t="s">
        <v>19</v>
      </c>
      <c r="I119" s="1" t="s">
        <v>606</v>
      </c>
      <c r="J119" s="1" t="s">
        <v>607</v>
      </c>
      <c r="K119" s="1" t="s">
        <v>608</v>
      </c>
      <c r="L119" s="3" t="str">
        <f t="shared" si="0"/>
        <v>Outstanding</v>
      </c>
      <c r="M119" s="11" t="s">
        <v>19</v>
      </c>
    </row>
    <row r="120" spans="1:13" ht="60" customHeight="1" x14ac:dyDescent="0.35">
      <c r="A120" s="9" t="s">
        <v>609</v>
      </c>
      <c r="B120" s="1" t="s">
        <v>610</v>
      </c>
      <c r="C120" s="2" t="s">
        <v>15</v>
      </c>
      <c r="D120" s="3" t="s">
        <v>16</v>
      </c>
      <c r="E120" s="3" t="s">
        <v>17</v>
      </c>
      <c r="F120" s="3" t="s">
        <v>18</v>
      </c>
      <c r="G120" s="3" t="s">
        <v>19</v>
      </c>
      <c r="H120" s="4" t="s">
        <v>19</v>
      </c>
      <c r="I120" s="1" t="s">
        <v>601</v>
      </c>
      <c r="J120" s="1" t="s">
        <v>611</v>
      </c>
      <c r="K120" s="1" t="s">
        <v>612</v>
      </c>
      <c r="L120" s="3" t="str">
        <f t="shared" si="0"/>
        <v>Outstanding</v>
      </c>
      <c r="M120" s="11" t="s">
        <v>19</v>
      </c>
    </row>
    <row r="121" spans="1:13" ht="60" customHeight="1" x14ac:dyDescent="0.35">
      <c r="A121" s="9" t="s">
        <v>613</v>
      </c>
      <c r="B121" s="1" t="s">
        <v>614</v>
      </c>
      <c r="C121" s="2" t="s">
        <v>15</v>
      </c>
      <c r="D121" s="3" t="s">
        <v>16</v>
      </c>
      <c r="E121" s="3" t="s">
        <v>17</v>
      </c>
      <c r="F121" s="3" t="s">
        <v>18</v>
      </c>
      <c r="G121" s="3" t="s">
        <v>19</v>
      </c>
      <c r="H121" s="4" t="s">
        <v>19</v>
      </c>
      <c r="I121" s="1" t="s">
        <v>601</v>
      </c>
      <c r="J121" s="1" t="s">
        <v>611</v>
      </c>
      <c r="K121" s="1" t="s">
        <v>615</v>
      </c>
      <c r="L121" s="3" t="str">
        <f t="shared" si="0"/>
        <v>Outstanding</v>
      </c>
      <c r="M121" s="11" t="s">
        <v>19</v>
      </c>
    </row>
    <row r="122" spans="1:13" ht="60" customHeight="1" x14ac:dyDescent="0.35">
      <c r="A122" s="9" t="s">
        <v>616</v>
      </c>
      <c r="B122" s="1" t="s">
        <v>617</v>
      </c>
      <c r="C122" s="2" t="s">
        <v>15</v>
      </c>
      <c r="D122" s="3" t="s">
        <v>16</v>
      </c>
      <c r="E122" s="3" t="s">
        <v>17</v>
      </c>
      <c r="F122" s="3" t="s">
        <v>18</v>
      </c>
      <c r="G122" s="3" t="s">
        <v>19</v>
      </c>
      <c r="H122" s="4" t="s">
        <v>19</v>
      </c>
      <c r="I122" s="1" t="s">
        <v>601</v>
      </c>
      <c r="J122" s="1" t="s">
        <v>611</v>
      </c>
      <c r="K122" s="1" t="s">
        <v>618</v>
      </c>
      <c r="L122" s="3" t="str">
        <f t="shared" si="0"/>
        <v>Outstanding</v>
      </c>
      <c r="M122" s="11" t="s">
        <v>19</v>
      </c>
    </row>
    <row r="123" spans="1:13" ht="60" customHeight="1" x14ac:dyDescent="0.35">
      <c r="A123" s="9" t="s">
        <v>619</v>
      </c>
      <c r="B123" s="1" t="s">
        <v>620</v>
      </c>
      <c r="C123" s="2" t="s">
        <v>15</v>
      </c>
      <c r="D123" s="3" t="s">
        <v>16</v>
      </c>
      <c r="E123" s="3" t="s">
        <v>17</v>
      </c>
      <c r="F123" s="3" t="s">
        <v>18</v>
      </c>
      <c r="G123" s="3" t="s">
        <v>19</v>
      </c>
      <c r="H123" s="4" t="s">
        <v>19</v>
      </c>
      <c r="I123" s="1" t="s">
        <v>601</v>
      </c>
      <c r="J123" s="1" t="s">
        <v>611</v>
      </c>
      <c r="K123" s="1" t="s">
        <v>621</v>
      </c>
      <c r="L123" s="3" t="str">
        <f t="shared" si="0"/>
        <v>Outstanding</v>
      </c>
      <c r="M123" s="11" t="s">
        <v>19</v>
      </c>
    </row>
    <row r="124" spans="1:13" ht="60" customHeight="1" x14ac:dyDescent="0.35">
      <c r="A124" s="9" t="s">
        <v>622</v>
      </c>
      <c r="B124" s="1" t="s">
        <v>623</v>
      </c>
      <c r="C124" s="2" t="s">
        <v>15</v>
      </c>
      <c r="D124" s="3" t="s">
        <v>16</v>
      </c>
      <c r="E124" s="3" t="s">
        <v>17</v>
      </c>
      <c r="F124" s="3" t="s">
        <v>18</v>
      </c>
      <c r="G124" s="3" t="s">
        <v>19</v>
      </c>
      <c r="H124" s="4" t="s">
        <v>19</v>
      </c>
      <c r="I124" s="1" t="s">
        <v>624</v>
      </c>
      <c r="J124" s="1" t="s">
        <v>625</v>
      </c>
      <c r="K124" s="1" t="s">
        <v>626</v>
      </c>
      <c r="L124" s="3" t="str">
        <f t="shared" si="0"/>
        <v>Outstanding</v>
      </c>
      <c r="M124" s="11" t="s">
        <v>19</v>
      </c>
    </row>
    <row r="125" spans="1:13" ht="60" customHeight="1" x14ac:dyDescent="0.35">
      <c r="A125" s="9" t="s">
        <v>627</v>
      </c>
      <c r="B125" s="1" t="s">
        <v>628</v>
      </c>
      <c r="C125" s="2" t="s">
        <v>15</v>
      </c>
      <c r="D125" s="3" t="s">
        <v>16</v>
      </c>
      <c r="E125" s="3" t="s">
        <v>17</v>
      </c>
      <c r="F125" s="3" t="s">
        <v>18</v>
      </c>
      <c r="G125" s="3" t="s">
        <v>19</v>
      </c>
      <c r="H125" s="4" t="s">
        <v>19</v>
      </c>
      <c r="I125" s="1" t="s">
        <v>629</v>
      </c>
      <c r="J125" s="1" t="s">
        <v>630</v>
      </c>
      <c r="K125" s="1" t="s">
        <v>631</v>
      </c>
      <c r="L125" s="3" t="str">
        <f t="shared" si="0"/>
        <v>Outstanding</v>
      </c>
      <c r="M125" s="11" t="s">
        <v>19</v>
      </c>
    </row>
    <row r="126" spans="1:13" ht="60" customHeight="1" x14ac:dyDescent="0.35">
      <c r="A126" s="9" t="s">
        <v>632</v>
      </c>
      <c r="B126" s="1" t="s">
        <v>633</v>
      </c>
      <c r="C126" s="2" t="s">
        <v>15</v>
      </c>
      <c r="D126" s="3" t="s">
        <v>16</v>
      </c>
      <c r="E126" s="3" t="s">
        <v>17</v>
      </c>
      <c r="F126" s="3" t="s">
        <v>18</v>
      </c>
      <c r="G126" s="3" t="s">
        <v>19</v>
      </c>
      <c r="H126" s="4" t="s">
        <v>19</v>
      </c>
      <c r="I126" s="1" t="s">
        <v>634</v>
      </c>
      <c r="J126" s="1" t="s">
        <v>635</v>
      </c>
      <c r="K126" s="1" t="s">
        <v>636</v>
      </c>
      <c r="L126" s="3" t="str">
        <f t="shared" si="0"/>
        <v>Outstanding</v>
      </c>
      <c r="M126" s="11" t="s">
        <v>19</v>
      </c>
    </row>
    <row r="127" spans="1:13" ht="60" customHeight="1" x14ac:dyDescent="0.35">
      <c r="A127" s="9" t="s">
        <v>637</v>
      </c>
      <c r="B127" s="1" t="s">
        <v>638</v>
      </c>
      <c r="C127" s="2" t="s">
        <v>15</v>
      </c>
      <c r="D127" s="3" t="s">
        <v>16</v>
      </c>
      <c r="E127" s="3" t="s">
        <v>17</v>
      </c>
      <c r="F127" s="3" t="s">
        <v>18</v>
      </c>
      <c r="G127" s="3" t="s">
        <v>19</v>
      </c>
      <c r="H127" s="4" t="s">
        <v>19</v>
      </c>
      <c r="I127" s="1" t="s">
        <v>639</v>
      </c>
      <c r="J127" s="1" t="s">
        <v>640</v>
      </c>
      <c r="K127" s="1" t="s">
        <v>641</v>
      </c>
      <c r="L127" s="3" t="str">
        <f t="shared" si="0"/>
        <v>Outstanding</v>
      </c>
      <c r="M127" s="11" t="s">
        <v>19</v>
      </c>
    </row>
    <row r="128" spans="1:13" ht="60" customHeight="1" x14ac:dyDescent="0.35">
      <c r="A128" s="9" t="s">
        <v>642</v>
      </c>
      <c r="B128" s="1" t="s">
        <v>643</v>
      </c>
      <c r="C128" s="2" t="s">
        <v>15</v>
      </c>
      <c r="D128" s="3" t="s">
        <v>16</v>
      </c>
      <c r="E128" s="3" t="s">
        <v>17</v>
      </c>
      <c r="F128" s="3" t="s">
        <v>18</v>
      </c>
      <c r="G128" s="3" t="s">
        <v>19</v>
      </c>
      <c r="H128" s="4" t="s">
        <v>19</v>
      </c>
      <c r="I128" s="1" t="s">
        <v>644</v>
      </c>
      <c r="J128" s="1" t="s">
        <v>645</v>
      </c>
      <c r="K128" s="1" t="s">
        <v>646</v>
      </c>
      <c r="L128" s="3" t="str">
        <f t="shared" si="0"/>
        <v>Outstanding</v>
      </c>
      <c r="M128" s="11" t="s">
        <v>19</v>
      </c>
    </row>
    <row r="129" spans="1:13" ht="60" customHeight="1" x14ac:dyDescent="0.35">
      <c r="A129" s="9" t="s">
        <v>647</v>
      </c>
      <c r="B129" s="1" t="s">
        <v>648</v>
      </c>
      <c r="C129" s="2" t="s">
        <v>51</v>
      </c>
      <c r="D129" s="3" t="s">
        <v>16</v>
      </c>
      <c r="E129" s="3" t="s">
        <v>17</v>
      </c>
      <c r="F129" s="3" t="s">
        <v>18</v>
      </c>
      <c r="G129" s="3" t="s">
        <v>19</v>
      </c>
      <c r="H129" s="4" t="s">
        <v>19</v>
      </c>
      <c r="I129" s="1" t="s">
        <v>649</v>
      </c>
      <c r="J129" s="1" t="s">
        <v>650</v>
      </c>
      <c r="K129" s="1" t="s">
        <v>651</v>
      </c>
      <c r="L129" s="3" t="str">
        <f t="shared" si="0"/>
        <v>Outstanding</v>
      </c>
      <c r="M129" s="11" t="s">
        <v>19</v>
      </c>
    </row>
    <row r="130" spans="1:13" ht="60" customHeight="1" x14ac:dyDescent="0.35">
      <c r="A130" s="9" t="s">
        <v>652</v>
      </c>
      <c r="B130" s="1" t="s">
        <v>653</v>
      </c>
      <c r="C130" s="2" t="s">
        <v>15</v>
      </c>
      <c r="D130" s="3" t="s">
        <v>16</v>
      </c>
      <c r="E130" s="3" t="s">
        <v>17</v>
      </c>
      <c r="F130" s="3" t="s">
        <v>18</v>
      </c>
      <c r="G130" s="3" t="s">
        <v>19</v>
      </c>
      <c r="H130" s="4" t="s">
        <v>19</v>
      </c>
      <c r="I130" s="1" t="s">
        <v>654</v>
      </c>
      <c r="J130" s="1" t="s">
        <v>655</v>
      </c>
      <c r="K130" s="1" t="s">
        <v>656</v>
      </c>
      <c r="L130" s="3" t="str">
        <f t="shared" si="0"/>
        <v>Outstanding</v>
      </c>
      <c r="M130" s="11" t="s">
        <v>19</v>
      </c>
    </row>
    <row r="131" spans="1:13" ht="60" customHeight="1" x14ac:dyDescent="0.35">
      <c r="A131" s="9" t="s">
        <v>657</v>
      </c>
      <c r="B131" s="1" t="s">
        <v>658</v>
      </c>
      <c r="C131" s="2" t="s">
        <v>15</v>
      </c>
      <c r="D131" s="3" t="s">
        <v>16</v>
      </c>
      <c r="E131" s="3" t="s">
        <v>17</v>
      </c>
      <c r="F131" s="3" t="s">
        <v>18</v>
      </c>
      <c r="G131" s="3" t="s">
        <v>19</v>
      </c>
      <c r="H131" s="4" t="s">
        <v>19</v>
      </c>
      <c r="I131" s="1" t="s">
        <v>659</v>
      </c>
      <c r="J131" s="1" t="s">
        <v>660</v>
      </c>
      <c r="K131" s="1" t="s">
        <v>661</v>
      </c>
      <c r="L131" s="3" t="str">
        <f t="shared" si="0"/>
        <v>Outstanding</v>
      </c>
      <c r="M131" s="11" t="s">
        <v>19</v>
      </c>
    </row>
    <row r="132" spans="1:13" ht="60" customHeight="1" x14ac:dyDescent="0.35">
      <c r="A132" s="9" t="s">
        <v>662</v>
      </c>
      <c r="B132" s="1" t="s">
        <v>663</v>
      </c>
      <c r="C132" s="2" t="s">
        <v>15</v>
      </c>
      <c r="D132" s="3" t="s">
        <v>16</v>
      </c>
      <c r="E132" s="3" t="s">
        <v>17</v>
      </c>
      <c r="F132" s="3" t="s">
        <v>18</v>
      </c>
      <c r="G132" s="3" t="s">
        <v>19</v>
      </c>
      <c r="H132" s="4" t="s">
        <v>19</v>
      </c>
      <c r="I132" s="1" t="s">
        <v>664</v>
      </c>
      <c r="J132" s="1" t="s">
        <v>665</v>
      </c>
      <c r="K132" s="1" t="s">
        <v>666</v>
      </c>
      <c r="L132" s="3" t="str">
        <f t="shared" si="0"/>
        <v>Outstanding</v>
      </c>
      <c r="M132" s="11" t="s">
        <v>19</v>
      </c>
    </row>
    <row r="133" spans="1:13" ht="60" customHeight="1" x14ac:dyDescent="0.35">
      <c r="A133" s="9" t="s">
        <v>667</v>
      </c>
      <c r="B133" s="1" t="s">
        <v>668</v>
      </c>
      <c r="C133" s="2" t="s">
        <v>15</v>
      </c>
      <c r="D133" s="3" t="s">
        <v>16</v>
      </c>
      <c r="E133" s="3" t="s">
        <v>17</v>
      </c>
      <c r="F133" s="3" t="s">
        <v>18</v>
      </c>
      <c r="G133" s="3" t="s">
        <v>19</v>
      </c>
      <c r="H133" s="4" t="s">
        <v>19</v>
      </c>
      <c r="I133" s="1" t="s">
        <v>669</v>
      </c>
      <c r="J133" s="1" t="s">
        <v>670</v>
      </c>
      <c r="K133" s="1" t="s">
        <v>671</v>
      </c>
      <c r="L133" s="3" t="str">
        <f t="shared" si="0"/>
        <v>Outstanding</v>
      </c>
      <c r="M133" s="11" t="s">
        <v>19</v>
      </c>
    </row>
    <row r="134" spans="1:13" ht="60" customHeight="1" x14ac:dyDescent="0.35">
      <c r="A134" s="9" t="s">
        <v>672</v>
      </c>
      <c r="B134" s="1" t="s">
        <v>673</v>
      </c>
      <c r="C134" s="2" t="s">
        <v>51</v>
      </c>
      <c r="D134" s="3" t="s">
        <v>16</v>
      </c>
      <c r="E134" s="3" t="s">
        <v>17</v>
      </c>
      <c r="F134" s="3" t="s">
        <v>18</v>
      </c>
      <c r="G134" s="3" t="s">
        <v>19</v>
      </c>
      <c r="H134" s="4" t="s">
        <v>19</v>
      </c>
      <c r="I134" s="1" t="s">
        <v>674</v>
      </c>
      <c r="J134" s="1" t="s">
        <v>675</v>
      </c>
      <c r="K134" s="1" t="s">
        <v>676</v>
      </c>
      <c r="L134" s="3" t="str">
        <f t="shared" si="0"/>
        <v>Outstanding</v>
      </c>
      <c r="M134" s="11" t="s">
        <v>19</v>
      </c>
    </row>
    <row r="135" spans="1:13" ht="60" customHeight="1" x14ac:dyDescent="0.35">
      <c r="A135" s="9" t="s">
        <v>677</v>
      </c>
      <c r="B135" s="1" t="s">
        <v>678</v>
      </c>
      <c r="C135" s="2" t="s">
        <v>15</v>
      </c>
      <c r="D135" s="3" t="s">
        <v>16</v>
      </c>
      <c r="E135" s="3" t="s">
        <v>17</v>
      </c>
      <c r="F135" s="3" t="s">
        <v>18</v>
      </c>
      <c r="G135" s="3" t="s">
        <v>19</v>
      </c>
      <c r="H135" s="4" t="s">
        <v>19</v>
      </c>
      <c r="I135" s="1" t="s">
        <v>679</v>
      </c>
      <c r="J135" s="1" t="s">
        <v>680</v>
      </c>
      <c r="K135" s="1" t="s">
        <v>681</v>
      </c>
      <c r="L135" s="3" t="str">
        <f t="shared" si="0"/>
        <v>Outstanding</v>
      </c>
      <c r="M135" s="11" t="s">
        <v>19</v>
      </c>
    </row>
    <row r="136" spans="1:13" ht="60" customHeight="1" x14ac:dyDescent="0.35">
      <c r="A136" s="9" t="s">
        <v>682</v>
      </c>
      <c r="B136" s="1" t="s">
        <v>683</v>
      </c>
      <c r="C136" s="2" t="s">
        <v>15</v>
      </c>
      <c r="D136" s="3" t="s">
        <v>16</v>
      </c>
      <c r="E136" s="3" t="s">
        <v>17</v>
      </c>
      <c r="F136" s="3" t="s">
        <v>18</v>
      </c>
      <c r="G136" s="3" t="s">
        <v>19</v>
      </c>
      <c r="H136" s="4" t="s">
        <v>19</v>
      </c>
      <c r="I136" s="1" t="s">
        <v>684</v>
      </c>
      <c r="J136" s="1" t="s">
        <v>685</v>
      </c>
      <c r="K136" s="1" t="s">
        <v>686</v>
      </c>
      <c r="L136" s="3" t="str">
        <f t="shared" si="0"/>
        <v>Outstanding</v>
      </c>
      <c r="M136" s="11" t="s">
        <v>19</v>
      </c>
    </row>
    <row r="137" spans="1:13" ht="60" customHeight="1" x14ac:dyDescent="0.35">
      <c r="A137" s="10" t="s">
        <v>687</v>
      </c>
      <c r="B137" s="5" t="s">
        <v>688</v>
      </c>
      <c r="C137" s="6" t="s">
        <v>51</v>
      </c>
      <c r="D137" s="7" t="s">
        <v>16</v>
      </c>
      <c r="E137" s="7" t="s">
        <v>17</v>
      </c>
      <c r="F137" s="7" t="s">
        <v>18</v>
      </c>
      <c r="G137" s="7" t="s">
        <v>19</v>
      </c>
      <c r="H137" s="8" t="s">
        <v>19</v>
      </c>
      <c r="I137" s="5" t="s">
        <v>689</v>
      </c>
      <c r="J137" s="5" t="s">
        <v>690</v>
      </c>
      <c r="K137" s="5" t="s">
        <v>691</v>
      </c>
      <c r="L137" s="7" t="str">
        <f t="shared" si="0"/>
        <v>Outstanding</v>
      </c>
      <c r="M137" s="12" t="s">
        <v>19</v>
      </c>
    </row>
    <row r="141" spans="1:13" ht="32" customHeight="1" x14ac:dyDescent="0.35">
      <c r="A141" s="288" t="s">
        <v>692</v>
      </c>
      <c r="B141" s="288"/>
      <c r="C141" s="288"/>
      <c r="D141" s="288"/>
    </row>
  </sheetData>
  <mergeCells count="1">
    <mergeCell ref="A141:D141"/>
  </mergeCells>
  <conditionalFormatting sqref="C2:C13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3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3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3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37" xr:uid="{00000000-0002-0000-0200-000000000000}">
      <formula1>"Must,Should,Could,Won't,Unassigned"</formula1>
    </dataValidation>
    <dataValidation type="list" showErrorMessage="1" errorTitle="Invalid Value" error="Please select a value from the list: Low, Medium, High, Unassessed." sqref="E2:E137" xr:uid="{00000000-0002-0000-0200-000001000000}">
      <formula1>"Low,Medium,High,Unassessed"</formula1>
    </dataValidation>
    <dataValidation type="list" showErrorMessage="1" errorTitle="Invalid Value" error="Please select a value from the list: Phase1, Phase2, Phase3, Phase4, Phase5, Pending." sqref="F2:F13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7" xr:uid="{00000000-0002-0000-0200-000003000000}">
      <formula1>"Implemented,Testing,Failed,Compensated,Risk Accepted,N/A"</formula1>
    </dataValidation>
  </dataValidations>
  <hyperlinks>
    <hyperlink ref="A14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841</v>
      </c>
      <c r="C2" s="305" t="s">
        <v>841</v>
      </c>
      <c r="D2" s="305" t="s">
        <v>841</v>
      </c>
      <c r="E2" s="305" t="s">
        <v>841</v>
      </c>
      <c r="F2" s="305" t="s">
        <v>841</v>
      </c>
      <c r="G2" s="305" t="s">
        <v>841</v>
      </c>
      <c r="H2" s="309" t="s">
        <v>842</v>
      </c>
      <c r="I2" s="309" t="s">
        <v>842</v>
      </c>
      <c r="J2" s="309" t="s">
        <v>842</v>
      </c>
      <c r="K2" s="309" t="s">
        <v>842</v>
      </c>
      <c r="L2" s="309" t="s">
        <v>842</v>
      </c>
      <c r="M2" s="308" t="s">
        <v>843</v>
      </c>
      <c r="N2" s="308" t="s">
        <v>843</v>
      </c>
      <c r="O2" s="310" t="s">
        <v>844</v>
      </c>
      <c r="P2" s="310" t="s">
        <v>844</v>
      </c>
      <c r="Q2" s="306" t="s">
        <v>11</v>
      </c>
      <c r="R2" s="306" t="s">
        <v>11</v>
      </c>
      <c r="S2" s="306" t="s">
        <v>11</v>
      </c>
      <c r="T2" s="307" t="s">
        <v>845</v>
      </c>
    </row>
    <row r="3" spans="2:20" ht="35" customHeight="1" x14ac:dyDescent="0.35">
      <c r="B3" s="70" t="s">
        <v>846</v>
      </c>
      <c r="C3" s="70" t="s">
        <v>847</v>
      </c>
      <c r="D3" s="70" t="s">
        <v>848</v>
      </c>
      <c r="E3" s="70" t="s">
        <v>849</v>
      </c>
      <c r="F3" s="70" t="s">
        <v>850</v>
      </c>
      <c r="G3" s="70" t="s">
        <v>9</v>
      </c>
      <c r="H3" s="71" t="s">
        <v>851</v>
      </c>
      <c r="I3" s="71" t="s">
        <v>852</v>
      </c>
      <c r="J3" s="71" t="s">
        <v>853</v>
      </c>
      <c r="K3" s="71" t="s">
        <v>854</v>
      </c>
      <c r="L3" s="71" t="s">
        <v>786</v>
      </c>
      <c r="M3" s="72" t="s">
        <v>855</v>
      </c>
      <c r="N3" s="72" t="s">
        <v>856</v>
      </c>
      <c r="O3" s="73" t="s">
        <v>857</v>
      </c>
      <c r="P3" s="73" t="s">
        <v>858</v>
      </c>
      <c r="Q3" s="74" t="s">
        <v>11</v>
      </c>
      <c r="R3" s="74" t="s">
        <v>859</v>
      </c>
      <c r="S3" s="74" t="s">
        <v>860</v>
      </c>
      <c r="T3" s="75" t="s">
        <v>861</v>
      </c>
    </row>
    <row r="4" spans="2:20" ht="60" customHeight="1" x14ac:dyDescent="0.35">
      <c r="B4" s="76" t="s">
        <v>862</v>
      </c>
      <c r="C4" s="76" t="s">
        <v>863</v>
      </c>
      <c r="D4" s="76" t="s">
        <v>864</v>
      </c>
      <c r="E4" s="76" t="s">
        <v>865</v>
      </c>
      <c r="F4" s="76" t="s">
        <v>866</v>
      </c>
      <c r="G4" s="76" t="s">
        <v>867</v>
      </c>
      <c r="H4" s="76" t="s">
        <v>868</v>
      </c>
      <c r="I4" s="76" t="s">
        <v>869</v>
      </c>
      <c r="J4" s="76" t="s">
        <v>870</v>
      </c>
      <c r="K4" s="76" t="s">
        <v>871</v>
      </c>
      <c r="L4" s="76" t="s">
        <v>872</v>
      </c>
      <c r="M4" s="76" t="s">
        <v>873</v>
      </c>
      <c r="N4" s="76" t="s">
        <v>874</v>
      </c>
      <c r="O4" s="76" t="s">
        <v>875</v>
      </c>
      <c r="P4" s="76" t="s">
        <v>876</v>
      </c>
      <c r="Q4" s="76" t="s">
        <v>877</v>
      </c>
      <c r="R4" s="76" t="s">
        <v>878</v>
      </c>
      <c r="S4" s="76" t="s">
        <v>879</v>
      </c>
      <c r="T4" s="76" t="s">
        <v>880</v>
      </c>
    </row>
    <row r="5" spans="2:20" ht="60" customHeight="1" x14ac:dyDescent="0.35">
      <c r="B5" s="38" t="s">
        <v>881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882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883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884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885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886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887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888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889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890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891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892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893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894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895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896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897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898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899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900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901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902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903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904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905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906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907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908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909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910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911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912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913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914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915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916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917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918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919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920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921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922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923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924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925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926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927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928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929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930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692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931</v>
      </c>
      <c r="B1" s="104" t="s">
        <v>0</v>
      </c>
      <c r="C1" s="104" t="s">
        <v>932</v>
      </c>
      <c r="D1" s="104" t="s">
        <v>9</v>
      </c>
      <c r="E1" s="104" t="s">
        <v>933</v>
      </c>
      <c r="F1" s="104" t="s">
        <v>934</v>
      </c>
      <c r="G1" s="104" t="s">
        <v>935</v>
      </c>
      <c r="H1" s="104" t="s">
        <v>936</v>
      </c>
      <c r="I1" s="104" t="s">
        <v>937</v>
      </c>
      <c r="J1" s="104" t="s">
        <v>938</v>
      </c>
      <c r="K1" s="104" t="s">
        <v>939</v>
      </c>
      <c r="L1" s="104" t="s">
        <v>940</v>
      </c>
      <c r="M1" s="104" t="s">
        <v>941</v>
      </c>
      <c r="N1" s="104" t="s">
        <v>942</v>
      </c>
      <c r="O1" s="104" t="s">
        <v>943</v>
      </c>
      <c r="P1" s="104" t="s">
        <v>944</v>
      </c>
      <c r="Q1" s="104" t="s">
        <v>945</v>
      </c>
      <c r="R1" s="104" t="s">
        <v>946</v>
      </c>
      <c r="S1" s="104" t="s">
        <v>947</v>
      </c>
      <c r="T1" s="104" t="s">
        <v>948</v>
      </c>
      <c r="U1" s="104" t="s">
        <v>949</v>
      </c>
      <c r="V1" s="104" t="s">
        <v>950</v>
      </c>
      <c r="W1" s="104" t="s">
        <v>951</v>
      </c>
      <c r="X1" s="104" t="s">
        <v>952</v>
      </c>
      <c r="Y1" s="104" t="s">
        <v>953</v>
      </c>
      <c r="Z1" s="104" t="s">
        <v>954</v>
      </c>
      <c r="AA1" s="104" t="s">
        <v>955</v>
      </c>
      <c r="AB1" s="104" t="s">
        <v>956</v>
      </c>
      <c r="AC1" s="104" t="s">
        <v>957</v>
      </c>
      <c r="AD1" s="104" t="s">
        <v>958</v>
      </c>
      <c r="AE1" s="104" t="s">
        <v>959</v>
      </c>
      <c r="AF1" s="104" t="s">
        <v>960</v>
      </c>
      <c r="AG1" s="104" t="s">
        <v>961</v>
      </c>
      <c r="AH1" s="104" t="s">
        <v>962</v>
      </c>
      <c r="AI1" s="104" t="s">
        <v>963</v>
      </c>
      <c r="AJ1" s="104" t="s">
        <v>964</v>
      </c>
      <c r="AK1" s="104" t="s">
        <v>965</v>
      </c>
      <c r="AL1" s="104" t="s">
        <v>966</v>
      </c>
      <c r="AM1" s="104" t="s">
        <v>967</v>
      </c>
      <c r="AN1" s="104" t="s">
        <v>968</v>
      </c>
      <c r="AO1" s="104" t="s">
        <v>969</v>
      </c>
      <c r="AP1" s="104" t="s">
        <v>970</v>
      </c>
      <c r="AQ1" s="104" t="s">
        <v>971</v>
      </c>
      <c r="AR1" s="104" t="s">
        <v>972</v>
      </c>
      <c r="AS1" s="104" t="s">
        <v>973</v>
      </c>
      <c r="AT1" s="104" t="s">
        <v>974</v>
      </c>
      <c r="AU1" s="104" t="s">
        <v>975</v>
      </c>
      <c r="AV1" s="104" t="s">
        <v>976</v>
      </c>
      <c r="AW1" s="105" t="s">
        <v>977</v>
      </c>
    </row>
    <row r="2" spans="1:49" ht="60" customHeight="1" outlineLevel="1" x14ac:dyDescent="0.35">
      <c r="A2" s="97" t="s">
        <v>978</v>
      </c>
      <c r="B2" s="80">
        <v>1</v>
      </c>
      <c r="C2" s="82" t="s">
        <v>19</v>
      </c>
      <c r="D2" s="84" t="s">
        <v>979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978</v>
      </c>
      <c r="B3" s="81" t="s">
        <v>980</v>
      </c>
      <c r="C3" s="83" t="s">
        <v>981</v>
      </c>
      <c r="D3" s="85" t="s">
        <v>982</v>
      </c>
      <c r="E3" s="85" t="s">
        <v>983</v>
      </c>
      <c r="F3" s="86" t="s">
        <v>984</v>
      </c>
      <c r="G3" s="86" t="s">
        <v>985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978</v>
      </c>
      <c r="B4" s="81" t="s">
        <v>986</v>
      </c>
      <c r="C4" s="83" t="s">
        <v>987</v>
      </c>
      <c r="D4" s="85" t="s">
        <v>988</v>
      </c>
      <c r="E4" s="85" t="s">
        <v>989</v>
      </c>
      <c r="F4" s="86" t="s">
        <v>984</v>
      </c>
      <c r="G4" s="86" t="s">
        <v>990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978</v>
      </c>
      <c r="B5" s="81" t="s">
        <v>991</v>
      </c>
      <c r="C5" s="83" t="s">
        <v>992</v>
      </c>
      <c r="D5" s="85" t="s">
        <v>993</v>
      </c>
      <c r="E5" s="85" t="s">
        <v>994</v>
      </c>
      <c r="F5" s="86" t="s">
        <v>984</v>
      </c>
      <c r="G5" s="86" t="s">
        <v>995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978</v>
      </c>
      <c r="B6" s="81" t="s">
        <v>996</v>
      </c>
      <c r="C6" s="83" t="s">
        <v>997</v>
      </c>
      <c r="D6" s="85" t="s">
        <v>998</v>
      </c>
      <c r="E6" s="85" t="s">
        <v>999</v>
      </c>
      <c r="F6" s="86" t="s">
        <v>984</v>
      </c>
      <c r="G6" s="86" t="s">
        <v>985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978</v>
      </c>
      <c r="B7" s="81" t="s">
        <v>1000</v>
      </c>
      <c r="C7" s="83" t="s">
        <v>1001</v>
      </c>
      <c r="D7" s="85" t="s">
        <v>1002</v>
      </c>
      <c r="E7" s="85" t="s">
        <v>1003</v>
      </c>
      <c r="F7" s="86" t="s">
        <v>984</v>
      </c>
      <c r="G7" s="86" t="s">
        <v>995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1004</v>
      </c>
      <c r="B8" s="80">
        <v>2</v>
      </c>
      <c r="C8" s="82" t="s">
        <v>19</v>
      </c>
      <c r="D8" s="84" t="s">
        <v>1005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1004</v>
      </c>
      <c r="B9" s="81" t="s">
        <v>1006</v>
      </c>
      <c r="C9" s="83" t="s">
        <v>1007</v>
      </c>
      <c r="D9" s="85" t="s">
        <v>1008</v>
      </c>
      <c r="E9" s="85" t="s">
        <v>1009</v>
      </c>
      <c r="F9" s="86" t="s">
        <v>1010</v>
      </c>
      <c r="G9" s="86" t="s">
        <v>985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1004</v>
      </c>
      <c r="B10" s="81" t="s">
        <v>1011</v>
      </c>
      <c r="C10" s="83" t="s">
        <v>1012</v>
      </c>
      <c r="D10" s="85" t="s">
        <v>1013</v>
      </c>
      <c r="E10" s="85" t="s">
        <v>1014</v>
      </c>
      <c r="F10" s="86" t="s">
        <v>1010</v>
      </c>
      <c r="G10" s="86" t="s">
        <v>985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1004</v>
      </c>
      <c r="B11" s="81" t="s">
        <v>1015</v>
      </c>
      <c r="C11" s="83" t="s">
        <v>1016</v>
      </c>
      <c r="D11" s="85" t="s">
        <v>1017</v>
      </c>
      <c r="E11" s="85" t="s">
        <v>1018</v>
      </c>
      <c r="F11" s="86" t="s">
        <v>1010</v>
      </c>
      <c r="G11" s="86" t="s">
        <v>990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1004</v>
      </c>
      <c r="B12" s="81" t="s">
        <v>1019</v>
      </c>
      <c r="C12" s="83" t="s">
        <v>1020</v>
      </c>
      <c r="D12" s="85" t="s">
        <v>1021</v>
      </c>
      <c r="E12" s="85" t="s">
        <v>1022</v>
      </c>
      <c r="F12" s="86" t="s">
        <v>1010</v>
      </c>
      <c r="G12" s="86" t="s">
        <v>995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1004</v>
      </c>
      <c r="B13" s="81" t="s">
        <v>1023</v>
      </c>
      <c r="C13" s="83" t="s">
        <v>1024</v>
      </c>
      <c r="D13" s="85" t="s">
        <v>1025</v>
      </c>
      <c r="E13" s="85" t="s">
        <v>1026</v>
      </c>
      <c r="F13" s="86" t="s">
        <v>1010</v>
      </c>
      <c r="G13" s="86" t="s">
        <v>1027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1004</v>
      </c>
      <c r="B14" s="81" t="s">
        <v>1028</v>
      </c>
      <c r="C14" s="83" t="s">
        <v>1029</v>
      </c>
      <c r="D14" s="85" t="s">
        <v>1030</v>
      </c>
      <c r="E14" s="85" t="s">
        <v>1031</v>
      </c>
      <c r="F14" s="86" t="s">
        <v>1010</v>
      </c>
      <c r="G14" s="86" t="s">
        <v>1027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1004</v>
      </c>
      <c r="B15" s="81" t="s">
        <v>1032</v>
      </c>
      <c r="C15" s="83" t="s">
        <v>1033</v>
      </c>
      <c r="D15" s="85" t="s">
        <v>1034</v>
      </c>
      <c r="E15" s="85" t="s">
        <v>1035</v>
      </c>
      <c r="F15" s="86" t="s">
        <v>1010</v>
      </c>
      <c r="G15" s="86" t="s">
        <v>1027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1036</v>
      </c>
      <c r="B16" s="80">
        <v>3</v>
      </c>
      <c r="C16" s="82" t="s">
        <v>19</v>
      </c>
      <c r="D16" s="84" t="s">
        <v>1037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1036</v>
      </c>
      <c r="B17" s="81" t="s">
        <v>1038</v>
      </c>
      <c r="C17" s="83" t="s">
        <v>1039</v>
      </c>
      <c r="D17" s="85" t="s">
        <v>1040</v>
      </c>
      <c r="E17" s="85" t="s">
        <v>1041</v>
      </c>
      <c r="F17" s="86" t="s">
        <v>1042</v>
      </c>
      <c r="G17" s="86" t="s">
        <v>1043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1036</v>
      </c>
      <c r="B18" s="81" t="s">
        <v>1044</v>
      </c>
      <c r="C18" s="83" t="s">
        <v>1045</v>
      </c>
      <c r="D18" s="85" t="s">
        <v>1046</v>
      </c>
      <c r="E18" s="85" t="s">
        <v>1047</v>
      </c>
      <c r="F18" s="86" t="s">
        <v>1042</v>
      </c>
      <c r="G18" s="86" t="s">
        <v>985</v>
      </c>
      <c r="H18" s="86">
        <v>1</v>
      </c>
      <c r="I18" s="88">
        <f>IF(COUNTIF(J18:AW18,"&lt;&gt;")=0,"",SUMPRODUCT(((Recommendations[ImplStatus]="Implemented")+(Recommendations[ImplStatus]="Compensated"))*ISNUMBER(MATCH(Recommendations[Id],J18:AW18,0)))/COUNTIF(J18:AW18,"&lt;&gt;"))</f>
        <v>0</v>
      </c>
      <c r="J18" s="90" t="s">
        <v>185</v>
      </c>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1036</v>
      </c>
      <c r="B19" s="81" t="s">
        <v>1048</v>
      </c>
      <c r="C19" s="83" t="s">
        <v>1049</v>
      </c>
      <c r="D19" s="85" t="s">
        <v>1050</v>
      </c>
      <c r="E19" s="85" t="s">
        <v>1051</v>
      </c>
      <c r="F19" s="86" t="s">
        <v>1042</v>
      </c>
      <c r="G19" s="86" t="s">
        <v>1027</v>
      </c>
      <c r="H19" s="86">
        <v>1</v>
      </c>
      <c r="I19" s="88">
        <f>IF(COUNTIF(J19:AW19,"&lt;&gt;")=0,"",SUMPRODUCT(((Recommendations[ImplStatus]="Implemented")+(Recommendations[ImplStatus]="Compensated"))*ISNUMBER(MATCH(Recommendations[Id],J19:AW19,0)))/COUNTIF(J19:AW19,"&lt;&gt;"))</f>
        <v>0</v>
      </c>
      <c r="J19" s="90" t="s">
        <v>135</v>
      </c>
      <c r="K19" s="90" t="s">
        <v>195</v>
      </c>
      <c r="L19" s="90" t="s">
        <v>435</v>
      </c>
      <c r="M19" s="90" t="s">
        <v>677</v>
      </c>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1036</v>
      </c>
      <c r="B20" s="81" t="s">
        <v>1052</v>
      </c>
      <c r="C20" s="83" t="s">
        <v>1053</v>
      </c>
      <c r="D20" s="85" t="s">
        <v>1054</v>
      </c>
      <c r="E20" s="85" t="s">
        <v>1055</v>
      </c>
      <c r="F20" s="86" t="s">
        <v>1042</v>
      </c>
      <c r="G20" s="86" t="s">
        <v>1027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1036</v>
      </c>
      <c r="B21" s="81" t="s">
        <v>1056</v>
      </c>
      <c r="C21" s="83" t="s">
        <v>1057</v>
      </c>
      <c r="D21" s="85" t="s">
        <v>1058</v>
      </c>
      <c r="E21" s="85" t="s">
        <v>1059</v>
      </c>
      <c r="F21" s="86" t="s">
        <v>1042</v>
      </c>
      <c r="G21" s="86" t="s">
        <v>1027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1036</v>
      </c>
      <c r="B22" s="81" t="s">
        <v>1060</v>
      </c>
      <c r="C22" s="83" t="s">
        <v>1061</v>
      </c>
      <c r="D22" s="85" t="s">
        <v>1062</v>
      </c>
      <c r="E22" s="85" t="s">
        <v>1063</v>
      </c>
      <c r="F22" s="86" t="s">
        <v>1042</v>
      </c>
      <c r="G22" s="86" t="s">
        <v>1027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1036</v>
      </c>
      <c r="B23" s="81" t="s">
        <v>1064</v>
      </c>
      <c r="C23" s="83" t="s">
        <v>1065</v>
      </c>
      <c r="D23" s="85" t="s">
        <v>1066</v>
      </c>
      <c r="E23" s="85" t="s">
        <v>1067</v>
      </c>
      <c r="F23" s="86" t="s">
        <v>1042</v>
      </c>
      <c r="G23" s="86" t="s">
        <v>985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1036</v>
      </c>
      <c r="B24" s="81" t="s">
        <v>1068</v>
      </c>
      <c r="C24" s="83" t="s">
        <v>1069</v>
      </c>
      <c r="D24" s="85" t="s">
        <v>1070</v>
      </c>
      <c r="E24" s="85" t="s">
        <v>1071</v>
      </c>
      <c r="F24" s="86" t="s">
        <v>1042</v>
      </c>
      <c r="G24" s="86" t="s">
        <v>985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1036</v>
      </c>
      <c r="B25" s="81" t="s">
        <v>1072</v>
      </c>
      <c r="C25" s="83" t="s">
        <v>1073</v>
      </c>
      <c r="D25" s="85" t="s">
        <v>1074</v>
      </c>
      <c r="E25" s="85" t="s">
        <v>1075</v>
      </c>
      <c r="F25" s="86" t="s">
        <v>1042</v>
      </c>
      <c r="G25" s="86" t="s">
        <v>1027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1036</v>
      </c>
      <c r="B26" s="81" t="s">
        <v>1076</v>
      </c>
      <c r="C26" s="83" t="s">
        <v>1077</v>
      </c>
      <c r="D26" s="85" t="s">
        <v>1078</v>
      </c>
      <c r="E26" s="85" t="s">
        <v>1079</v>
      </c>
      <c r="F26" s="86" t="s">
        <v>1042</v>
      </c>
      <c r="G26" s="86" t="s">
        <v>1027</v>
      </c>
      <c r="H26" s="86">
        <v>2</v>
      </c>
      <c r="I26" s="88">
        <f>IF(COUNTIF(J26:AW26,"&lt;&gt;")=0,"",SUMPRODUCT(((Recommendations[ImplStatus]="Implemented")+(Recommendations[ImplStatus]="Compensated"))*ISNUMBER(MATCH(Recommendations[Id],J26:AW26,0)))/COUNTIF(J26:AW26,"&lt;&gt;"))</f>
        <v>0</v>
      </c>
      <c r="J26" s="90" t="s">
        <v>120</v>
      </c>
      <c r="K26" s="90" t="s">
        <v>210</v>
      </c>
      <c r="L26" s="90" t="s">
        <v>225</v>
      </c>
      <c r="M26" s="90" t="s">
        <v>345</v>
      </c>
      <c r="N26" s="90" t="s">
        <v>350</v>
      </c>
      <c r="O26" s="90" t="s">
        <v>360</v>
      </c>
      <c r="P26" s="90" t="s">
        <v>385</v>
      </c>
      <c r="Q26" s="90" t="s">
        <v>410</v>
      </c>
      <c r="R26" s="90" t="s">
        <v>475</v>
      </c>
      <c r="S26" s="90" t="s">
        <v>495</v>
      </c>
      <c r="T26" s="90" t="s">
        <v>584</v>
      </c>
      <c r="U26" s="90" t="s">
        <v>632</v>
      </c>
      <c r="V26" s="90" t="s">
        <v>647</v>
      </c>
      <c r="W26" s="90" t="s">
        <v>652</v>
      </c>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1036</v>
      </c>
      <c r="B27" s="81" t="s">
        <v>1080</v>
      </c>
      <c r="C27" s="83" t="s">
        <v>1081</v>
      </c>
      <c r="D27" s="85" t="s">
        <v>1082</v>
      </c>
      <c r="E27" s="85" t="s">
        <v>1083</v>
      </c>
      <c r="F27" s="86" t="s">
        <v>1042</v>
      </c>
      <c r="G27" s="86" t="s">
        <v>1027</v>
      </c>
      <c r="H27" s="86">
        <v>2</v>
      </c>
      <c r="I27" s="88">
        <f>IF(COUNTIF(J27:AW27,"&lt;&gt;")=0,"",SUMPRODUCT(((Recommendations[ImplStatus]="Implemented")+(Recommendations[ImplStatus]="Compensated"))*ISNUMBER(MATCH(Recommendations[Id],J27:AW27,0)))/COUNTIF(J27:AW27,"&lt;&gt;"))</f>
        <v>0</v>
      </c>
      <c r="J27" s="90" t="s">
        <v>360</v>
      </c>
      <c r="K27" s="90" t="s">
        <v>375</v>
      </c>
      <c r="L27" s="90" t="s">
        <v>647</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1036</v>
      </c>
      <c r="B28" s="81" t="s">
        <v>1084</v>
      </c>
      <c r="C28" s="83" t="s">
        <v>1085</v>
      </c>
      <c r="D28" s="85" t="s">
        <v>1086</v>
      </c>
      <c r="E28" s="85" t="s">
        <v>1087</v>
      </c>
      <c r="F28" s="86" t="s">
        <v>1042</v>
      </c>
      <c r="G28" s="86" t="s">
        <v>1027</v>
      </c>
      <c r="H28" s="86">
        <v>2</v>
      </c>
      <c r="I28" s="88">
        <f>IF(COUNTIF(J28:AW28,"&lt;&gt;")=0,"",SUMPRODUCT(((Recommendations[ImplStatus]="Implemented")+(Recommendations[ImplStatus]="Compensated"))*ISNUMBER(MATCH(Recommendations[Id],J28:AW28,0)))/COUNTIF(J28:AW28,"&lt;&gt;"))</f>
        <v>0</v>
      </c>
      <c r="J28" s="90" t="s">
        <v>380</v>
      </c>
      <c r="K28" s="90" t="s">
        <v>450</v>
      </c>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1036</v>
      </c>
      <c r="B29" s="81" t="s">
        <v>1088</v>
      </c>
      <c r="C29" s="83" t="s">
        <v>1089</v>
      </c>
      <c r="D29" s="85" t="s">
        <v>1090</v>
      </c>
      <c r="E29" s="85" t="s">
        <v>1091</v>
      </c>
      <c r="F29" s="86" t="s">
        <v>1042</v>
      </c>
      <c r="G29" s="86" t="s">
        <v>1027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1036</v>
      </c>
      <c r="B30" s="81" t="s">
        <v>1092</v>
      </c>
      <c r="C30" s="83" t="s">
        <v>1093</v>
      </c>
      <c r="D30" s="85" t="s">
        <v>1094</v>
      </c>
      <c r="E30" s="85" t="s">
        <v>1095</v>
      </c>
      <c r="F30" s="86" t="s">
        <v>1042</v>
      </c>
      <c r="G30" s="86" t="s">
        <v>995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1096</v>
      </c>
      <c r="B31" s="80">
        <v>4</v>
      </c>
      <c r="C31" s="82" t="s">
        <v>19</v>
      </c>
      <c r="D31" s="84" t="s">
        <v>1097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1096</v>
      </c>
      <c r="B32" s="81" t="s">
        <v>1098</v>
      </c>
      <c r="C32" s="83" t="s">
        <v>1099</v>
      </c>
      <c r="D32" s="85" t="s">
        <v>1100</v>
      </c>
      <c r="E32" s="85" t="s">
        <v>1101</v>
      </c>
      <c r="F32" s="86" t="s">
        <v>1102</v>
      </c>
      <c r="G32" s="86" t="s">
        <v>1043</v>
      </c>
      <c r="H32" s="86">
        <v>1</v>
      </c>
      <c r="I32" s="88">
        <f>IF(COUNTIF(J32:AW32,"&lt;&gt;")=0,"",SUMPRODUCT(((Recommendations[ImplStatus]="Implemented")+(Recommendations[ImplStatus]="Compensated"))*ISNUMBER(MATCH(Recommendations[Id],J32:AW32,0)))/COUNTIF(J32:AW32,"&lt;&gt;"))</f>
        <v>0</v>
      </c>
      <c r="J32" s="90" t="s">
        <v>180</v>
      </c>
      <c r="K32" s="90" t="s">
        <v>240</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1096</v>
      </c>
      <c r="B33" s="81" t="s">
        <v>1103</v>
      </c>
      <c r="C33" s="83" t="s">
        <v>1104</v>
      </c>
      <c r="D33" s="85" t="s">
        <v>1105</v>
      </c>
      <c r="E33" s="85" t="s">
        <v>1106</v>
      </c>
      <c r="F33" s="86" t="s">
        <v>1102</v>
      </c>
      <c r="G33" s="86" t="s">
        <v>1043</v>
      </c>
      <c r="H33" s="86">
        <v>1</v>
      </c>
      <c r="I33" s="88">
        <f>IF(COUNTIF(J33:AW33,"&lt;&gt;")=0,"",SUMPRODUCT(((Recommendations[ImplStatus]="Implemented")+(Recommendations[ImplStatus]="Compensated"))*ISNUMBER(MATCH(Recommendations[Id],J33:AW33,0)))/COUNTIF(J33:AW33,"&lt;&gt;"))</f>
        <v>0</v>
      </c>
      <c r="J33" s="90" t="s">
        <v>49</v>
      </c>
      <c r="K33" s="90" t="s">
        <v>55</v>
      </c>
      <c r="L33" s="90" t="s">
        <v>60</v>
      </c>
      <c r="M33" s="90" t="s">
        <v>65</v>
      </c>
      <c r="N33" s="90" t="s">
        <v>140</v>
      </c>
      <c r="O33" s="90" t="s">
        <v>240</v>
      </c>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1096</v>
      </c>
      <c r="B34" s="81" t="s">
        <v>1107</v>
      </c>
      <c r="C34" s="83" t="s">
        <v>1108</v>
      </c>
      <c r="D34" s="85" t="s">
        <v>1109</v>
      </c>
      <c r="E34" s="85" t="s">
        <v>1110</v>
      </c>
      <c r="F34" s="86" t="s">
        <v>984</v>
      </c>
      <c r="G34" s="86" t="s">
        <v>1027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1096</v>
      </c>
      <c r="B35" s="81" t="s">
        <v>1111</v>
      </c>
      <c r="C35" s="83" t="s">
        <v>1112</v>
      </c>
      <c r="D35" s="85" t="s">
        <v>1113</v>
      </c>
      <c r="E35" s="85" t="s">
        <v>1114</v>
      </c>
      <c r="F35" s="86" t="s">
        <v>984</v>
      </c>
      <c r="G35" s="86" t="s">
        <v>1027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1096</v>
      </c>
      <c r="B36" s="81" t="s">
        <v>1115</v>
      </c>
      <c r="C36" s="83" t="s">
        <v>1116</v>
      </c>
      <c r="D36" s="85" t="s">
        <v>1117</v>
      </c>
      <c r="E36" s="85" t="s">
        <v>1118</v>
      </c>
      <c r="F36" s="86" t="s">
        <v>984</v>
      </c>
      <c r="G36" s="86" t="s">
        <v>1027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1096</v>
      </c>
      <c r="B37" s="81" t="s">
        <v>1119</v>
      </c>
      <c r="C37" s="83" t="s">
        <v>1120</v>
      </c>
      <c r="D37" s="85" t="s">
        <v>1121</v>
      </c>
      <c r="E37" s="85" t="s">
        <v>1122</v>
      </c>
      <c r="F37" s="86" t="s">
        <v>984</v>
      </c>
      <c r="G37" s="86" t="s">
        <v>1027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1096</v>
      </c>
      <c r="B38" s="81" t="s">
        <v>1123</v>
      </c>
      <c r="C38" s="83" t="s">
        <v>1124</v>
      </c>
      <c r="D38" s="85" t="s">
        <v>1125</v>
      </c>
      <c r="E38" s="85" t="s">
        <v>1126</v>
      </c>
      <c r="F38" s="86" t="s">
        <v>1127</v>
      </c>
      <c r="G38" s="86" t="s">
        <v>1027</v>
      </c>
      <c r="H38" s="86">
        <v>1</v>
      </c>
      <c r="I38" s="88">
        <f>IF(COUNTIF(J38:AW38,"&lt;&gt;")=0,"",SUMPRODUCT(((Recommendations[ImplStatus]="Implemented")+(Recommendations[ImplStatus]="Compensated"))*ISNUMBER(MATCH(Recommendations[Id],J38:AW38,0)))/COUNTIF(J38:AW38,"&lt;&gt;"))</f>
        <v>0</v>
      </c>
      <c r="J38" s="90" t="s">
        <v>470</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1096</v>
      </c>
      <c r="B39" s="81" t="s">
        <v>1128</v>
      </c>
      <c r="C39" s="83" t="s">
        <v>1129</v>
      </c>
      <c r="D39" s="85" t="s">
        <v>1130</v>
      </c>
      <c r="E39" s="85" t="s">
        <v>1131</v>
      </c>
      <c r="F39" s="86" t="s">
        <v>984</v>
      </c>
      <c r="G39" s="86" t="s">
        <v>1027</v>
      </c>
      <c r="H39" s="86">
        <v>2</v>
      </c>
      <c r="I39" s="88">
        <f>IF(COUNTIF(J39:AW39,"&lt;&gt;")=0,"",SUMPRODUCT(((Recommendations[ImplStatus]="Implemented")+(Recommendations[ImplStatus]="Compensated"))*ISNUMBER(MATCH(Recommendations[Id],J39:AW39,0)))/COUNTIF(J39:AW39,"&lt;&gt;"))</f>
        <v>0</v>
      </c>
      <c r="J39" s="90" t="s">
        <v>315</v>
      </c>
      <c r="K39" s="90" t="s">
        <v>320</v>
      </c>
      <c r="L39" s="90" t="s">
        <v>325</v>
      </c>
      <c r="M39" s="90" t="s">
        <v>330</v>
      </c>
      <c r="N39" s="90" t="s">
        <v>335</v>
      </c>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1096</v>
      </c>
      <c r="B40" s="81" t="s">
        <v>1132</v>
      </c>
      <c r="C40" s="83" t="s">
        <v>1133</v>
      </c>
      <c r="D40" s="85" t="s">
        <v>1134</v>
      </c>
      <c r="E40" s="85" t="s">
        <v>1135</v>
      </c>
      <c r="F40" s="86" t="s">
        <v>984</v>
      </c>
      <c r="G40" s="86" t="s">
        <v>1027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1096</v>
      </c>
      <c r="B41" s="81" t="s">
        <v>1136</v>
      </c>
      <c r="C41" s="83" t="s">
        <v>1137</v>
      </c>
      <c r="D41" s="85" t="s">
        <v>1138</v>
      </c>
      <c r="E41" s="85" t="s">
        <v>1139</v>
      </c>
      <c r="F41" s="86" t="s">
        <v>984</v>
      </c>
      <c r="G41" s="86" t="s">
        <v>1027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1096</v>
      </c>
      <c r="B42" s="81" t="s">
        <v>1140</v>
      </c>
      <c r="C42" s="83" t="s">
        <v>1141</v>
      </c>
      <c r="D42" s="85" t="s">
        <v>1142</v>
      </c>
      <c r="E42" s="85" t="s">
        <v>1143</v>
      </c>
      <c r="F42" s="86" t="s">
        <v>1042</v>
      </c>
      <c r="G42" s="86" t="s">
        <v>1027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1096</v>
      </c>
      <c r="B43" s="81" t="s">
        <v>1144</v>
      </c>
      <c r="C43" s="83" t="s">
        <v>1145</v>
      </c>
      <c r="D43" s="85" t="s">
        <v>1146</v>
      </c>
      <c r="E43" s="85" t="s">
        <v>1147</v>
      </c>
      <c r="F43" s="86" t="s">
        <v>1042</v>
      </c>
      <c r="G43" s="86" t="s">
        <v>1027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1148</v>
      </c>
      <c r="B44" s="80">
        <v>5</v>
      </c>
      <c r="C44" s="82" t="s">
        <v>19</v>
      </c>
      <c r="D44" s="84" t="s">
        <v>1149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1148</v>
      </c>
      <c r="B45" s="81" t="s">
        <v>1150</v>
      </c>
      <c r="C45" s="83" t="s">
        <v>1151</v>
      </c>
      <c r="D45" s="85" t="s">
        <v>1152</v>
      </c>
      <c r="E45" s="85" t="s">
        <v>1153</v>
      </c>
      <c r="F45" s="86" t="s">
        <v>1127</v>
      </c>
      <c r="G45" s="86" t="s">
        <v>985</v>
      </c>
      <c r="H45" s="86">
        <v>1</v>
      </c>
      <c r="I45" s="88">
        <f>IF(COUNTIF(J45:AW45,"&lt;&gt;")=0,"",SUMPRODUCT(((Recommendations[ImplStatus]="Implemented")+(Recommendations[ImplStatus]="Compensated"))*ISNUMBER(MATCH(Recommendations[Id],J45:AW45,0)))/COUNTIF(J45:AW45,"&lt;&gt;"))</f>
        <v>0</v>
      </c>
      <c r="J45" s="90" t="s">
        <v>440</v>
      </c>
      <c r="K45" s="90" t="s">
        <v>589</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1148</v>
      </c>
      <c r="B46" s="81" t="s">
        <v>1154</v>
      </c>
      <c r="C46" s="83" t="s">
        <v>1155</v>
      </c>
      <c r="D46" s="85" t="s">
        <v>1156</v>
      </c>
      <c r="E46" s="85" t="s">
        <v>1157</v>
      </c>
      <c r="F46" s="86" t="s">
        <v>1127</v>
      </c>
      <c r="G46" s="86" t="s">
        <v>1027</v>
      </c>
      <c r="H46" s="86">
        <v>1</v>
      </c>
      <c r="I46" s="88">
        <f>IF(COUNTIF(J46:AW46,"&lt;&gt;")=0,"",SUMPRODUCT(((Recommendations[ImplStatus]="Implemented")+(Recommendations[ImplStatus]="Compensated"))*ISNUMBER(MATCH(Recommendations[Id],J46:AW46,0)))/COUNTIF(J46:AW46,"&lt;&gt;"))</f>
        <v>0</v>
      </c>
      <c r="J46" s="90" t="s">
        <v>355</v>
      </c>
      <c r="K46" s="90" t="s">
        <v>440</v>
      </c>
      <c r="L46" s="90" t="s">
        <v>445</v>
      </c>
      <c r="M46" s="90" t="s">
        <v>470</v>
      </c>
      <c r="N46" s="90" t="s">
        <v>534</v>
      </c>
      <c r="O46" s="90" t="s">
        <v>539</v>
      </c>
      <c r="P46" s="90" t="s">
        <v>599</v>
      </c>
      <c r="Q46" s="90" t="s">
        <v>604</v>
      </c>
      <c r="R46" s="90" t="s">
        <v>609</v>
      </c>
      <c r="S46" s="90" t="s">
        <v>613</v>
      </c>
      <c r="T46" s="90" t="s">
        <v>616</v>
      </c>
      <c r="U46" s="90" t="s">
        <v>619</v>
      </c>
      <c r="V46" s="90" t="s">
        <v>627</v>
      </c>
      <c r="W46" s="90" t="s">
        <v>632</v>
      </c>
      <c r="X46" s="90" t="s">
        <v>637</v>
      </c>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1148</v>
      </c>
      <c r="B47" s="81" t="s">
        <v>1158</v>
      </c>
      <c r="C47" s="83" t="s">
        <v>1159</v>
      </c>
      <c r="D47" s="85" t="s">
        <v>1160</v>
      </c>
      <c r="E47" s="85" t="s">
        <v>1161</v>
      </c>
      <c r="F47" s="86" t="s">
        <v>1127</v>
      </c>
      <c r="G47" s="86" t="s">
        <v>1027</v>
      </c>
      <c r="H47" s="86">
        <v>1</v>
      </c>
      <c r="I47" s="88">
        <f>IF(COUNTIF(J47:AW47,"&lt;&gt;")=0,"",SUMPRODUCT(((Recommendations[ImplStatus]="Implemented")+(Recommendations[ImplStatus]="Compensated"))*ISNUMBER(MATCH(Recommendations[Id],J47:AW47,0)))/COUNTIF(J47:AW47,"&lt;&gt;"))</f>
        <v>0</v>
      </c>
      <c r="J47" s="90" t="s">
        <v>485</v>
      </c>
      <c r="K47" s="90" t="s">
        <v>490</v>
      </c>
      <c r="L47" s="90" t="s">
        <v>594</v>
      </c>
      <c r="M47" s="90" t="s">
        <v>642</v>
      </c>
      <c r="N47" s="90" t="s">
        <v>657</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1148</v>
      </c>
      <c r="B48" s="81" t="s">
        <v>1162</v>
      </c>
      <c r="C48" s="83" t="s">
        <v>1163</v>
      </c>
      <c r="D48" s="85" t="s">
        <v>1164</v>
      </c>
      <c r="E48" s="85" t="s">
        <v>1165</v>
      </c>
      <c r="F48" s="86" t="s">
        <v>1127</v>
      </c>
      <c r="G48" s="86" t="s">
        <v>1027</v>
      </c>
      <c r="H48" s="86">
        <v>1</v>
      </c>
      <c r="I48" s="88">
        <f>IF(COUNTIF(J48:AW48,"&lt;&gt;")=0,"",SUMPRODUCT(((Recommendations[ImplStatus]="Implemented")+(Recommendations[ImplStatus]="Compensated"))*ISNUMBER(MATCH(Recommendations[Id],J48:AW48,0)))/COUNTIF(J48:AW48,"&lt;&gt;"))</f>
        <v>0</v>
      </c>
      <c r="J48" s="90" t="s">
        <v>13</v>
      </c>
      <c r="K48" s="90" t="s">
        <v>28</v>
      </c>
      <c r="L48" s="90" t="s">
        <v>44</v>
      </c>
      <c r="M48" s="90" t="s">
        <v>70</v>
      </c>
      <c r="N48" s="90" t="s">
        <v>80</v>
      </c>
      <c r="O48" s="90" t="s">
        <v>95</v>
      </c>
      <c r="P48" s="90" t="s">
        <v>100</v>
      </c>
      <c r="Q48" s="90" t="s">
        <v>115</v>
      </c>
      <c r="R48" s="90" t="s">
        <v>190</v>
      </c>
      <c r="S48" s="90" t="s">
        <v>310</v>
      </c>
      <c r="T48" s="90" t="s">
        <v>330</v>
      </c>
      <c r="U48" s="90" t="s">
        <v>335</v>
      </c>
      <c r="V48" s="90" t="s">
        <v>430</v>
      </c>
      <c r="W48" s="90" t="s">
        <v>460</v>
      </c>
      <c r="X48" s="90" t="s">
        <v>500</v>
      </c>
      <c r="Y48" s="90" t="s">
        <v>505</v>
      </c>
      <c r="Z48" s="90" t="s">
        <v>510</v>
      </c>
      <c r="AA48" s="90" t="s">
        <v>514</v>
      </c>
      <c r="AB48" s="90" t="s">
        <v>519</v>
      </c>
      <c r="AC48" s="90" t="s">
        <v>529</v>
      </c>
      <c r="AD48" s="90" t="s">
        <v>672</v>
      </c>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1148</v>
      </c>
      <c r="B49" s="81" t="s">
        <v>1166</v>
      </c>
      <c r="C49" s="83" t="s">
        <v>1167</v>
      </c>
      <c r="D49" s="85" t="s">
        <v>1168</v>
      </c>
      <c r="E49" s="85" t="s">
        <v>1169</v>
      </c>
      <c r="F49" s="86" t="s">
        <v>1127</v>
      </c>
      <c r="G49" s="86" t="s">
        <v>985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1148</v>
      </c>
      <c r="B50" s="81" t="s">
        <v>1170</v>
      </c>
      <c r="C50" s="83" t="s">
        <v>1171</v>
      </c>
      <c r="D50" s="85" t="s">
        <v>1172</v>
      </c>
      <c r="E50" s="85" t="s">
        <v>1173</v>
      </c>
      <c r="F50" s="86" t="s">
        <v>1127</v>
      </c>
      <c r="G50" s="86" t="s">
        <v>1043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1174</v>
      </c>
      <c r="B51" s="80">
        <v>6</v>
      </c>
      <c r="C51" s="82" t="s">
        <v>19</v>
      </c>
      <c r="D51" s="84" t="s">
        <v>1175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1174</v>
      </c>
      <c r="B52" s="81" t="s">
        <v>1176</v>
      </c>
      <c r="C52" s="83" t="s">
        <v>1177</v>
      </c>
      <c r="D52" s="85" t="s">
        <v>1178</v>
      </c>
      <c r="E52" s="85" t="s">
        <v>1179</v>
      </c>
      <c r="F52" s="86" t="s">
        <v>1102</v>
      </c>
      <c r="G52" s="86" t="s">
        <v>1043</v>
      </c>
      <c r="H52" s="86">
        <v>1</v>
      </c>
      <c r="I52" s="88">
        <f>IF(COUNTIF(J52:AW52,"&lt;&gt;")=0,"",SUMPRODUCT(((Recommendations[ImplStatus]="Implemented")+(Recommendations[ImplStatus]="Compensated"))*ISNUMBER(MATCH(Recommendations[Id],J52:AW52,0)))/COUNTIF(J52:AW52,"&lt;&gt;"))</f>
        <v>0</v>
      </c>
      <c r="J52" s="90" t="s">
        <v>564</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1174</v>
      </c>
      <c r="B53" s="81" t="s">
        <v>1180</v>
      </c>
      <c r="C53" s="83" t="s">
        <v>1181</v>
      </c>
      <c r="D53" s="85" t="s">
        <v>1182</v>
      </c>
      <c r="E53" s="85" t="s">
        <v>1183</v>
      </c>
      <c r="F53" s="86" t="s">
        <v>1102</v>
      </c>
      <c r="G53" s="86" t="s">
        <v>1043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1174</v>
      </c>
      <c r="B54" s="81" t="s">
        <v>1184</v>
      </c>
      <c r="C54" s="83" t="s">
        <v>1185</v>
      </c>
      <c r="D54" s="85" t="s">
        <v>1186</v>
      </c>
      <c r="E54" s="85" t="s">
        <v>1187</v>
      </c>
      <c r="F54" s="86" t="s">
        <v>1127</v>
      </c>
      <c r="G54" s="86" t="s">
        <v>1027</v>
      </c>
      <c r="H54" s="86">
        <v>1</v>
      </c>
      <c r="I54" s="88">
        <f>IF(COUNTIF(J54:AW54,"&lt;&gt;")=0,"",SUMPRODUCT(((Recommendations[ImplStatus]="Implemented")+(Recommendations[ImplStatus]="Compensated"))*ISNUMBER(MATCH(Recommendations[Id],J54:AW54,0)))/COUNTIF(J54:AW54,"&lt;&gt;"))</f>
        <v>0</v>
      </c>
      <c r="J54" s="90" t="s">
        <v>584</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1174</v>
      </c>
      <c r="B55" s="81" t="s">
        <v>1188</v>
      </c>
      <c r="C55" s="83" t="s">
        <v>1189</v>
      </c>
      <c r="D55" s="85" t="s">
        <v>1190</v>
      </c>
      <c r="E55" s="85" t="s">
        <v>1191</v>
      </c>
      <c r="F55" s="86" t="s">
        <v>1127</v>
      </c>
      <c r="G55" s="86" t="s">
        <v>1027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1174</v>
      </c>
      <c r="B56" s="81" t="s">
        <v>1192</v>
      </c>
      <c r="C56" s="83" t="s">
        <v>1193</v>
      </c>
      <c r="D56" s="85" t="s">
        <v>1194</v>
      </c>
      <c r="E56" s="85" t="s">
        <v>1195</v>
      </c>
      <c r="F56" s="86" t="s">
        <v>1127</v>
      </c>
      <c r="G56" s="86" t="s">
        <v>1027</v>
      </c>
      <c r="H56" s="86">
        <v>1</v>
      </c>
      <c r="I56" s="88">
        <f>IF(COUNTIF(J56:AW56,"&lt;&gt;")=0,"",SUMPRODUCT(((Recommendations[ImplStatus]="Implemented")+(Recommendations[ImplStatus]="Compensated"))*ISNUMBER(MATCH(Recommendations[Id],J56:AW56,0)))/COUNTIF(J56:AW56,"&lt;&gt;"))</f>
        <v>0</v>
      </c>
      <c r="J56" s="90" t="s">
        <v>584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1174</v>
      </c>
      <c r="B57" s="81" t="s">
        <v>1196</v>
      </c>
      <c r="C57" s="83" t="s">
        <v>1197</v>
      </c>
      <c r="D57" s="85" t="s">
        <v>1198</v>
      </c>
      <c r="E57" s="85" t="s">
        <v>1199</v>
      </c>
      <c r="F57" s="86" t="s">
        <v>1010</v>
      </c>
      <c r="G57" s="86" t="s">
        <v>985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1174</v>
      </c>
      <c r="B58" s="81" t="s">
        <v>1200</v>
      </c>
      <c r="C58" s="83" t="s">
        <v>1201</v>
      </c>
      <c r="D58" s="85" t="s">
        <v>1202</v>
      </c>
      <c r="E58" s="85" t="s">
        <v>1203</v>
      </c>
      <c r="F58" s="86" t="s">
        <v>1127</v>
      </c>
      <c r="G58" s="86" t="s">
        <v>1027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1174</v>
      </c>
      <c r="B59" s="81" t="s">
        <v>1204</v>
      </c>
      <c r="C59" s="83" t="s">
        <v>1205</v>
      </c>
      <c r="D59" s="85" t="s">
        <v>1206</v>
      </c>
      <c r="E59" s="85" t="s">
        <v>1207</v>
      </c>
      <c r="F59" s="86" t="s">
        <v>1127</v>
      </c>
      <c r="G59" s="86" t="s">
        <v>1043</v>
      </c>
      <c r="H59" s="86">
        <v>3</v>
      </c>
      <c r="I59" s="88">
        <f>IF(COUNTIF(J59:AW59,"&lt;&gt;")=0,"",SUMPRODUCT(((Recommendations[ImplStatus]="Implemented")+(Recommendations[ImplStatus]="Compensated"))*ISNUMBER(MATCH(Recommendations[Id],J59:AW59,0)))/COUNTIF(J59:AW59,"&lt;&gt;"))</f>
        <v>0</v>
      </c>
      <c r="J59" s="90" t="s">
        <v>95</v>
      </c>
      <c r="K59" s="90" t="s">
        <v>100</v>
      </c>
      <c r="L59" s="90" t="s">
        <v>215</v>
      </c>
      <c r="M59" s="90" t="s">
        <v>564</v>
      </c>
      <c r="N59" s="90" t="s">
        <v>662</v>
      </c>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1208</v>
      </c>
      <c r="B60" s="80">
        <v>7</v>
      </c>
      <c r="C60" s="82" t="s">
        <v>19</v>
      </c>
      <c r="D60" s="84" t="s">
        <v>1209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1208</v>
      </c>
      <c r="B61" s="81" t="s">
        <v>1210</v>
      </c>
      <c r="C61" s="83" t="s">
        <v>1211</v>
      </c>
      <c r="D61" s="85" t="s">
        <v>1212</v>
      </c>
      <c r="E61" s="85" t="s">
        <v>1213</v>
      </c>
      <c r="F61" s="86" t="s">
        <v>1102</v>
      </c>
      <c r="G61" s="86" t="s">
        <v>1043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1208</v>
      </c>
      <c r="B62" s="81" t="s">
        <v>1214</v>
      </c>
      <c r="C62" s="83" t="s">
        <v>1215</v>
      </c>
      <c r="D62" s="85" t="s">
        <v>1216</v>
      </c>
      <c r="E62" s="85" t="s">
        <v>1217</v>
      </c>
      <c r="F62" s="86" t="s">
        <v>1102</v>
      </c>
      <c r="G62" s="86" t="s">
        <v>1043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1208</v>
      </c>
      <c r="B63" s="81" t="s">
        <v>1218</v>
      </c>
      <c r="C63" s="83" t="s">
        <v>1219</v>
      </c>
      <c r="D63" s="85" t="s">
        <v>1220</v>
      </c>
      <c r="E63" s="85" t="s">
        <v>1221</v>
      </c>
      <c r="F63" s="86" t="s">
        <v>1010</v>
      </c>
      <c r="G63" s="86" t="s">
        <v>1027</v>
      </c>
      <c r="H63" s="86">
        <v>1</v>
      </c>
      <c r="I63" s="88">
        <f>IF(COUNTIF(J63:AW63,"&lt;&gt;")=0,"",SUMPRODUCT(((Recommendations[ImplStatus]="Implemented")+(Recommendations[ImplStatus]="Compensated"))*ISNUMBER(MATCH(Recommendations[Id],J63:AW63,0)))/COUNTIF(J63:AW63,"&lt;&gt;"))</f>
        <v>0</v>
      </c>
      <c r="J63" s="90" t="s">
        <v>465</v>
      </c>
      <c r="K63" s="90" t="s">
        <v>687</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1208</v>
      </c>
      <c r="B64" s="81" t="s">
        <v>1222</v>
      </c>
      <c r="C64" s="83" t="s">
        <v>1223</v>
      </c>
      <c r="D64" s="85" t="s">
        <v>1224</v>
      </c>
      <c r="E64" s="85" t="s">
        <v>1225</v>
      </c>
      <c r="F64" s="86" t="s">
        <v>1010</v>
      </c>
      <c r="G64" s="86" t="s">
        <v>1027</v>
      </c>
      <c r="H64" s="86">
        <v>1</v>
      </c>
      <c r="I64" s="88">
        <f>IF(COUNTIF(J64:AW64,"&lt;&gt;")=0,"",SUMPRODUCT(((Recommendations[ImplStatus]="Implemented")+(Recommendations[ImplStatus]="Compensated"))*ISNUMBER(MATCH(Recommendations[Id],J64:AW64,0)))/COUNTIF(J64:AW64,"&lt;&gt;"))</f>
        <v>0</v>
      </c>
      <c r="J64" s="90" t="s">
        <v>465</v>
      </c>
      <c r="K64" s="90" t="s">
        <v>687</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1208</v>
      </c>
      <c r="B65" s="81" t="s">
        <v>1226</v>
      </c>
      <c r="C65" s="83" t="s">
        <v>1227</v>
      </c>
      <c r="D65" s="85" t="s">
        <v>1228</v>
      </c>
      <c r="E65" s="85" t="s">
        <v>1229</v>
      </c>
      <c r="F65" s="86" t="s">
        <v>1010</v>
      </c>
      <c r="G65" s="86" t="s">
        <v>985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1208</v>
      </c>
      <c r="B66" s="81" t="s">
        <v>1230</v>
      </c>
      <c r="C66" s="83" t="s">
        <v>1231</v>
      </c>
      <c r="D66" s="85" t="s">
        <v>1232</v>
      </c>
      <c r="E66" s="85" t="s">
        <v>1233</v>
      </c>
      <c r="F66" s="86" t="s">
        <v>1010</v>
      </c>
      <c r="G66" s="86" t="s">
        <v>985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1208</v>
      </c>
      <c r="B67" s="81" t="s">
        <v>1234</v>
      </c>
      <c r="C67" s="83" t="s">
        <v>1235</v>
      </c>
      <c r="D67" s="85" t="s">
        <v>1236</v>
      </c>
      <c r="E67" s="85" t="s">
        <v>1237</v>
      </c>
      <c r="F67" s="86" t="s">
        <v>1010</v>
      </c>
      <c r="G67" s="86" t="s">
        <v>990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1238</v>
      </c>
      <c r="B68" s="80">
        <v>8</v>
      </c>
      <c r="C68" s="82" t="s">
        <v>19</v>
      </c>
      <c r="D68" s="84" t="s">
        <v>1239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1238</v>
      </c>
      <c r="B69" s="81" t="s">
        <v>1240</v>
      </c>
      <c r="C69" s="83" t="s">
        <v>1241</v>
      </c>
      <c r="D69" s="85" t="s">
        <v>1242</v>
      </c>
      <c r="E69" s="85" t="s">
        <v>1243</v>
      </c>
      <c r="F69" s="86" t="s">
        <v>1102</v>
      </c>
      <c r="G69" s="86" t="s">
        <v>1043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1238</v>
      </c>
      <c r="B70" s="81" t="s">
        <v>1244</v>
      </c>
      <c r="C70" s="83" t="s">
        <v>1245</v>
      </c>
      <c r="D70" s="85" t="s">
        <v>1246</v>
      </c>
      <c r="E70" s="85" t="s">
        <v>1247</v>
      </c>
      <c r="F70" s="86" t="s">
        <v>1042</v>
      </c>
      <c r="G70" s="86" t="s">
        <v>995</v>
      </c>
      <c r="H70" s="86">
        <v>1</v>
      </c>
      <c r="I70" s="88">
        <f>IF(COUNTIF(J70:AW70,"&lt;&gt;")=0,"",SUMPRODUCT(((Recommendations[ImplStatus]="Implemented")+(Recommendations[ImplStatus]="Compensated"))*ISNUMBER(MATCH(Recommendations[Id],J70:AW70,0)))/COUNTIF(J70:AW70,"&lt;&gt;"))</f>
        <v>0</v>
      </c>
      <c r="J70" s="90" t="s">
        <v>90</v>
      </c>
      <c r="K70" s="90" t="s">
        <v>150</v>
      </c>
      <c r="L70" s="90" t="s">
        <v>155</v>
      </c>
      <c r="M70" s="90" t="s">
        <v>160</v>
      </c>
      <c r="N70" s="90" t="s">
        <v>230</v>
      </c>
      <c r="O70" s="90" t="s">
        <v>235</v>
      </c>
      <c r="P70" s="90" t="s">
        <v>240</v>
      </c>
      <c r="Q70" s="90" t="s">
        <v>245</v>
      </c>
      <c r="R70" s="90" t="s">
        <v>250</v>
      </c>
      <c r="S70" s="90" t="s">
        <v>255</v>
      </c>
      <c r="T70" s="90" t="s">
        <v>260</v>
      </c>
      <c r="U70" s="90" t="s">
        <v>265</v>
      </c>
      <c r="V70" s="90" t="s">
        <v>270</v>
      </c>
      <c r="W70" s="90" t="s">
        <v>275</v>
      </c>
      <c r="X70" s="90" t="s">
        <v>280</v>
      </c>
      <c r="Y70" s="90" t="s">
        <v>285</v>
      </c>
      <c r="Z70" s="90" t="s">
        <v>290</v>
      </c>
      <c r="AA70" s="90" t="s">
        <v>295</v>
      </c>
      <c r="AB70" s="90" t="s">
        <v>300</v>
      </c>
      <c r="AC70" s="90" t="s">
        <v>305</v>
      </c>
      <c r="AD70" s="90" t="s">
        <v>455</v>
      </c>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1238</v>
      </c>
      <c r="B71" s="81" t="s">
        <v>1248</v>
      </c>
      <c r="C71" s="83" t="s">
        <v>1249</v>
      </c>
      <c r="D71" s="85" t="s">
        <v>1250</v>
      </c>
      <c r="E71" s="85" t="s">
        <v>1251</v>
      </c>
      <c r="F71" s="86" t="s">
        <v>1042</v>
      </c>
      <c r="G71" s="86" t="s">
        <v>1027</v>
      </c>
      <c r="H71" s="86">
        <v>1</v>
      </c>
      <c r="I71" s="88">
        <f>IF(COUNTIF(J71:AW71,"&lt;&gt;")=0,"",SUMPRODUCT(((Recommendations[ImplStatus]="Implemented")+(Recommendations[ImplStatus]="Compensated"))*ISNUMBER(MATCH(Recommendations[Id],J71:AW71,0)))/COUNTIF(J71:AW71,"&lt;&gt;"))</f>
        <v>0</v>
      </c>
      <c r="J71" s="90" t="s">
        <v>554</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1238</v>
      </c>
      <c r="B72" s="81" t="s">
        <v>1252</v>
      </c>
      <c r="C72" s="83" t="s">
        <v>1253</v>
      </c>
      <c r="D72" s="85" t="s">
        <v>1254</v>
      </c>
      <c r="E72" s="85" t="s">
        <v>1255</v>
      </c>
      <c r="F72" s="86" t="s">
        <v>1256</v>
      </c>
      <c r="G72" s="86" t="s">
        <v>1027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1238</v>
      </c>
      <c r="B73" s="81" t="s">
        <v>1257</v>
      </c>
      <c r="C73" s="83" t="s">
        <v>1258</v>
      </c>
      <c r="D73" s="85" t="s">
        <v>1259</v>
      </c>
      <c r="E73" s="85" t="s">
        <v>1260</v>
      </c>
      <c r="F73" s="86" t="s">
        <v>1042</v>
      </c>
      <c r="G73" s="86" t="s">
        <v>995</v>
      </c>
      <c r="H73" s="86">
        <v>2</v>
      </c>
      <c r="I73" s="88">
        <f>IF(COUNTIF(J73:AW73,"&lt;&gt;")=0,"",SUMPRODUCT(((Recommendations[ImplStatus]="Implemented")+(Recommendations[ImplStatus]="Compensated"))*ISNUMBER(MATCH(Recommendations[Id],J73:AW73,0)))/COUNTIF(J73:AW73,"&lt;&gt;"))</f>
        <v>0</v>
      </c>
      <c r="J73" s="90" t="s">
        <v>90</v>
      </c>
      <c r="K73" s="90" t="s">
        <v>155</v>
      </c>
      <c r="L73" s="90" t="s">
        <v>160</v>
      </c>
      <c r="M73" s="90" t="s">
        <v>230</v>
      </c>
      <c r="N73" s="90" t="s">
        <v>235</v>
      </c>
      <c r="O73" s="90" t="s">
        <v>240</v>
      </c>
      <c r="P73" s="90" t="s">
        <v>245</v>
      </c>
      <c r="Q73" s="90" t="s">
        <v>250</v>
      </c>
      <c r="R73" s="90" t="s">
        <v>255</v>
      </c>
      <c r="S73" s="90" t="s">
        <v>260</v>
      </c>
      <c r="T73" s="90" t="s">
        <v>265</v>
      </c>
      <c r="U73" s="90" t="s">
        <v>270</v>
      </c>
      <c r="V73" s="90" t="s">
        <v>275</v>
      </c>
      <c r="W73" s="90" t="s">
        <v>420</v>
      </c>
      <c r="X73" s="90" t="s">
        <v>425</v>
      </c>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1238</v>
      </c>
      <c r="B74" s="81" t="s">
        <v>1261</v>
      </c>
      <c r="C74" s="83" t="s">
        <v>1262</v>
      </c>
      <c r="D74" s="85" t="s">
        <v>1263</v>
      </c>
      <c r="E74" s="85" t="s">
        <v>1264</v>
      </c>
      <c r="F74" s="86" t="s">
        <v>1042</v>
      </c>
      <c r="G74" s="86" t="s">
        <v>995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1238</v>
      </c>
      <c r="B75" s="81" t="s">
        <v>1265</v>
      </c>
      <c r="C75" s="83" t="s">
        <v>1266</v>
      </c>
      <c r="D75" s="85" t="s">
        <v>1267</v>
      </c>
      <c r="E75" s="85" t="s">
        <v>1268</v>
      </c>
      <c r="F75" s="86" t="s">
        <v>1042</v>
      </c>
      <c r="G75" s="86" t="s">
        <v>995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1238</v>
      </c>
      <c r="B76" s="81" t="s">
        <v>1269</v>
      </c>
      <c r="C76" s="83" t="s">
        <v>1270</v>
      </c>
      <c r="D76" s="85" t="s">
        <v>1271</v>
      </c>
      <c r="E76" s="85" t="s">
        <v>1272</v>
      </c>
      <c r="F76" s="86" t="s">
        <v>1042</v>
      </c>
      <c r="G76" s="86" t="s">
        <v>995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1238</v>
      </c>
      <c r="B77" s="81" t="s">
        <v>1273</v>
      </c>
      <c r="C77" s="83" t="s">
        <v>1274</v>
      </c>
      <c r="D77" s="85" t="s">
        <v>1275</v>
      </c>
      <c r="E77" s="85" t="s">
        <v>1276</v>
      </c>
      <c r="F77" s="86" t="s">
        <v>1042</v>
      </c>
      <c r="G77" s="86" t="s">
        <v>995</v>
      </c>
      <c r="H77" s="86">
        <v>2</v>
      </c>
      <c r="I77" s="88">
        <f>IF(COUNTIF(J77:AW77,"&lt;&gt;")=0,"",SUMPRODUCT(((Recommendations[ImplStatus]="Implemented")+(Recommendations[ImplStatus]="Compensated"))*ISNUMBER(MATCH(Recommendations[Id],J77:AW77,0)))/COUNTIF(J77:AW77,"&lt;&gt;"))</f>
        <v>0</v>
      </c>
      <c r="J77" s="90" t="s">
        <v>415</v>
      </c>
      <c r="K77" s="90" t="s">
        <v>594</v>
      </c>
      <c r="L77" s="90" t="s">
        <v>682</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1238</v>
      </c>
      <c r="B78" s="81" t="s">
        <v>1277</v>
      </c>
      <c r="C78" s="83" t="s">
        <v>1278</v>
      </c>
      <c r="D78" s="85" t="s">
        <v>1279</v>
      </c>
      <c r="E78" s="85" t="s">
        <v>1280</v>
      </c>
      <c r="F78" s="86" t="s">
        <v>1042</v>
      </c>
      <c r="G78" s="86" t="s">
        <v>1027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1238</v>
      </c>
      <c r="B79" s="81" t="s">
        <v>1281</v>
      </c>
      <c r="C79" s="83" t="s">
        <v>1282</v>
      </c>
      <c r="D79" s="85" t="s">
        <v>1283</v>
      </c>
      <c r="E79" s="85" t="s">
        <v>1284</v>
      </c>
      <c r="F79" s="86" t="s">
        <v>1042</v>
      </c>
      <c r="G79" s="86" t="s">
        <v>995</v>
      </c>
      <c r="H79" s="86">
        <v>2</v>
      </c>
      <c r="I79" s="88">
        <f>IF(COUNTIF(J79:AW79,"&lt;&gt;")=0,"",SUMPRODUCT(((Recommendations[ImplStatus]="Implemented")+(Recommendations[ImplStatus]="Compensated"))*ISNUMBER(MATCH(Recommendations[Id],J79:AW79,0)))/COUNTIF(J79:AW79,"&lt;&gt;"))</f>
        <v>0</v>
      </c>
      <c r="J79" s="90" t="s">
        <v>559</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1238</v>
      </c>
      <c r="B80" s="81" t="s">
        <v>1285</v>
      </c>
      <c r="C80" s="83" t="s">
        <v>1286</v>
      </c>
      <c r="D80" s="85" t="s">
        <v>1287</v>
      </c>
      <c r="E80" s="85" t="s">
        <v>1288</v>
      </c>
      <c r="F80" s="86" t="s">
        <v>1042</v>
      </c>
      <c r="G80" s="86" t="s">
        <v>995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1289</v>
      </c>
      <c r="B81" s="80">
        <v>9</v>
      </c>
      <c r="C81" s="82" t="s">
        <v>19</v>
      </c>
      <c r="D81" s="84" t="s">
        <v>1290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1289</v>
      </c>
      <c r="B82" s="81" t="s">
        <v>1291</v>
      </c>
      <c r="C82" s="83" t="s">
        <v>1292</v>
      </c>
      <c r="D82" s="85" t="s">
        <v>1293</v>
      </c>
      <c r="E82" s="85" t="s">
        <v>1294</v>
      </c>
      <c r="F82" s="86" t="s">
        <v>1010</v>
      </c>
      <c r="G82" s="86" t="s">
        <v>1027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1289</v>
      </c>
      <c r="B83" s="81" t="s">
        <v>1295</v>
      </c>
      <c r="C83" s="83" t="s">
        <v>1296</v>
      </c>
      <c r="D83" s="85" t="s">
        <v>1297</v>
      </c>
      <c r="E83" s="85" t="s">
        <v>1298</v>
      </c>
      <c r="F83" s="86" t="s">
        <v>984</v>
      </c>
      <c r="G83" s="86" t="s">
        <v>1027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1289</v>
      </c>
      <c r="B84" s="81" t="s">
        <v>1299</v>
      </c>
      <c r="C84" s="83" t="s">
        <v>1300</v>
      </c>
      <c r="D84" s="85" t="s">
        <v>1301</v>
      </c>
      <c r="E84" s="85" t="s">
        <v>1302</v>
      </c>
      <c r="F84" s="86" t="s">
        <v>1256</v>
      </c>
      <c r="G84" s="86" t="s">
        <v>1027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1289</v>
      </c>
      <c r="B85" s="81" t="s">
        <v>1303</v>
      </c>
      <c r="C85" s="83" t="s">
        <v>1304</v>
      </c>
      <c r="D85" s="85" t="s">
        <v>1305</v>
      </c>
      <c r="E85" s="85" t="s">
        <v>1306</v>
      </c>
      <c r="F85" s="86" t="s">
        <v>1010</v>
      </c>
      <c r="G85" s="86" t="s">
        <v>1027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1289</v>
      </c>
      <c r="B86" s="81" t="s">
        <v>1307</v>
      </c>
      <c r="C86" s="83" t="s">
        <v>1308</v>
      </c>
      <c r="D86" s="85" t="s">
        <v>1309</v>
      </c>
      <c r="E86" s="85" t="s">
        <v>1310</v>
      </c>
      <c r="F86" s="86" t="s">
        <v>1256</v>
      </c>
      <c r="G86" s="86" t="s">
        <v>1027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1289</v>
      </c>
      <c r="B87" s="81" t="s">
        <v>1311</v>
      </c>
      <c r="C87" s="83" t="s">
        <v>1312</v>
      </c>
      <c r="D87" s="85" t="s">
        <v>1313</v>
      </c>
      <c r="E87" s="85" t="s">
        <v>1314</v>
      </c>
      <c r="F87" s="86" t="s">
        <v>1256</v>
      </c>
      <c r="G87" s="86" t="s">
        <v>1027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1289</v>
      </c>
      <c r="B88" s="81" t="s">
        <v>1315</v>
      </c>
      <c r="C88" s="83" t="s">
        <v>1316</v>
      </c>
      <c r="D88" s="85" t="s">
        <v>1317</v>
      </c>
      <c r="E88" s="85" t="s">
        <v>1318</v>
      </c>
      <c r="F88" s="86" t="s">
        <v>1256</v>
      </c>
      <c r="G88" s="86" t="s">
        <v>1027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1319</v>
      </c>
      <c r="B89" s="80">
        <v>10</v>
      </c>
      <c r="C89" s="82" t="s">
        <v>19</v>
      </c>
      <c r="D89" s="84" t="s">
        <v>1320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1319</v>
      </c>
      <c r="B90" s="81" t="s">
        <v>1321</v>
      </c>
      <c r="C90" s="83" t="s">
        <v>1322</v>
      </c>
      <c r="D90" s="85" t="s">
        <v>1323</v>
      </c>
      <c r="E90" s="85" t="s">
        <v>1324</v>
      </c>
      <c r="F90" s="86" t="s">
        <v>984</v>
      </c>
      <c r="G90" s="86" t="s">
        <v>995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1319</v>
      </c>
      <c r="B91" s="81" t="s">
        <v>1325</v>
      </c>
      <c r="C91" s="83" t="s">
        <v>1326</v>
      </c>
      <c r="D91" s="85" t="s">
        <v>1327</v>
      </c>
      <c r="E91" s="85" t="s">
        <v>1328</v>
      </c>
      <c r="F91" s="86" t="s">
        <v>984</v>
      </c>
      <c r="G91" s="86" t="s">
        <v>1027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1319</v>
      </c>
      <c r="B92" s="81" t="s">
        <v>1329</v>
      </c>
      <c r="C92" s="83" t="s">
        <v>1330</v>
      </c>
      <c r="D92" s="85" t="s">
        <v>1331</v>
      </c>
      <c r="E92" s="85" t="s">
        <v>1332</v>
      </c>
      <c r="F92" s="86" t="s">
        <v>984</v>
      </c>
      <c r="G92" s="86" t="s">
        <v>1027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1319</v>
      </c>
      <c r="B93" s="81" t="s">
        <v>1333</v>
      </c>
      <c r="C93" s="83" t="s">
        <v>1334</v>
      </c>
      <c r="D93" s="85" t="s">
        <v>1335</v>
      </c>
      <c r="E93" s="85" t="s">
        <v>1336</v>
      </c>
      <c r="F93" s="86" t="s">
        <v>984</v>
      </c>
      <c r="G93" s="86" t="s">
        <v>995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1319</v>
      </c>
      <c r="B94" s="81" t="s">
        <v>1337</v>
      </c>
      <c r="C94" s="83" t="s">
        <v>1338</v>
      </c>
      <c r="D94" s="85" t="s">
        <v>1339</v>
      </c>
      <c r="E94" s="85" t="s">
        <v>1340</v>
      </c>
      <c r="F94" s="86" t="s">
        <v>984</v>
      </c>
      <c r="G94" s="86" t="s">
        <v>1027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1319</v>
      </c>
      <c r="B95" s="81" t="s">
        <v>1341</v>
      </c>
      <c r="C95" s="83" t="s">
        <v>1342</v>
      </c>
      <c r="D95" s="85" t="s">
        <v>1343</v>
      </c>
      <c r="E95" s="85" t="s">
        <v>1344</v>
      </c>
      <c r="F95" s="86" t="s">
        <v>984</v>
      </c>
      <c r="G95" s="86" t="s">
        <v>1027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1319</v>
      </c>
      <c r="B96" s="81" t="s">
        <v>1345</v>
      </c>
      <c r="C96" s="83" t="s">
        <v>1346</v>
      </c>
      <c r="D96" s="85" t="s">
        <v>1347</v>
      </c>
      <c r="E96" s="85" t="s">
        <v>1348</v>
      </c>
      <c r="F96" s="86" t="s">
        <v>984</v>
      </c>
      <c r="G96" s="86" t="s">
        <v>995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1349</v>
      </c>
      <c r="B97" s="80">
        <v>11</v>
      </c>
      <c r="C97" s="82" t="s">
        <v>19</v>
      </c>
      <c r="D97" s="84" t="s">
        <v>1350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1349</v>
      </c>
      <c r="B98" s="81" t="s">
        <v>1351</v>
      </c>
      <c r="C98" s="83" t="s">
        <v>1352</v>
      </c>
      <c r="D98" s="85" t="s">
        <v>1353</v>
      </c>
      <c r="E98" s="85" t="s">
        <v>1354</v>
      </c>
      <c r="F98" s="86" t="s">
        <v>1102</v>
      </c>
      <c r="G98" s="86" t="s">
        <v>1043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1349</v>
      </c>
      <c r="B99" s="81" t="s">
        <v>1355</v>
      </c>
      <c r="C99" s="83" t="s">
        <v>1356</v>
      </c>
      <c r="D99" s="85" t="s">
        <v>1357</v>
      </c>
      <c r="E99" s="85" t="s">
        <v>1358</v>
      </c>
      <c r="F99" s="86" t="s">
        <v>1042</v>
      </c>
      <c r="G99" s="86" t="s">
        <v>1359</v>
      </c>
      <c r="H99" s="86">
        <v>1</v>
      </c>
      <c r="I99" s="88">
        <f>IF(COUNTIF(J99:AW99,"&lt;&gt;")=0,"",SUMPRODUCT(((Recommendations[ImplStatus]="Implemented")+(Recommendations[ImplStatus]="Compensated"))*ISNUMBER(MATCH(Recommendations[Id],J99:AW99,0)))/COUNTIF(J99:AW99,"&lt;&gt;"))</f>
        <v>0</v>
      </c>
      <c r="J99" s="90" t="s">
        <v>33</v>
      </c>
      <c r="K99" s="90" t="s">
        <v>39</v>
      </c>
      <c r="L99" s="90" t="s">
        <v>370</v>
      </c>
      <c r="M99" s="90" t="s">
        <v>579</v>
      </c>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1349</v>
      </c>
      <c r="B100" s="81" t="s">
        <v>1360</v>
      </c>
      <c r="C100" s="83" t="s">
        <v>1361</v>
      </c>
      <c r="D100" s="85" t="s">
        <v>1362</v>
      </c>
      <c r="E100" s="85" t="s">
        <v>1363</v>
      </c>
      <c r="F100" s="86" t="s">
        <v>1042</v>
      </c>
      <c r="G100" s="86" t="s">
        <v>1027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1349</v>
      </c>
      <c r="B101" s="81" t="s">
        <v>1364</v>
      </c>
      <c r="C101" s="83" t="s">
        <v>1365</v>
      </c>
      <c r="D101" s="85" t="s">
        <v>1366</v>
      </c>
      <c r="E101" s="85" t="s">
        <v>1367</v>
      </c>
      <c r="F101" s="86" t="s">
        <v>1042</v>
      </c>
      <c r="G101" s="86" t="s">
        <v>1359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1349</v>
      </c>
      <c r="B102" s="81" t="s">
        <v>1368</v>
      </c>
      <c r="C102" s="83" t="s">
        <v>1369</v>
      </c>
      <c r="D102" s="85" t="s">
        <v>1370</v>
      </c>
      <c r="E102" s="85" t="s">
        <v>1371</v>
      </c>
      <c r="F102" s="86" t="s">
        <v>1042</v>
      </c>
      <c r="G102" s="86" t="s">
        <v>1359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1372</v>
      </c>
      <c r="B103" s="80">
        <v>12</v>
      </c>
      <c r="C103" s="82" t="s">
        <v>19</v>
      </c>
      <c r="D103" s="84" t="s">
        <v>1373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1372</v>
      </c>
      <c r="B104" s="81" t="s">
        <v>1374</v>
      </c>
      <c r="C104" s="83" t="s">
        <v>1375</v>
      </c>
      <c r="D104" s="85" t="s">
        <v>1376</v>
      </c>
      <c r="E104" s="85" t="s">
        <v>1377</v>
      </c>
      <c r="F104" s="86" t="s">
        <v>1256</v>
      </c>
      <c r="G104" s="86" t="s">
        <v>1027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1372</v>
      </c>
      <c r="B105" s="81" t="s">
        <v>1378</v>
      </c>
      <c r="C105" s="83" t="s">
        <v>1379</v>
      </c>
      <c r="D105" s="85" t="s">
        <v>1380</v>
      </c>
      <c r="E105" s="85" t="s">
        <v>1381</v>
      </c>
      <c r="F105" s="86" t="s">
        <v>1256</v>
      </c>
      <c r="G105" s="86" t="s">
        <v>1027</v>
      </c>
      <c r="H105" s="86">
        <v>2</v>
      </c>
      <c r="I105" s="88">
        <f>IF(COUNTIF(J105:AW105,"&lt;&gt;")=0,"",SUMPRODUCT(((Recommendations[ImplStatus]="Implemented")+(Recommendations[ImplStatus]="Compensated"))*ISNUMBER(MATCH(Recommendations[Id],J105:AW105,0)))/COUNTIF(J105:AW105,"&lt;&gt;"))</f>
        <v>0</v>
      </c>
      <c r="J105" s="90" t="s">
        <v>90</v>
      </c>
      <c r="K105" s="90" t="s">
        <v>175</v>
      </c>
      <c r="L105" s="90" t="s">
        <v>200</v>
      </c>
      <c r="M105" s="90" t="s">
        <v>335</v>
      </c>
      <c r="N105" s="90" t="s">
        <v>642</v>
      </c>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1372</v>
      </c>
      <c r="B106" s="81" t="s">
        <v>1382</v>
      </c>
      <c r="C106" s="83" t="s">
        <v>1383</v>
      </c>
      <c r="D106" s="85" t="s">
        <v>1384</v>
      </c>
      <c r="E106" s="85" t="s">
        <v>1385</v>
      </c>
      <c r="F106" s="86" t="s">
        <v>1256</v>
      </c>
      <c r="G106" s="86" t="s">
        <v>1027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1372</v>
      </c>
      <c r="B107" s="81" t="s">
        <v>1386</v>
      </c>
      <c r="C107" s="83" t="s">
        <v>1387</v>
      </c>
      <c r="D107" s="85" t="s">
        <v>1388</v>
      </c>
      <c r="E107" s="85" t="s">
        <v>1389</v>
      </c>
      <c r="F107" s="86" t="s">
        <v>1102</v>
      </c>
      <c r="G107" s="86" t="s">
        <v>1043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1372</v>
      </c>
      <c r="B108" s="81" t="s">
        <v>1390</v>
      </c>
      <c r="C108" s="83" t="s">
        <v>1391</v>
      </c>
      <c r="D108" s="85" t="s">
        <v>1392</v>
      </c>
      <c r="E108" s="85" t="s">
        <v>1393</v>
      </c>
      <c r="F108" s="86" t="s">
        <v>1256</v>
      </c>
      <c r="G108" s="86" t="s">
        <v>1027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1372</v>
      </c>
      <c r="B109" s="81" t="s">
        <v>1394</v>
      </c>
      <c r="C109" s="83" t="s">
        <v>1395</v>
      </c>
      <c r="D109" s="85" t="s">
        <v>1396</v>
      </c>
      <c r="E109" s="85" t="s">
        <v>1397</v>
      </c>
      <c r="F109" s="86" t="s">
        <v>1256</v>
      </c>
      <c r="G109" s="86" t="s">
        <v>1027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1372</v>
      </c>
      <c r="B110" s="81" t="s">
        <v>1398</v>
      </c>
      <c r="C110" s="83" t="s">
        <v>1399</v>
      </c>
      <c r="D110" s="85" t="s">
        <v>1400</v>
      </c>
      <c r="E110" s="85" t="s">
        <v>1401</v>
      </c>
      <c r="F110" s="86" t="s">
        <v>984</v>
      </c>
      <c r="G110" s="86" t="s">
        <v>1027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1372</v>
      </c>
      <c r="B111" s="81" t="s">
        <v>1402</v>
      </c>
      <c r="C111" s="83" t="s">
        <v>1403</v>
      </c>
      <c r="D111" s="85" t="s">
        <v>1404</v>
      </c>
      <c r="E111" s="85" t="s">
        <v>1405</v>
      </c>
      <c r="F111" s="86" t="s">
        <v>984</v>
      </c>
      <c r="G111" s="86" t="s">
        <v>1027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1406</v>
      </c>
      <c r="B112" s="80">
        <v>13</v>
      </c>
      <c r="C112" s="82" t="s">
        <v>19</v>
      </c>
      <c r="D112" s="84" t="s">
        <v>1407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1406</v>
      </c>
      <c r="B113" s="81" t="s">
        <v>1408</v>
      </c>
      <c r="C113" s="83" t="s">
        <v>1409</v>
      </c>
      <c r="D113" s="85" t="s">
        <v>1410</v>
      </c>
      <c r="E113" s="85" t="s">
        <v>1411</v>
      </c>
      <c r="F113" s="86" t="s">
        <v>1256</v>
      </c>
      <c r="G113" s="86" t="s">
        <v>995</v>
      </c>
      <c r="H113" s="86">
        <v>2</v>
      </c>
      <c r="I113" s="88">
        <f>IF(COUNTIF(J113:AW113,"&lt;&gt;")=0,"",SUMPRODUCT(((Recommendations[ImplStatus]="Implemented")+(Recommendations[ImplStatus]="Compensated"))*ISNUMBER(MATCH(Recommendations[Id],J113:AW113,0)))/COUNTIF(J113:AW113,"&lt;&gt;"))</f>
        <v>0</v>
      </c>
      <c r="J113" s="90" t="s">
        <v>559</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1406</v>
      </c>
      <c r="B114" s="81" t="s">
        <v>1412</v>
      </c>
      <c r="C114" s="83" t="s">
        <v>1413</v>
      </c>
      <c r="D114" s="85" t="s">
        <v>1414</v>
      </c>
      <c r="E114" s="85" t="s">
        <v>1415</v>
      </c>
      <c r="F114" s="86" t="s">
        <v>984</v>
      </c>
      <c r="G114" s="86" t="s">
        <v>995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1406</v>
      </c>
      <c r="B115" s="81" t="s">
        <v>1416</v>
      </c>
      <c r="C115" s="83" t="s">
        <v>1417</v>
      </c>
      <c r="D115" s="85" t="s">
        <v>1418</v>
      </c>
      <c r="E115" s="85" t="s">
        <v>1419</v>
      </c>
      <c r="F115" s="86" t="s">
        <v>1256</v>
      </c>
      <c r="G115" s="86" t="s">
        <v>995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1406</v>
      </c>
      <c r="B116" s="81" t="s">
        <v>1420</v>
      </c>
      <c r="C116" s="83" t="s">
        <v>1421</v>
      </c>
      <c r="D116" s="85" t="s">
        <v>1422</v>
      </c>
      <c r="E116" s="85" t="s">
        <v>1423</v>
      </c>
      <c r="F116" s="86" t="s">
        <v>1256</v>
      </c>
      <c r="G116" s="86" t="s">
        <v>1027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1406</v>
      </c>
      <c r="B117" s="81" t="s">
        <v>1424</v>
      </c>
      <c r="C117" s="83" t="s">
        <v>1425</v>
      </c>
      <c r="D117" s="85" t="s">
        <v>1426</v>
      </c>
      <c r="E117" s="85" t="s">
        <v>1427</v>
      </c>
      <c r="F117" s="86" t="s">
        <v>984</v>
      </c>
      <c r="G117" s="86" t="s">
        <v>1027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1406</v>
      </c>
      <c r="B118" s="81" t="s">
        <v>1428</v>
      </c>
      <c r="C118" s="83" t="s">
        <v>1429</v>
      </c>
      <c r="D118" s="85" t="s">
        <v>1430</v>
      </c>
      <c r="E118" s="85" t="s">
        <v>1431</v>
      </c>
      <c r="F118" s="86" t="s">
        <v>1256</v>
      </c>
      <c r="G118" s="86" t="s">
        <v>995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1406</v>
      </c>
      <c r="B119" s="81" t="s">
        <v>1432</v>
      </c>
      <c r="C119" s="83" t="s">
        <v>1433</v>
      </c>
      <c r="D119" s="85" t="s">
        <v>1434</v>
      </c>
      <c r="E119" s="85" t="s">
        <v>1435</v>
      </c>
      <c r="F119" s="86" t="s">
        <v>984</v>
      </c>
      <c r="G119" s="86" t="s">
        <v>1027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1406</v>
      </c>
      <c r="B120" s="81" t="s">
        <v>1436</v>
      </c>
      <c r="C120" s="83" t="s">
        <v>1437</v>
      </c>
      <c r="D120" s="85" t="s">
        <v>1438</v>
      </c>
      <c r="E120" s="85" t="s">
        <v>1439</v>
      </c>
      <c r="F120" s="86" t="s">
        <v>1256</v>
      </c>
      <c r="G120" s="86" t="s">
        <v>1027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1406</v>
      </c>
      <c r="B121" s="81" t="s">
        <v>1440</v>
      </c>
      <c r="C121" s="83" t="s">
        <v>1441</v>
      </c>
      <c r="D121" s="85" t="s">
        <v>1442</v>
      </c>
      <c r="E121" s="85" t="s">
        <v>1443</v>
      </c>
      <c r="F121" s="86" t="s">
        <v>1256</v>
      </c>
      <c r="G121" s="86" t="s">
        <v>1027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1406</v>
      </c>
      <c r="B122" s="81" t="s">
        <v>1444</v>
      </c>
      <c r="C122" s="83" t="s">
        <v>1445</v>
      </c>
      <c r="D122" s="85" t="s">
        <v>1446</v>
      </c>
      <c r="E122" s="85" t="s">
        <v>1447</v>
      </c>
      <c r="F122" s="86" t="s">
        <v>1256</v>
      </c>
      <c r="G122" s="86" t="s">
        <v>1027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1406</v>
      </c>
      <c r="B123" s="81" t="s">
        <v>1448</v>
      </c>
      <c r="C123" s="83" t="s">
        <v>1449</v>
      </c>
      <c r="D123" s="85" t="s">
        <v>1450</v>
      </c>
      <c r="E123" s="85" t="s">
        <v>1451</v>
      </c>
      <c r="F123" s="86" t="s">
        <v>1256</v>
      </c>
      <c r="G123" s="86" t="s">
        <v>995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1452</v>
      </c>
      <c r="B124" s="80">
        <v>14</v>
      </c>
      <c r="C124" s="82" t="s">
        <v>19</v>
      </c>
      <c r="D124" s="84" t="s">
        <v>1453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1452</v>
      </c>
      <c r="B125" s="81" t="s">
        <v>1454</v>
      </c>
      <c r="C125" s="83" t="s">
        <v>1455</v>
      </c>
      <c r="D125" s="85" t="s">
        <v>1456</v>
      </c>
      <c r="E125" s="85" t="s">
        <v>1457</v>
      </c>
      <c r="F125" s="86" t="s">
        <v>1102</v>
      </c>
      <c r="G125" s="86" t="s">
        <v>1043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1452</v>
      </c>
      <c r="B126" s="81" t="s">
        <v>1458</v>
      </c>
      <c r="C126" s="83" t="s">
        <v>1459</v>
      </c>
      <c r="D126" s="85" t="s">
        <v>1460</v>
      </c>
      <c r="E126" s="85" t="s">
        <v>1461</v>
      </c>
      <c r="F126" s="86" t="s">
        <v>1127</v>
      </c>
      <c r="G126" s="86" t="s">
        <v>1027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1452</v>
      </c>
      <c r="B127" s="81" t="s">
        <v>1462</v>
      </c>
      <c r="C127" s="83" t="s">
        <v>1463</v>
      </c>
      <c r="D127" s="85" t="s">
        <v>1464</v>
      </c>
      <c r="E127" s="85" t="s">
        <v>1465</v>
      </c>
      <c r="F127" s="86" t="s">
        <v>1127</v>
      </c>
      <c r="G127" s="86" t="s">
        <v>1027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1452</v>
      </c>
      <c r="B128" s="81" t="s">
        <v>1466</v>
      </c>
      <c r="C128" s="83" t="s">
        <v>1467</v>
      </c>
      <c r="D128" s="85" t="s">
        <v>1468</v>
      </c>
      <c r="E128" s="85" t="s">
        <v>1469</v>
      </c>
      <c r="F128" s="86" t="s">
        <v>1127</v>
      </c>
      <c r="G128" s="86" t="s">
        <v>1027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1452</v>
      </c>
      <c r="B129" s="81" t="s">
        <v>1470</v>
      </c>
      <c r="C129" s="83" t="s">
        <v>1471</v>
      </c>
      <c r="D129" s="85" t="s">
        <v>1472</v>
      </c>
      <c r="E129" s="85" t="s">
        <v>1473</v>
      </c>
      <c r="F129" s="86" t="s">
        <v>1127</v>
      </c>
      <c r="G129" s="86" t="s">
        <v>1027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1452</v>
      </c>
      <c r="B130" s="81" t="s">
        <v>1474</v>
      </c>
      <c r="C130" s="83" t="s">
        <v>1475</v>
      </c>
      <c r="D130" s="85" t="s">
        <v>1476</v>
      </c>
      <c r="E130" s="85" t="s">
        <v>1477</v>
      </c>
      <c r="F130" s="86" t="s">
        <v>1127</v>
      </c>
      <c r="G130" s="86" t="s">
        <v>1027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1452</v>
      </c>
      <c r="B131" s="81" t="s">
        <v>1478</v>
      </c>
      <c r="C131" s="83" t="s">
        <v>1479</v>
      </c>
      <c r="D131" s="85" t="s">
        <v>1480</v>
      </c>
      <c r="E131" s="85" t="s">
        <v>1481</v>
      </c>
      <c r="F131" s="86" t="s">
        <v>1127</v>
      </c>
      <c r="G131" s="86" t="s">
        <v>1027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1452</v>
      </c>
      <c r="B132" s="81" t="s">
        <v>1482</v>
      </c>
      <c r="C132" s="83" t="s">
        <v>1483</v>
      </c>
      <c r="D132" s="85" t="s">
        <v>1484</v>
      </c>
      <c r="E132" s="85" t="s">
        <v>1485</v>
      </c>
      <c r="F132" s="86" t="s">
        <v>1127</v>
      </c>
      <c r="G132" s="86" t="s">
        <v>1027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1452</v>
      </c>
      <c r="B133" s="81" t="s">
        <v>1486</v>
      </c>
      <c r="C133" s="83" t="s">
        <v>1487</v>
      </c>
      <c r="D133" s="85" t="s">
        <v>1488</v>
      </c>
      <c r="E133" s="85" t="s">
        <v>1489</v>
      </c>
      <c r="F133" s="86" t="s">
        <v>1127</v>
      </c>
      <c r="G133" s="86" t="s">
        <v>1027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1490</v>
      </c>
      <c r="B134" s="80">
        <v>15</v>
      </c>
      <c r="C134" s="82" t="s">
        <v>19</v>
      </c>
      <c r="D134" s="84" t="s">
        <v>1491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1490</v>
      </c>
      <c r="B135" s="81" t="s">
        <v>1492</v>
      </c>
      <c r="C135" s="83" t="s">
        <v>1493</v>
      </c>
      <c r="D135" s="85" t="s">
        <v>1494</v>
      </c>
      <c r="E135" s="85" t="s">
        <v>1495</v>
      </c>
      <c r="F135" s="86" t="s">
        <v>1127</v>
      </c>
      <c r="G135" s="86" t="s">
        <v>985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1490</v>
      </c>
      <c r="B136" s="81" t="s">
        <v>1496</v>
      </c>
      <c r="C136" s="83" t="s">
        <v>1497</v>
      </c>
      <c r="D136" s="85" t="s">
        <v>1498</v>
      </c>
      <c r="E136" s="85" t="s">
        <v>1499</v>
      </c>
      <c r="F136" s="86" t="s">
        <v>1102</v>
      </c>
      <c r="G136" s="86" t="s">
        <v>1043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1490</v>
      </c>
      <c r="B137" s="81" t="s">
        <v>1500</v>
      </c>
      <c r="C137" s="83" t="s">
        <v>1501</v>
      </c>
      <c r="D137" s="85" t="s">
        <v>1502</v>
      </c>
      <c r="E137" s="85" t="s">
        <v>1503</v>
      </c>
      <c r="F137" s="86" t="s">
        <v>1127</v>
      </c>
      <c r="G137" s="86" t="s">
        <v>1043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1490</v>
      </c>
      <c r="B138" s="81" t="s">
        <v>1504</v>
      </c>
      <c r="C138" s="83" t="s">
        <v>1505</v>
      </c>
      <c r="D138" s="85" t="s">
        <v>1506</v>
      </c>
      <c r="E138" s="85" t="s">
        <v>1507</v>
      </c>
      <c r="F138" s="86" t="s">
        <v>1102</v>
      </c>
      <c r="G138" s="86" t="s">
        <v>1043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1490</v>
      </c>
      <c r="B139" s="81" t="s">
        <v>1508</v>
      </c>
      <c r="C139" s="83" t="s">
        <v>1509</v>
      </c>
      <c r="D139" s="85" t="s">
        <v>1510</v>
      </c>
      <c r="E139" s="85" t="s">
        <v>1511</v>
      </c>
      <c r="F139" s="86" t="s">
        <v>1127</v>
      </c>
      <c r="G139" s="86" t="s">
        <v>1043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1490</v>
      </c>
      <c r="B140" s="81" t="s">
        <v>1512</v>
      </c>
      <c r="C140" s="83" t="s">
        <v>1513</v>
      </c>
      <c r="D140" s="85" t="s">
        <v>1514</v>
      </c>
      <c r="E140" s="85" t="s">
        <v>1515</v>
      </c>
      <c r="F140" s="86" t="s">
        <v>1042</v>
      </c>
      <c r="G140" s="86" t="s">
        <v>1043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1490</v>
      </c>
      <c r="B141" s="81" t="s">
        <v>1516</v>
      </c>
      <c r="C141" s="83" t="s">
        <v>1517</v>
      </c>
      <c r="D141" s="85" t="s">
        <v>1518</v>
      </c>
      <c r="E141" s="85" t="s">
        <v>1519</v>
      </c>
      <c r="F141" s="86" t="s">
        <v>1042</v>
      </c>
      <c r="G141" s="86" t="s">
        <v>1027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1520</v>
      </c>
      <c r="B142" s="80">
        <v>16</v>
      </c>
      <c r="C142" s="82" t="s">
        <v>19</v>
      </c>
      <c r="D142" s="84" t="s">
        <v>1521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1520</v>
      </c>
      <c r="B143" s="81" t="s">
        <v>1522</v>
      </c>
      <c r="C143" s="83" t="s">
        <v>1523</v>
      </c>
      <c r="D143" s="85" t="s">
        <v>1524</v>
      </c>
      <c r="E143" s="85" t="s">
        <v>1525</v>
      </c>
      <c r="F143" s="86" t="s">
        <v>1102</v>
      </c>
      <c r="G143" s="86" t="s">
        <v>1043</v>
      </c>
      <c r="H143" s="86">
        <v>2</v>
      </c>
      <c r="I143" s="88">
        <f>IF(COUNTIF(J143:AW143,"&lt;&gt;")=0,"",SUMPRODUCT(((Recommendations[ImplStatus]="Implemented")+(Recommendations[ImplStatus]="Compensated"))*ISNUMBER(MATCH(Recommendations[Id],J143:AW143,0)))/COUNTIF(J143:AW143,"&lt;&gt;"))</f>
        <v>0</v>
      </c>
      <c r="J143" s="90" t="s">
        <v>390</v>
      </c>
      <c r="K143" s="90" t="s">
        <v>395</v>
      </c>
      <c r="L143" s="90" t="s">
        <v>400</v>
      </c>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1520</v>
      </c>
      <c r="B144" s="81" t="s">
        <v>1526</v>
      </c>
      <c r="C144" s="83" t="s">
        <v>1527</v>
      </c>
      <c r="D144" s="85" t="s">
        <v>1528</v>
      </c>
      <c r="E144" s="85" t="s">
        <v>1529</v>
      </c>
      <c r="F144" s="86" t="s">
        <v>1102</v>
      </c>
      <c r="G144" s="86" t="s">
        <v>1043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1520</v>
      </c>
      <c r="B145" s="81" t="s">
        <v>1530</v>
      </c>
      <c r="C145" s="83" t="s">
        <v>1531</v>
      </c>
      <c r="D145" s="85" t="s">
        <v>1532</v>
      </c>
      <c r="E145" s="85" t="s">
        <v>1533</v>
      </c>
      <c r="F145" s="86" t="s">
        <v>1010</v>
      </c>
      <c r="G145" s="86" t="s">
        <v>995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1520</v>
      </c>
      <c r="B146" s="81" t="s">
        <v>1534</v>
      </c>
      <c r="C146" s="83" t="s">
        <v>1535</v>
      </c>
      <c r="D146" s="85" t="s">
        <v>1536</v>
      </c>
      <c r="E146" s="85" t="s">
        <v>1537</v>
      </c>
      <c r="F146" s="86" t="s">
        <v>1010</v>
      </c>
      <c r="G146" s="86" t="s">
        <v>985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1520</v>
      </c>
      <c r="B147" s="81" t="s">
        <v>1538</v>
      </c>
      <c r="C147" s="83" t="s">
        <v>1539</v>
      </c>
      <c r="D147" s="85" t="s">
        <v>1540</v>
      </c>
      <c r="E147" s="85" t="s">
        <v>1541</v>
      </c>
      <c r="F147" s="86" t="s">
        <v>1010</v>
      </c>
      <c r="G147" s="86" t="s">
        <v>1027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1520</v>
      </c>
      <c r="B148" s="81" t="s">
        <v>1542</v>
      </c>
      <c r="C148" s="83" t="s">
        <v>1543</v>
      </c>
      <c r="D148" s="85" t="s">
        <v>1544</v>
      </c>
      <c r="E148" s="85" t="s">
        <v>1545</v>
      </c>
      <c r="F148" s="86" t="s">
        <v>1102</v>
      </c>
      <c r="G148" s="86" t="s">
        <v>1043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1520</v>
      </c>
      <c r="B149" s="81" t="s">
        <v>1546</v>
      </c>
      <c r="C149" s="83" t="s">
        <v>1547</v>
      </c>
      <c r="D149" s="85" t="s">
        <v>1548</v>
      </c>
      <c r="E149" s="85" t="s">
        <v>1549</v>
      </c>
      <c r="F149" s="86" t="s">
        <v>1010</v>
      </c>
      <c r="G149" s="86" t="s">
        <v>1027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1520</v>
      </c>
      <c r="B150" s="81" t="s">
        <v>1550</v>
      </c>
      <c r="C150" s="83" t="s">
        <v>1551</v>
      </c>
      <c r="D150" s="85" t="s">
        <v>1552</v>
      </c>
      <c r="E150" s="85" t="s">
        <v>1553</v>
      </c>
      <c r="F150" s="86" t="s">
        <v>1256</v>
      </c>
      <c r="G150" s="86" t="s">
        <v>1027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1520</v>
      </c>
      <c r="B151" s="81" t="s">
        <v>1554</v>
      </c>
      <c r="C151" s="83" t="s">
        <v>1555</v>
      </c>
      <c r="D151" s="85" t="s">
        <v>1556</v>
      </c>
      <c r="E151" s="85" t="s">
        <v>1557</v>
      </c>
      <c r="F151" s="86" t="s">
        <v>1127</v>
      </c>
      <c r="G151" s="86" t="s">
        <v>1027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1520</v>
      </c>
      <c r="B152" s="81" t="s">
        <v>1558</v>
      </c>
      <c r="C152" s="83" t="s">
        <v>1559</v>
      </c>
      <c r="D152" s="85" t="s">
        <v>1560</v>
      </c>
      <c r="E152" s="85" t="s">
        <v>1561</v>
      </c>
      <c r="F152" s="86" t="s">
        <v>1010</v>
      </c>
      <c r="G152" s="86" t="s">
        <v>1027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1520</v>
      </c>
      <c r="B153" s="81" t="s">
        <v>1562</v>
      </c>
      <c r="C153" s="83" t="s">
        <v>1563</v>
      </c>
      <c r="D153" s="85" t="s">
        <v>1564</v>
      </c>
      <c r="E153" s="85" t="s">
        <v>1565</v>
      </c>
      <c r="F153" s="86" t="s">
        <v>1010</v>
      </c>
      <c r="G153" s="86" t="s">
        <v>1027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1520</v>
      </c>
      <c r="B154" s="81" t="s">
        <v>1566</v>
      </c>
      <c r="C154" s="83" t="s">
        <v>1567</v>
      </c>
      <c r="D154" s="85" t="s">
        <v>1568</v>
      </c>
      <c r="E154" s="85" t="s">
        <v>1569</v>
      </c>
      <c r="F154" s="86" t="s">
        <v>1010</v>
      </c>
      <c r="G154" s="86" t="s">
        <v>1027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1520</v>
      </c>
      <c r="B155" s="81" t="s">
        <v>1570</v>
      </c>
      <c r="C155" s="83" t="s">
        <v>1571</v>
      </c>
      <c r="D155" s="85" t="s">
        <v>1572</v>
      </c>
      <c r="E155" s="85" t="s">
        <v>1573</v>
      </c>
      <c r="F155" s="86" t="s">
        <v>1010</v>
      </c>
      <c r="G155" s="86" t="s">
        <v>995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1520</v>
      </c>
      <c r="B156" s="81" t="s">
        <v>1574</v>
      </c>
      <c r="C156" s="83" t="s">
        <v>1575</v>
      </c>
      <c r="D156" s="85" t="s">
        <v>1576</v>
      </c>
      <c r="E156" s="85" t="s">
        <v>1577</v>
      </c>
      <c r="F156" s="86" t="s">
        <v>1010</v>
      </c>
      <c r="G156" s="86" t="s">
        <v>1027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1578</v>
      </c>
      <c r="B157" s="80">
        <v>17</v>
      </c>
      <c r="C157" s="82" t="s">
        <v>19</v>
      </c>
      <c r="D157" s="84" t="s">
        <v>1579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1578</v>
      </c>
      <c r="B158" s="81" t="s">
        <v>1580</v>
      </c>
      <c r="C158" s="83" t="s">
        <v>1581</v>
      </c>
      <c r="D158" s="85" t="s">
        <v>1582</v>
      </c>
      <c r="E158" s="85" t="s">
        <v>1583</v>
      </c>
      <c r="F158" s="86" t="s">
        <v>1127</v>
      </c>
      <c r="G158" s="86" t="s">
        <v>990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1578</v>
      </c>
      <c r="B159" s="81" t="s">
        <v>1584</v>
      </c>
      <c r="C159" s="83" t="s">
        <v>1585</v>
      </c>
      <c r="D159" s="85" t="s">
        <v>1586</v>
      </c>
      <c r="E159" s="85" t="s">
        <v>1587</v>
      </c>
      <c r="F159" s="86" t="s">
        <v>1102</v>
      </c>
      <c r="G159" s="86" t="s">
        <v>1043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1578</v>
      </c>
      <c r="B160" s="81" t="s">
        <v>1588</v>
      </c>
      <c r="C160" s="83" t="s">
        <v>1589</v>
      </c>
      <c r="D160" s="85" t="s">
        <v>1590</v>
      </c>
      <c r="E160" s="85" t="s">
        <v>1591</v>
      </c>
      <c r="F160" s="86" t="s">
        <v>1102</v>
      </c>
      <c r="G160" s="86" t="s">
        <v>1043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1578</v>
      </c>
      <c r="B161" s="81" t="s">
        <v>1592</v>
      </c>
      <c r="C161" s="83" t="s">
        <v>1593</v>
      </c>
      <c r="D161" s="85" t="s">
        <v>1594</v>
      </c>
      <c r="E161" s="85" t="s">
        <v>1595</v>
      </c>
      <c r="F161" s="86" t="s">
        <v>1102</v>
      </c>
      <c r="G161" s="86" t="s">
        <v>1043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1578</v>
      </c>
      <c r="B162" s="81" t="s">
        <v>1596</v>
      </c>
      <c r="C162" s="83" t="s">
        <v>1597</v>
      </c>
      <c r="D162" s="85" t="s">
        <v>1598</v>
      </c>
      <c r="E162" s="85" t="s">
        <v>1599</v>
      </c>
      <c r="F162" s="86" t="s">
        <v>1127</v>
      </c>
      <c r="G162" s="86" t="s">
        <v>990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1578</v>
      </c>
      <c r="B163" s="81" t="s">
        <v>1600</v>
      </c>
      <c r="C163" s="83" t="s">
        <v>1601</v>
      </c>
      <c r="D163" s="85" t="s">
        <v>1602</v>
      </c>
      <c r="E163" s="85" t="s">
        <v>1603</v>
      </c>
      <c r="F163" s="86" t="s">
        <v>1127</v>
      </c>
      <c r="G163" s="86" t="s">
        <v>990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1578</v>
      </c>
      <c r="B164" s="81" t="s">
        <v>1604</v>
      </c>
      <c r="C164" s="83" t="s">
        <v>1605</v>
      </c>
      <c r="D164" s="85" t="s">
        <v>1606</v>
      </c>
      <c r="E164" s="85" t="s">
        <v>1607</v>
      </c>
      <c r="F164" s="86" t="s">
        <v>1127</v>
      </c>
      <c r="G164" s="86" t="s">
        <v>1359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1578</v>
      </c>
      <c r="B165" s="81" t="s">
        <v>1608</v>
      </c>
      <c r="C165" s="83" t="s">
        <v>1609</v>
      </c>
      <c r="D165" s="85" t="s">
        <v>1610</v>
      </c>
      <c r="E165" s="85" t="s">
        <v>1611</v>
      </c>
      <c r="F165" s="86" t="s">
        <v>1127</v>
      </c>
      <c r="G165" s="86" t="s">
        <v>1359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1578</v>
      </c>
      <c r="B166" s="81" t="s">
        <v>1612</v>
      </c>
      <c r="C166" s="83" t="s">
        <v>1613</v>
      </c>
      <c r="D166" s="85" t="s">
        <v>1614</v>
      </c>
      <c r="E166" s="85" t="s">
        <v>1615</v>
      </c>
      <c r="F166" s="86" t="s">
        <v>1102</v>
      </c>
      <c r="G166" s="86" t="s">
        <v>1359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1616</v>
      </c>
      <c r="B167" s="80">
        <v>18</v>
      </c>
      <c r="C167" s="82" t="s">
        <v>19</v>
      </c>
      <c r="D167" s="84" t="s">
        <v>1617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1616</v>
      </c>
      <c r="B168" s="81" t="s">
        <v>1618</v>
      </c>
      <c r="C168" s="83" t="s">
        <v>1619</v>
      </c>
      <c r="D168" s="85" t="s">
        <v>1620</v>
      </c>
      <c r="E168" s="85" t="s">
        <v>1621</v>
      </c>
      <c r="F168" s="86" t="s">
        <v>1102</v>
      </c>
      <c r="G168" s="86" t="s">
        <v>1043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1616</v>
      </c>
      <c r="B169" s="81" t="s">
        <v>1622</v>
      </c>
      <c r="C169" s="83" t="s">
        <v>1623</v>
      </c>
      <c r="D169" s="85" t="s">
        <v>1624</v>
      </c>
      <c r="E169" s="85" t="s">
        <v>1625</v>
      </c>
      <c r="F169" s="86" t="s">
        <v>1256</v>
      </c>
      <c r="G169" s="86" t="s">
        <v>995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1616</v>
      </c>
      <c r="B170" s="81" t="s">
        <v>1626</v>
      </c>
      <c r="C170" s="83" t="s">
        <v>1627</v>
      </c>
      <c r="D170" s="85" t="s">
        <v>1628</v>
      </c>
      <c r="E170" s="85" t="s">
        <v>1629</v>
      </c>
      <c r="F170" s="86" t="s">
        <v>1256</v>
      </c>
      <c r="G170" s="86" t="s">
        <v>1027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1616</v>
      </c>
      <c r="B171" s="81" t="s">
        <v>1630</v>
      </c>
      <c r="C171" s="83" t="s">
        <v>1631</v>
      </c>
      <c r="D171" s="85" t="s">
        <v>1632</v>
      </c>
      <c r="E171" s="85" t="s">
        <v>1633</v>
      </c>
      <c r="F171" s="86" t="s">
        <v>1256</v>
      </c>
      <c r="G171" s="86" t="s">
        <v>1027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1616</v>
      </c>
      <c r="B172" s="91" t="s">
        <v>1634</v>
      </c>
      <c r="C172" s="92" t="s">
        <v>1635</v>
      </c>
      <c r="D172" s="93" t="s">
        <v>1636</v>
      </c>
      <c r="E172" s="93" t="s">
        <v>1637</v>
      </c>
      <c r="F172" s="94" t="s">
        <v>1256</v>
      </c>
      <c r="G172" s="94" t="s">
        <v>995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692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IFERROR(INDEX('Recommendations'!$G$2:$G$137, MATCH(J2,'Recommendations'!$A$2:$A$137,0))="Implemented", FALSE))</xm:f>
            <x14:dxf>
              <font>
                <color rgb="FF000000"/>
              </font>
              <fill>
                <patternFill>
                  <bgColor rgb="FF3C7D22"/>
                </patternFill>
              </fill>
            </x14:dxf>
          </x14:cfRule>
          <x14:cfRule type="expression" priority="2" id="{00000000-000E-0000-0400-000002000000}">
            <xm:f>AND(J2&lt;&gt;"", IFERROR(INDEX('Recommendations'!$G$2:$G$137, MATCH(J2,'Recommendations'!$A$2:$A$137,0))="Compensated", FALSE))</xm:f>
            <x14:dxf>
              <font>
                <color rgb="FF000000"/>
              </font>
              <fill>
                <patternFill>
                  <bgColor rgb="FFC6E0B4"/>
                </patternFill>
              </fill>
            </x14:dxf>
          </x14:cfRule>
          <x14:cfRule type="expression" priority="3" id="{00000000-000E-0000-0400-000003000000}">
            <xm:f>AND(J2&lt;&gt;"", IFERROR(INDEX('Recommendations'!$G$2:$G$137, MATCH(J2,'Recommendations'!$A$2:$A$137,0))="Testing", FALSE))</xm:f>
            <x14:dxf>
              <font>
                <color rgb="FF000000"/>
              </font>
              <fill>
                <patternFill>
                  <bgColor rgb="FFFFC000"/>
                </patternFill>
              </fill>
            </x14:dxf>
          </x14:cfRule>
          <x14:cfRule type="expression" priority="4" id="{00000000-000E-0000-0400-000004000000}">
            <xm:f>AND(J2&lt;&gt;"", IFERROR(INDEX('Recommendations'!$G$2:$G$137, MATCH(J2,'Recommendations'!$A$2:$A$137,0))="Failed", FALSE))</xm:f>
            <x14:dxf>
              <font>
                <color rgb="FF000000"/>
              </font>
              <fill>
                <patternFill>
                  <bgColor rgb="FFD82891"/>
                </patternFill>
              </fill>
            </x14:dxf>
          </x14:cfRule>
          <x14:cfRule type="expression" priority="5" id="{00000000-000E-0000-0400-000005000000}">
            <xm:f>AND(J2&lt;&gt;"", IFERROR(INDEX('Recommendations'!$G$2:$G$137, MATCH(J2,'Recommendations'!$A$2:$A$137,0))="Risk Accepted", FALSE))</xm:f>
            <x14:dxf>
              <font>
                <color rgb="FF000000"/>
              </font>
              <fill>
                <patternFill>
                  <bgColor rgb="FFD9D9D9"/>
                </patternFill>
              </fill>
            </x14:dxf>
          </x14:cfRule>
          <x14:cfRule type="expression" priority="6" id="{00000000-000E-0000-0400-000006000000}">
            <xm:f>AND(J2&lt;&gt;"", IFERROR(INDEX('Recommendations'!$G$2:$G$137, MATCH(J2,'Recommendations'!$A$2:$A$137,0))="N/A",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1638</v>
      </c>
      <c r="C1" s="121" t="s">
        <v>9</v>
      </c>
      <c r="D1" s="121" t="s">
        <v>843</v>
      </c>
      <c r="E1" s="121" t="s">
        <v>1639</v>
      </c>
      <c r="F1" s="121" t="s">
        <v>1640</v>
      </c>
      <c r="G1" s="121" t="s">
        <v>937</v>
      </c>
      <c r="H1" s="121" t="s">
        <v>938</v>
      </c>
      <c r="I1" s="121" t="s">
        <v>939</v>
      </c>
      <c r="J1" s="121" t="s">
        <v>940</v>
      </c>
      <c r="K1" s="121" t="s">
        <v>941</v>
      </c>
      <c r="L1" s="121" t="s">
        <v>942</v>
      </c>
      <c r="M1" s="121" t="s">
        <v>943</v>
      </c>
      <c r="N1" s="121" t="s">
        <v>944</v>
      </c>
      <c r="O1" s="121" t="s">
        <v>945</v>
      </c>
      <c r="P1" s="121" t="s">
        <v>946</v>
      </c>
      <c r="Q1" s="121" t="s">
        <v>947</v>
      </c>
      <c r="R1" s="121" t="s">
        <v>948</v>
      </c>
      <c r="S1" s="121" t="s">
        <v>949</v>
      </c>
      <c r="T1" s="121" t="s">
        <v>950</v>
      </c>
      <c r="U1" s="121" t="s">
        <v>951</v>
      </c>
      <c r="V1" s="121" t="s">
        <v>952</v>
      </c>
      <c r="W1" s="121" t="s">
        <v>953</v>
      </c>
      <c r="X1" s="121" t="s">
        <v>954</v>
      </c>
      <c r="Y1" s="121" t="s">
        <v>955</v>
      </c>
      <c r="Z1" s="121" t="s">
        <v>956</v>
      </c>
      <c r="AA1" s="121" t="s">
        <v>957</v>
      </c>
      <c r="AB1" s="121" t="s">
        <v>958</v>
      </c>
      <c r="AC1" s="121" t="s">
        <v>959</v>
      </c>
      <c r="AD1" s="121" t="s">
        <v>960</v>
      </c>
      <c r="AE1" s="121" t="s">
        <v>961</v>
      </c>
      <c r="AF1" s="121" t="s">
        <v>962</v>
      </c>
      <c r="AG1" s="121" t="s">
        <v>963</v>
      </c>
      <c r="AH1" s="121" t="s">
        <v>964</v>
      </c>
      <c r="AI1" s="121" t="s">
        <v>965</v>
      </c>
      <c r="AJ1" s="121" t="s">
        <v>966</v>
      </c>
      <c r="AK1" s="121" t="s">
        <v>967</v>
      </c>
      <c r="AL1" s="121" t="s">
        <v>968</v>
      </c>
      <c r="AM1" s="121" t="s">
        <v>969</v>
      </c>
      <c r="AN1" s="121" t="s">
        <v>970</v>
      </c>
      <c r="AO1" s="121" t="s">
        <v>971</v>
      </c>
      <c r="AP1" s="121" t="s">
        <v>972</v>
      </c>
      <c r="AQ1" s="121" t="s">
        <v>973</v>
      </c>
      <c r="AR1" s="121" t="s">
        <v>974</v>
      </c>
      <c r="AS1" s="121" t="s">
        <v>975</v>
      </c>
      <c r="AT1" s="121" t="s">
        <v>976</v>
      </c>
      <c r="AU1" s="122" t="s">
        <v>977</v>
      </c>
    </row>
    <row r="2" spans="1:47" ht="60" customHeight="1" x14ac:dyDescent="0.35">
      <c r="A2" s="116" t="s">
        <v>1641</v>
      </c>
      <c r="B2" s="106" t="s">
        <v>1642</v>
      </c>
      <c r="C2" s="107" t="s">
        <v>1643</v>
      </c>
      <c r="D2" s="107" t="s">
        <v>1644</v>
      </c>
      <c r="E2" s="107" t="s">
        <v>1645</v>
      </c>
      <c r="F2" s="108" t="s">
        <v>1646</v>
      </c>
      <c r="G2" s="109">
        <f>IF(COUNTIF(H2:AU2,"&lt;&gt;")=0,"",SUMPRODUCT(((Recommendations[ImplStatus]="Implemented")+(Recommendations[ImplStatus]="Compensated"))*ISNUMBER(MATCH(Recommendations[Id],H2:AU2,0)))/COUNTIF(H2:AU2,"&lt;&gt;"))</f>
        <v>0</v>
      </c>
      <c r="H2" s="110" t="s">
        <v>215</v>
      </c>
      <c r="I2" s="110" t="s">
        <v>485</v>
      </c>
      <c r="J2" s="110" t="s">
        <v>490</v>
      </c>
      <c r="K2" s="110" t="s">
        <v>534</v>
      </c>
      <c r="L2" s="110" t="s">
        <v>539</v>
      </c>
      <c r="M2" s="110" t="s">
        <v>594</v>
      </c>
      <c r="N2" s="110" t="s">
        <v>642</v>
      </c>
      <c r="O2" s="110" t="s">
        <v>657</v>
      </c>
      <c r="P2" s="110" t="s">
        <v>662</v>
      </c>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1647</v>
      </c>
      <c r="B3" s="106" t="s">
        <v>1648</v>
      </c>
      <c r="C3" s="107" t="s">
        <v>1649</v>
      </c>
      <c r="D3" s="107" t="s">
        <v>1650</v>
      </c>
      <c r="E3" s="107" t="s">
        <v>1651</v>
      </c>
      <c r="F3" s="108" t="s">
        <v>1652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1653</v>
      </c>
      <c r="B4" s="106" t="s">
        <v>1654</v>
      </c>
      <c r="C4" s="107" t="s">
        <v>1655</v>
      </c>
      <c r="D4" s="107" t="s">
        <v>1656</v>
      </c>
      <c r="E4" s="107" t="s">
        <v>1657</v>
      </c>
      <c r="F4" s="108" t="s">
        <v>1658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1659</v>
      </c>
      <c r="B5" s="106" t="s">
        <v>1660</v>
      </c>
      <c r="C5" s="107" t="s">
        <v>1661</v>
      </c>
      <c r="D5" s="107" t="s">
        <v>1662</v>
      </c>
      <c r="E5" s="107" t="s">
        <v>1663</v>
      </c>
      <c r="F5" s="108" t="s">
        <v>1664</v>
      </c>
      <c r="G5" s="109">
        <f>IF(COUNTIF(H5:AU5,"&lt;&gt;")=0,"",SUMPRODUCT(((Recommendations[ImplStatus]="Implemented")+(Recommendations[ImplStatus]="Compensated"))*ISNUMBER(MATCH(Recommendations[Id],H5:AU5,0)))/COUNTIF(H5:AU5,"&lt;&gt;"))</f>
        <v>0</v>
      </c>
      <c r="H5" s="110" t="s">
        <v>390</v>
      </c>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1665</v>
      </c>
      <c r="B6" s="106" t="s">
        <v>1666</v>
      </c>
      <c r="C6" s="107" t="s">
        <v>1667</v>
      </c>
      <c r="D6" s="107" t="s">
        <v>1668</v>
      </c>
      <c r="E6" s="107" t="s">
        <v>19</v>
      </c>
      <c r="F6" s="108" t="s">
        <v>1669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1670</v>
      </c>
      <c r="B7" s="106" t="s">
        <v>10</v>
      </c>
      <c r="C7" s="107" t="s">
        <v>1671</v>
      </c>
      <c r="D7" s="107" t="s">
        <v>1672</v>
      </c>
      <c r="E7" s="107" t="s">
        <v>19</v>
      </c>
      <c r="F7" s="108" t="s">
        <v>1673</v>
      </c>
      <c r="G7" s="109">
        <f>IF(COUNTIF(H7:AU7,"&lt;&gt;")=0,"",SUMPRODUCT(((Recommendations[ImplStatus]="Implemented")+(Recommendations[ImplStatus]="Compensated"))*ISNUMBER(MATCH(Recommendations[Id],H7:AU7,0)))/COUNTIF(H7:AU7,"&lt;&gt;"))</f>
        <v>0</v>
      </c>
      <c r="H7" s="110" t="s">
        <v>180</v>
      </c>
      <c r="I7" s="110" t="s">
        <v>420</v>
      </c>
      <c r="J7" s="110" t="s">
        <v>425</v>
      </c>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1674</v>
      </c>
      <c r="B8" s="106" t="s">
        <v>1675</v>
      </c>
      <c r="C8" s="107" t="s">
        <v>1676</v>
      </c>
      <c r="D8" s="107" t="s">
        <v>1677</v>
      </c>
      <c r="E8" s="107" t="s">
        <v>19</v>
      </c>
      <c r="F8" s="108" t="s">
        <v>1678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1679</v>
      </c>
      <c r="B9" s="106" t="s">
        <v>1680</v>
      </c>
      <c r="C9" s="107" t="s">
        <v>1681</v>
      </c>
      <c r="D9" s="107" t="s">
        <v>1682</v>
      </c>
      <c r="E9" s="107" t="s">
        <v>19</v>
      </c>
      <c r="F9" s="108" t="s">
        <v>1683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1684</v>
      </c>
      <c r="B10" s="106" t="s">
        <v>1685</v>
      </c>
      <c r="C10" s="107" t="s">
        <v>1686</v>
      </c>
      <c r="D10" s="107" t="s">
        <v>1687</v>
      </c>
      <c r="E10" s="107" t="s">
        <v>19</v>
      </c>
      <c r="F10" s="108" t="s">
        <v>1688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1689</v>
      </c>
      <c r="B11" s="106" t="s">
        <v>1690</v>
      </c>
      <c r="C11" s="107" t="s">
        <v>1691</v>
      </c>
      <c r="D11" s="107" t="s">
        <v>1692</v>
      </c>
      <c r="E11" s="107" t="s">
        <v>19</v>
      </c>
      <c r="F11" s="108" t="s">
        <v>1693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1694</v>
      </c>
      <c r="B12" s="106" t="s">
        <v>1695</v>
      </c>
      <c r="C12" s="107" t="s">
        <v>1696</v>
      </c>
      <c r="D12" s="107" t="s">
        <v>1697</v>
      </c>
      <c r="E12" s="107" t="s">
        <v>19</v>
      </c>
      <c r="F12" s="108" t="s">
        <v>1698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1699</v>
      </c>
      <c r="B13" s="106" t="s">
        <v>1700</v>
      </c>
      <c r="C13" s="107" t="s">
        <v>1701</v>
      </c>
      <c r="D13" s="107" t="s">
        <v>1702</v>
      </c>
      <c r="E13" s="107" t="s">
        <v>19</v>
      </c>
      <c r="F13" s="108" t="s">
        <v>1703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1704</v>
      </c>
      <c r="B14" s="106" t="s">
        <v>1705</v>
      </c>
      <c r="C14" s="107" t="s">
        <v>1706</v>
      </c>
      <c r="D14" s="107" t="s">
        <v>1707</v>
      </c>
      <c r="E14" s="107" t="s">
        <v>19</v>
      </c>
      <c r="F14" s="108" t="s">
        <v>1708</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1709</v>
      </c>
      <c r="B15" s="106" t="s">
        <v>1710</v>
      </c>
      <c r="C15" s="107" t="s">
        <v>1711</v>
      </c>
      <c r="D15" s="107" t="s">
        <v>1712</v>
      </c>
      <c r="E15" s="107" t="s">
        <v>19</v>
      </c>
      <c r="F15" s="108" t="s">
        <v>1713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1714</v>
      </c>
      <c r="B16" s="106" t="s">
        <v>1715</v>
      </c>
      <c r="C16" s="107" t="s">
        <v>1716</v>
      </c>
      <c r="D16" s="107" t="s">
        <v>1717</v>
      </c>
      <c r="E16" s="107" t="s">
        <v>19</v>
      </c>
      <c r="F16" s="108" t="s">
        <v>1718</v>
      </c>
      <c r="G16" s="109">
        <f>IF(COUNTIF(H16:AU16,"&lt;&gt;")=0,"",SUMPRODUCT(((Recommendations[ImplStatus]="Implemented")+(Recommendations[ImplStatus]="Compensated"))*ISNUMBER(MATCH(Recommendations[Id],H16:AU16,0)))/COUNTIF(H16:AU16,"&lt;&gt;"))</f>
        <v>0</v>
      </c>
      <c r="H16" s="110" t="s">
        <v>120</v>
      </c>
      <c r="I16" s="110" t="s">
        <v>210</v>
      </c>
      <c r="J16" s="110" t="s">
        <v>225</v>
      </c>
      <c r="K16" s="110" t="s">
        <v>345</v>
      </c>
      <c r="L16" s="110" t="s">
        <v>350</v>
      </c>
      <c r="M16" s="110" t="s">
        <v>360</v>
      </c>
      <c r="N16" s="110" t="s">
        <v>375</v>
      </c>
      <c r="O16" s="110" t="s">
        <v>385</v>
      </c>
      <c r="P16" s="110" t="s">
        <v>410</v>
      </c>
      <c r="Q16" s="110" t="s">
        <v>475</v>
      </c>
      <c r="R16" s="110" t="s">
        <v>495</v>
      </c>
      <c r="S16" s="110" t="s">
        <v>584</v>
      </c>
      <c r="T16" s="110" t="s">
        <v>632</v>
      </c>
      <c r="U16" s="110" t="s">
        <v>647</v>
      </c>
      <c r="V16" s="110" t="s">
        <v>652</v>
      </c>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1719</v>
      </c>
      <c r="B17" s="106" t="s">
        <v>1720</v>
      </c>
      <c r="C17" s="107" t="s">
        <v>1721</v>
      </c>
      <c r="D17" s="107" t="s">
        <v>1722</v>
      </c>
      <c r="E17" s="107" t="s">
        <v>19</v>
      </c>
      <c r="F17" s="108" t="s">
        <v>1723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1724</v>
      </c>
      <c r="B18" s="106" t="s">
        <v>1725</v>
      </c>
      <c r="C18" s="107" t="s">
        <v>1726</v>
      </c>
      <c r="D18" s="107" t="s">
        <v>1727</v>
      </c>
      <c r="E18" s="107" t="s">
        <v>19</v>
      </c>
      <c r="F18" s="108" t="s">
        <v>1728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1729</v>
      </c>
      <c r="B19" s="106" t="s">
        <v>1730</v>
      </c>
      <c r="C19" s="107" t="s">
        <v>1731</v>
      </c>
      <c r="D19" s="107" t="s">
        <v>1732</v>
      </c>
      <c r="E19" s="107" t="s">
        <v>19</v>
      </c>
      <c r="F19" s="108" t="s">
        <v>1733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1734</v>
      </c>
      <c r="B20" s="106" t="s">
        <v>1735</v>
      </c>
      <c r="C20" s="107" t="s">
        <v>1736</v>
      </c>
      <c r="D20" s="107" t="s">
        <v>1737</v>
      </c>
      <c r="E20" s="107" t="s">
        <v>19</v>
      </c>
      <c r="F20" s="108" t="s">
        <v>1738</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1739</v>
      </c>
      <c r="B21" s="106" t="s">
        <v>1740</v>
      </c>
      <c r="C21" s="107" t="s">
        <v>1741</v>
      </c>
      <c r="D21" s="107" t="s">
        <v>1742</v>
      </c>
      <c r="E21" s="107" t="s">
        <v>1743</v>
      </c>
      <c r="F21" s="108" t="s">
        <v>1744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1745</v>
      </c>
      <c r="B22" s="106" t="s">
        <v>1746</v>
      </c>
      <c r="C22" s="107" t="s">
        <v>1747</v>
      </c>
      <c r="D22" s="107" t="s">
        <v>1748</v>
      </c>
      <c r="E22" s="107" t="s">
        <v>1749</v>
      </c>
      <c r="F22" s="108" t="s">
        <v>1750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1751</v>
      </c>
      <c r="B23" s="106" t="s">
        <v>1752</v>
      </c>
      <c r="C23" s="107" t="s">
        <v>1753</v>
      </c>
      <c r="D23" s="107" t="s">
        <v>1754</v>
      </c>
      <c r="E23" s="107" t="s">
        <v>1755</v>
      </c>
      <c r="F23" s="108" t="s">
        <v>1756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1757</v>
      </c>
      <c r="B24" s="106" t="s">
        <v>1758</v>
      </c>
      <c r="C24" s="107" t="s">
        <v>1759</v>
      </c>
      <c r="D24" s="107" t="s">
        <v>1760</v>
      </c>
      <c r="E24" s="107" t="s">
        <v>19</v>
      </c>
      <c r="F24" s="108" t="s">
        <v>1761</v>
      </c>
      <c r="G24" s="109">
        <f>IF(COUNTIF(H24:AU24,"&lt;&gt;")=0,"",SUMPRODUCT(((Recommendations[ImplStatus]="Implemented")+(Recommendations[ImplStatus]="Compensated"))*ISNUMBER(MATCH(Recommendations[Id],H24:AU24,0)))/COUNTIF(H24:AU24,"&lt;&gt;"))</f>
        <v>0</v>
      </c>
      <c r="H24" s="110" t="s">
        <v>584</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1762</v>
      </c>
      <c r="B25" s="106" t="s">
        <v>1763</v>
      </c>
      <c r="C25" s="107" t="s">
        <v>1764</v>
      </c>
      <c r="D25" s="107" t="s">
        <v>19</v>
      </c>
      <c r="E25" s="107" t="s">
        <v>19</v>
      </c>
      <c r="F25" s="108" t="s">
        <v>1765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1766</v>
      </c>
      <c r="B26" s="106" t="s">
        <v>1767</v>
      </c>
      <c r="C26" s="107" t="s">
        <v>1768</v>
      </c>
      <c r="D26" s="107" t="s">
        <v>1769</v>
      </c>
      <c r="E26" s="107" t="s">
        <v>19</v>
      </c>
      <c r="F26" s="108" t="s">
        <v>1770</v>
      </c>
      <c r="G26" s="109">
        <f>IF(COUNTIF(H26:AU26,"&lt;&gt;")=0,"",SUMPRODUCT(((Recommendations[ImplStatus]="Implemented")+(Recommendations[ImplStatus]="Compensated"))*ISNUMBER(MATCH(Recommendations[Id],H26:AU26,0)))/COUNTIF(H26:AU26,"&lt;&gt;"))</f>
        <v>0</v>
      </c>
      <c r="H26" s="110" t="s">
        <v>90</v>
      </c>
      <c r="I26" s="110" t="s">
        <v>200</v>
      </c>
      <c r="J26" s="110" t="s">
        <v>335</v>
      </c>
      <c r="K26" s="110" t="s">
        <v>380</v>
      </c>
      <c r="L26" s="110" t="s">
        <v>450</v>
      </c>
      <c r="M26" s="110" t="s">
        <v>642</v>
      </c>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1771</v>
      </c>
      <c r="B27" s="106" t="s">
        <v>1772</v>
      </c>
      <c r="C27" s="107" t="s">
        <v>1773</v>
      </c>
      <c r="D27" s="107" t="s">
        <v>1774</v>
      </c>
      <c r="E27" s="107" t="s">
        <v>1775</v>
      </c>
      <c r="F27" s="108" t="s">
        <v>1776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1777</v>
      </c>
      <c r="B28" s="106" t="s">
        <v>1778</v>
      </c>
      <c r="C28" s="107" t="s">
        <v>1779</v>
      </c>
      <c r="D28" s="107" t="s">
        <v>19</v>
      </c>
      <c r="E28" s="107" t="s">
        <v>19</v>
      </c>
      <c r="F28" s="108" t="s">
        <v>1780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1781</v>
      </c>
      <c r="B29" s="106" t="s">
        <v>1782</v>
      </c>
      <c r="C29" s="107" t="s">
        <v>1783</v>
      </c>
      <c r="D29" s="107" t="s">
        <v>1784</v>
      </c>
      <c r="E29" s="107" t="s">
        <v>1785</v>
      </c>
      <c r="F29" s="108" t="s">
        <v>1786</v>
      </c>
      <c r="G29" s="109">
        <f>IF(COUNTIF(H29:AU29,"&lt;&gt;")=0,"",SUMPRODUCT(((Recommendations[ImplStatus]="Implemented")+(Recommendations[ImplStatus]="Compensated"))*ISNUMBER(MATCH(Recommendations[Id],H29:AU29,0)))/COUNTIF(H29:AU29,"&lt;&gt;"))</f>
        <v>0</v>
      </c>
      <c r="H29" s="110" t="s">
        <v>410</v>
      </c>
      <c r="I29" s="110" t="s">
        <v>470</v>
      </c>
      <c r="J29" s="110" t="s">
        <v>599</v>
      </c>
      <c r="K29" s="110" t="s">
        <v>604</v>
      </c>
      <c r="L29" s="110" t="s">
        <v>609</v>
      </c>
      <c r="M29" s="110" t="s">
        <v>613</v>
      </c>
      <c r="N29" s="110" t="s">
        <v>616</v>
      </c>
      <c r="O29" s="110" t="s">
        <v>619</v>
      </c>
      <c r="P29" s="110" t="s">
        <v>627</v>
      </c>
      <c r="Q29" s="110" t="s">
        <v>632</v>
      </c>
      <c r="R29" s="110" t="s">
        <v>637</v>
      </c>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1787</v>
      </c>
      <c r="B30" s="106" t="s">
        <v>1788</v>
      </c>
      <c r="C30" s="107" t="s">
        <v>1789</v>
      </c>
      <c r="D30" s="107" t="s">
        <v>1790</v>
      </c>
      <c r="E30" s="107" t="s">
        <v>19</v>
      </c>
      <c r="F30" s="108" t="s">
        <v>1791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1792</v>
      </c>
      <c r="B31" s="106" t="s">
        <v>1793</v>
      </c>
      <c r="C31" s="107" t="s">
        <v>1794</v>
      </c>
      <c r="D31" s="107" t="s">
        <v>1795</v>
      </c>
      <c r="E31" s="107" t="s">
        <v>1796</v>
      </c>
      <c r="F31" s="108" t="s">
        <v>1797</v>
      </c>
      <c r="G31" s="109">
        <f>IF(COUNTIF(H31:AU31,"&lt;&gt;")=0,"",SUMPRODUCT(((Recommendations[ImplStatus]="Implemented")+(Recommendations[ImplStatus]="Compensated"))*ISNUMBER(MATCH(Recommendations[Id],H31:AU31,0)))/COUNTIF(H31:AU31,"&lt;&gt;"))</f>
        <v>0</v>
      </c>
      <c r="H31" s="110" t="s">
        <v>44</v>
      </c>
      <c r="I31" s="110" t="s">
        <v>70</v>
      </c>
      <c r="J31" s="110" t="s">
        <v>80</v>
      </c>
      <c r="K31" s="110" t="s">
        <v>95</v>
      </c>
      <c r="L31" s="110" t="s">
        <v>100</v>
      </c>
      <c r="M31" s="110" t="s">
        <v>330</v>
      </c>
      <c r="N31" s="110" t="s">
        <v>335</v>
      </c>
      <c r="O31" s="110" t="s">
        <v>430</v>
      </c>
      <c r="P31" s="110" t="s">
        <v>460</v>
      </c>
      <c r="Q31" s="110" t="s">
        <v>500</v>
      </c>
      <c r="R31" s="110" t="s">
        <v>505</v>
      </c>
      <c r="S31" s="110" t="s">
        <v>510</v>
      </c>
      <c r="T31" s="110" t="s">
        <v>514</v>
      </c>
      <c r="U31" s="110" t="s">
        <v>519</v>
      </c>
      <c r="V31" s="110" t="s">
        <v>529</v>
      </c>
      <c r="W31" s="110" t="s">
        <v>672</v>
      </c>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1798</v>
      </c>
      <c r="B32" s="106" t="s">
        <v>1799</v>
      </c>
      <c r="C32" s="107" t="s">
        <v>1800</v>
      </c>
      <c r="D32" s="107" t="s">
        <v>1801</v>
      </c>
      <c r="E32" s="107" t="s">
        <v>1802</v>
      </c>
      <c r="F32" s="108" t="s">
        <v>1803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1804</v>
      </c>
      <c r="B33" s="106" t="s">
        <v>1805</v>
      </c>
      <c r="C33" s="107" t="s">
        <v>1806</v>
      </c>
      <c r="D33" s="107" t="s">
        <v>1807</v>
      </c>
      <c r="E33" s="107" t="s">
        <v>19</v>
      </c>
      <c r="F33" s="108" t="s">
        <v>1808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1809</v>
      </c>
      <c r="B34" s="106" t="s">
        <v>1810</v>
      </c>
      <c r="C34" s="107" t="s">
        <v>1811</v>
      </c>
      <c r="D34" s="107" t="s">
        <v>1812</v>
      </c>
      <c r="E34" s="107" t="s">
        <v>19</v>
      </c>
      <c r="F34" s="108" t="s">
        <v>1813</v>
      </c>
      <c r="G34" s="109">
        <f>IF(COUNTIF(H34:AU34,"&lt;&gt;")=0,"",SUMPRODUCT(((Recommendations[ImplStatus]="Implemented")+(Recommendations[ImplStatus]="Compensated"))*ISNUMBER(MATCH(Recommendations[Id],H34:AU34,0)))/COUNTIF(H34:AU34,"&lt;&gt;"))</f>
        <v>0</v>
      </c>
      <c r="H34" s="110" t="s">
        <v>135</v>
      </c>
      <c r="I34" s="110" t="s">
        <v>195</v>
      </c>
      <c r="J34" s="110" t="s">
        <v>280</v>
      </c>
      <c r="K34" s="110" t="s">
        <v>285</v>
      </c>
      <c r="L34" s="110" t="s">
        <v>290</v>
      </c>
      <c r="M34" s="110" t="s">
        <v>295</v>
      </c>
      <c r="N34" s="110" t="s">
        <v>300</v>
      </c>
      <c r="O34" s="110" t="s">
        <v>305</v>
      </c>
      <c r="P34" s="110" t="s">
        <v>435</v>
      </c>
      <c r="Q34" s="110" t="s">
        <v>677</v>
      </c>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1814</v>
      </c>
      <c r="B35" s="106" t="s">
        <v>1815</v>
      </c>
      <c r="C35" s="107" t="s">
        <v>1816</v>
      </c>
      <c r="D35" s="107" t="s">
        <v>1817</v>
      </c>
      <c r="E35" s="107" t="s">
        <v>1818</v>
      </c>
      <c r="F35" s="108" t="s">
        <v>1819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1820</v>
      </c>
      <c r="B36" s="106" t="s">
        <v>1821</v>
      </c>
      <c r="C36" s="107" t="s">
        <v>1822</v>
      </c>
      <c r="D36" s="107" t="s">
        <v>1823</v>
      </c>
      <c r="E36" s="107" t="s">
        <v>1824</v>
      </c>
      <c r="F36" s="108" t="s">
        <v>1825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1826</v>
      </c>
      <c r="B37" s="106" t="s">
        <v>1827</v>
      </c>
      <c r="C37" s="107" t="s">
        <v>1828</v>
      </c>
      <c r="D37" s="107" t="s">
        <v>1829</v>
      </c>
      <c r="E37" s="107" t="s">
        <v>19</v>
      </c>
      <c r="F37" s="108" t="s">
        <v>1830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1831</v>
      </c>
      <c r="B38" s="106" t="s">
        <v>1832</v>
      </c>
      <c r="C38" s="107" t="s">
        <v>1833</v>
      </c>
      <c r="D38" s="107" t="s">
        <v>1834</v>
      </c>
      <c r="E38" s="107" t="s">
        <v>1835</v>
      </c>
      <c r="F38" s="108" t="s">
        <v>1836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1837</v>
      </c>
      <c r="B39" s="106" t="s">
        <v>1838</v>
      </c>
      <c r="C39" s="107" t="s">
        <v>1839</v>
      </c>
      <c r="D39" s="107" t="s">
        <v>1840</v>
      </c>
      <c r="E39" s="107" t="s">
        <v>19</v>
      </c>
      <c r="F39" s="108" t="s">
        <v>1841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1842</v>
      </c>
      <c r="B40" s="106" t="s">
        <v>1843</v>
      </c>
      <c r="C40" s="107" t="s">
        <v>1844</v>
      </c>
      <c r="D40" s="107" t="s">
        <v>1845</v>
      </c>
      <c r="E40" s="107" t="s">
        <v>1846</v>
      </c>
      <c r="F40" s="108" t="s">
        <v>1847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1848</v>
      </c>
      <c r="B41" s="106" t="s">
        <v>1849</v>
      </c>
      <c r="C41" s="107" t="s">
        <v>1850</v>
      </c>
      <c r="D41" s="107" t="s">
        <v>1851</v>
      </c>
      <c r="E41" s="107" t="s">
        <v>1852</v>
      </c>
      <c r="F41" s="108" t="s">
        <v>1853</v>
      </c>
      <c r="G41" s="109">
        <f>IF(COUNTIF(H41:AU41,"&lt;&gt;")=0,"",SUMPRODUCT(((Recommendations[ImplStatus]="Implemented")+(Recommendations[ImplStatus]="Compensated"))*ISNUMBER(MATCH(Recommendations[Id],H41:AU41,0)))/COUNTIF(H41:AU41,"&lt;&gt;"))</f>
        <v>0</v>
      </c>
      <c r="H41" s="110" t="s">
        <v>465</v>
      </c>
      <c r="I41" s="110" t="s">
        <v>687</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1854</v>
      </c>
      <c r="B42" s="106" t="s">
        <v>1855</v>
      </c>
      <c r="C42" s="107" t="s">
        <v>1856</v>
      </c>
      <c r="D42" s="107" t="s">
        <v>1857</v>
      </c>
      <c r="E42" s="107" t="s">
        <v>1858</v>
      </c>
      <c r="F42" s="108" t="s">
        <v>1859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1860</v>
      </c>
      <c r="B43" s="106" t="s">
        <v>1861</v>
      </c>
      <c r="C43" s="107" t="s">
        <v>1862</v>
      </c>
      <c r="D43" s="107" t="s">
        <v>1863</v>
      </c>
      <c r="E43" s="107" t="s">
        <v>1864</v>
      </c>
      <c r="F43" s="108" t="s">
        <v>1865</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1866</v>
      </c>
      <c r="B44" s="106" t="s">
        <v>1867</v>
      </c>
      <c r="C44" s="107" t="s">
        <v>1868</v>
      </c>
      <c r="D44" s="107" t="s">
        <v>1869</v>
      </c>
      <c r="E44" s="107" t="s">
        <v>19</v>
      </c>
      <c r="F44" s="108" t="s">
        <v>1870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1871</v>
      </c>
      <c r="B45" s="111" t="s">
        <v>1872</v>
      </c>
      <c r="C45" s="112" t="s">
        <v>1873</v>
      </c>
      <c r="D45" s="112" t="s">
        <v>1874</v>
      </c>
      <c r="E45" s="112" t="s">
        <v>1875</v>
      </c>
      <c r="F45" s="113" t="s">
        <v>1876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692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IFERROR(INDEX('Recommendations'!$G$2:$G$137, MATCH(H2,'Recommendations'!$A$2:$A$137,0))="Implemented", FALSE))</xm:f>
            <x14:dxf>
              <font>
                <color rgb="FF000000"/>
              </font>
              <fill>
                <patternFill>
                  <bgColor rgb="FF3C7D22"/>
                </patternFill>
              </fill>
            </x14:dxf>
          </x14:cfRule>
          <x14:cfRule type="expression" priority="2" id="{00000000-000E-0000-0500-000002000000}">
            <xm:f>AND(H2&lt;&gt;"", IFERROR(INDEX('Recommendations'!$G$2:$G$137, MATCH(H2,'Recommendations'!$A$2:$A$137,0))="Compensated", FALSE))</xm:f>
            <x14:dxf>
              <font>
                <color rgb="FF000000"/>
              </font>
              <fill>
                <patternFill>
                  <bgColor rgb="FFC6E0B4"/>
                </patternFill>
              </fill>
            </x14:dxf>
          </x14:cfRule>
          <x14:cfRule type="expression" priority="3" id="{00000000-000E-0000-0500-000003000000}">
            <xm:f>AND(H2&lt;&gt;"", IFERROR(INDEX('Recommendations'!$G$2:$G$137, MATCH(H2,'Recommendations'!$A$2:$A$137,0))="Testing", FALSE))</xm:f>
            <x14:dxf>
              <font>
                <color rgb="FF000000"/>
              </font>
              <fill>
                <patternFill>
                  <bgColor rgb="FFFFC000"/>
                </patternFill>
              </fill>
            </x14:dxf>
          </x14:cfRule>
          <x14:cfRule type="expression" priority="4" id="{00000000-000E-0000-0500-000004000000}">
            <xm:f>AND(H2&lt;&gt;"", IFERROR(INDEX('Recommendations'!$G$2:$G$137, MATCH(H2,'Recommendations'!$A$2:$A$137,0))="Failed", FALSE))</xm:f>
            <x14:dxf>
              <font>
                <color rgb="FF000000"/>
              </font>
              <fill>
                <patternFill>
                  <bgColor rgb="FFD82891"/>
                </patternFill>
              </fill>
            </x14:dxf>
          </x14:cfRule>
          <x14:cfRule type="expression" priority="5" id="{00000000-000E-0000-0500-000005000000}">
            <xm:f>AND(H2&lt;&gt;"", IFERROR(INDEX('Recommendations'!$G$2:$G$137, MATCH(H2,'Recommendations'!$A$2:$A$137,0))="Risk Accepted", FALSE))</xm:f>
            <x14:dxf>
              <font>
                <color rgb="FF000000"/>
              </font>
              <fill>
                <patternFill>
                  <bgColor rgb="FFD9D9D9"/>
                </patternFill>
              </fill>
            </x14:dxf>
          </x14:cfRule>
          <x14:cfRule type="expression" priority="6" id="{00000000-000E-0000-0500-000006000000}">
            <xm:f>AND(H2&lt;&gt;"", IFERROR(INDEX('Recommendations'!$G$2:$G$137, MATCH(H2,'Recommendations'!$A$2:$A$137,0))="N/A",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1877</v>
      </c>
      <c r="B1" s="145" t="s">
        <v>931</v>
      </c>
      <c r="C1" s="145" t="s">
        <v>0</v>
      </c>
      <c r="D1" s="145" t="s">
        <v>932</v>
      </c>
      <c r="E1" s="145" t="s">
        <v>1878</v>
      </c>
      <c r="F1" s="145" t="s">
        <v>1879</v>
      </c>
      <c r="G1" s="145" t="s">
        <v>1880</v>
      </c>
      <c r="H1" s="145" t="s">
        <v>1881</v>
      </c>
      <c r="I1" s="145" t="s">
        <v>937</v>
      </c>
      <c r="J1" s="145" t="s">
        <v>938</v>
      </c>
      <c r="K1" s="145" t="s">
        <v>939</v>
      </c>
      <c r="L1" s="145" t="s">
        <v>940</v>
      </c>
      <c r="M1" s="145" t="s">
        <v>941</v>
      </c>
      <c r="N1" s="145" t="s">
        <v>942</v>
      </c>
      <c r="O1" s="145" t="s">
        <v>943</v>
      </c>
      <c r="P1" s="145" t="s">
        <v>944</v>
      </c>
      <c r="Q1" s="145" t="s">
        <v>945</v>
      </c>
      <c r="R1" s="145" t="s">
        <v>946</v>
      </c>
      <c r="S1" s="145" t="s">
        <v>947</v>
      </c>
      <c r="T1" s="145" t="s">
        <v>948</v>
      </c>
      <c r="U1" s="145" t="s">
        <v>949</v>
      </c>
      <c r="V1" s="145" t="s">
        <v>950</v>
      </c>
      <c r="W1" s="145" t="s">
        <v>951</v>
      </c>
      <c r="X1" s="145" t="s">
        <v>952</v>
      </c>
      <c r="Y1" s="145" t="s">
        <v>953</v>
      </c>
      <c r="Z1" s="145" t="s">
        <v>954</v>
      </c>
      <c r="AA1" s="145" t="s">
        <v>955</v>
      </c>
      <c r="AB1" s="145" t="s">
        <v>956</v>
      </c>
      <c r="AC1" s="145" t="s">
        <v>957</v>
      </c>
      <c r="AD1" s="145" t="s">
        <v>958</v>
      </c>
      <c r="AE1" s="145" t="s">
        <v>959</v>
      </c>
      <c r="AF1" s="145" t="s">
        <v>960</v>
      </c>
      <c r="AG1" s="145" t="s">
        <v>961</v>
      </c>
      <c r="AH1" s="145" t="s">
        <v>962</v>
      </c>
      <c r="AI1" s="145" t="s">
        <v>963</v>
      </c>
      <c r="AJ1" s="145" t="s">
        <v>964</v>
      </c>
      <c r="AK1" s="145" t="s">
        <v>965</v>
      </c>
      <c r="AL1" s="145" t="s">
        <v>966</v>
      </c>
      <c r="AM1" s="145" t="s">
        <v>967</v>
      </c>
      <c r="AN1" s="145" t="s">
        <v>968</v>
      </c>
      <c r="AO1" s="145" t="s">
        <v>969</v>
      </c>
      <c r="AP1" s="145" t="s">
        <v>970</v>
      </c>
      <c r="AQ1" s="145" t="s">
        <v>971</v>
      </c>
      <c r="AR1" s="145" t="s">
        <v>972</v>
      </c>
      <c r="AS1" s="145" t="s">
        <v>973</v>
      </c>
      <c r="AT1" s="145" t="s">
        <v>974</v>
      </c>
      <c r="AU1" s="145" t="s">
        <v>975</v>
      </c>
      <c r="AV1" s="145" t="s">
        <v>976</v>
      </c>
      <c r="AW1" s="146" t="s">
        <v>977</v>
      </c>
    </row>
    <row r="2" spans="1:49" ht="60" customHeight="1" outlineLevel="1" x14ac:dyDescent="0.35">
      <c r="A2" s="138" t="s">
        <v>1882</v>
      </c>
      <c r="B2" s="124"/>
      <c r="C2" s="123" t="s">
        <v>1883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1882</v>
      </c>
      <c r="B3" s="125" t="s">
        <v>1148</v>
      </c>
      <c r="C3" s="126" t="s">
        <v>1884</v>
      </c>
      <c r="D3" s="128" t="s">
        <v>1885</v>
      </c>
      <c r="E3" s="128" t="s">
        <v>1886</v>
      </c>
      <c r="F3" s="128" t="s">
        <v>1887</v>
      </c>
      <c r="G3" s="128" t="s">
        <v>1888</v>
      </c>
      <c r="H3" s="128" t="s">
        <v>1889</v>
      </c>
      <c r="I3" s="130">
        <f>IF(COUNTIF(J3:AW3,"&lt;&gt;")=0,"",SUMPRODUCT(((Recommendations[ImplStatus]="Implemented")+(Recommendations[ImplStatus]="Compensated"))*ISNUMBER(MATCH(Recommendations[Id],J3:AW3,0)))/COUNTIF(J3:AW3,"&lt;&gt;"))</f>
        <v>0</v>
      </c>
      <c r="J3" s="132" t="s">
        <v>13</v>
      </c>
      <c r="K3" s="132" t="s">
        <v>28</v>
      </c>
      <c r="L3" s="132" t="s">
        <v>95</v>
      </c>
      <c r="M3" s="132" t="s">
        <v>100</v>
      </c>
      <c r="N3" s="132" t="s">
        <v>115</v>
      </c>
      <c r="O3" s="132" t="s">
        <v>190</v>
      </c>
      <c r="P3" s="132" t="s">
        <v>310</v>
      </c>
      <c r="Q3" s="132" t="s">
        <v>564</v>
      </c>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1882</v>
      </c>
      <c r="B4" s="125" t="s">
        <v>1890</v>
      </c>
      <c r="C4" s="126" t="s">
        <v>1891</v>
      </c>
      <c r="D4" s="128" t="s">
        <v>1892</v>
      </c>
      <c r="E4" s="128" t="s">
        <v>1893</v>
      </c>
      <c r="F4" s="128" t="s">
        <v>1894</v>
      </c>
      <c r="G4" s="128" t="s">
        <v>1895</v>
      </c>
      <c r="H4" s="128" t="s">
        <v>1896</v>
      </c>
      <c r="I4" s="130">
        <f>IF(COUNTIF(J4:AW4,"&lt;&gt;")=0,"",SUMPRODUCT(((Recommendations[ImplStatus]="Implemented")+(Recommendations[ImplStatus]="Compensated"))*ISNUMBER(MATCH(Recommendations[Id],J4:AW4,0)))/COUNTIF(J4:AW4,"&lt;&gt;"))</f>
        <v>0</v>
      </c>
      <c r="J4" s="132" t="s">
        <v>564</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1882</v>
      </c>
      <c r="B5" s="125" t="s">
        <v>1897</v>
      </c>
      <c r="C5" s="126" t="s">
        <v>1898</v>
      </c>
      <c r="D5" s="128" t="s">
        <v>1899</v>
      </c>
      <c r="E5" s="128" t="s">
        <v>1900</v>
      </c>
      <c r="F5" s="128" t="s">
        <v>1901</v>
      </c>
      <c r="G5" s="128" t="s">
        <v>1902</v>
      </c>
      <c r="H5" s="128" t="s">
        <v>1903</v>
      </c>
      <c r="I5" s="130">
        <f>IF(COUNTIF(J5:AW5,"&lt;&gt;")=0,"",SUMPRODUCT(((Recommendations[ImplStatus]="Implemented")+(Recommendations[ImplStatus]="Compensated"))*ISNUMBER(MATCH(Recommendations[Id],J5:AW5,0)))/COUNTIF(J5:AW5,"&lt;&gt;"))</f>
        <v>0</v>
      </c>
      <c r="J5" s="132" t="s">
        <v>135</v>
      </c>
      <c r="K5" s="132" t="s">
        <v>185</v>
      </c>
      <c r="L5" s="132" t="s">
        <v>195</v>
      </c>
      <c r="M5" s="132" t="s">
        <v>435</v>
      </c>
      <c r="N5" s="132" t="s">
        <v>677</v>
      </c>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1882</v>
      </c>
      <c r="B6" s="125" t="s">
        <v>1904</v>
      </c>
      <c r="C6" s="126" t="s">
        <v>1905</v>
      </c>
      <c r="D6" s="128" t="s">
        <v>1906</v>
      </c>
      <c r="E6" s="128" t="s">
        <v>1907</v>
      </c>
      <c r="F6" s="128" t="s">
        <v>1908</v>
      </c>
      <c r="G6" s="128" t="s">
        <v>1909</v>
      </c>
      <c r="H6" s="128" t="s">
        <v>1910</v>
      </c>
      <c r="I6" s="130">
        <f>IF(COUNTIF(J6:AW6,"&lt;&gt;")=0,"",SUMPRODUCT(((Recommendations[ImplStatus]="Implemented")+(Recommendations[ImplStatus]="Compensated"))*ISNUMBER(MATCH(Recommendations[Id],J6:AW6,0)))/COUNTIF(J6:AW6,"&lt;&gt;"))</f>
        <v>0</v>
      </c>
      <c r="J6" s="132" t="s">
        <v>380</v>
      </c>
      <c r="K6" s="132" t="s">
        <v>450</v>
      </c>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1882</v>
      </c>
      <c r="B7" s="125" t="s">
        <v>1911</v>
      </c>
      <c r="C7" s="126" t="s">
        <v>1912</v>
      </c>
      <c r="D7" s="128" t="s">
        <v>1913</v>
      </c>
      <c r="E7" s="128" t="s">
        <v>1914</v>
      </c>
      <c r="F7" s="128" t="s">
        <v>1915</v>
      </c>
      <c r="G7" s="128" t="s">
        <v>1916</v>
      </c>
      <c r="H7" s="128" t="s">
        <v>1917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1882</v>
      </c>
      <c r="B8" s="125" t="s">
        <v>1918</v>
      </c>
      <c r="C8" s="126" t="s">
        <v>1919</v>
      </c>
      <c r="D8" s="128" t="s">
        <v>1920</v>
      </c>
      <c r="E8" s="128" t="s">
        <v>1921</v>
      </c>
      <c r="F8" s="128" t="s">
        <v>1922</v>
      </c>
      <c r="G8" s="128" t="s">
        <v>1916</v>
      </c>
      <c r="H8" s="128" t="s">
        <v>1923</v>
      </c>
      <c r="I8" s="130">
        <f>IF(COUNTIF(J8:AW8,"&lt;&gt;")=0,"",SUMPRODUCT(((Recommendations[ImplStatus]="Implemented")+(Recommendations[ImplStatus]="Compensated"))*ISNUMBER(MATCH(Recommendations[Id],J8:AW8,0)))/COUNTIF(J8:AW8,"&lt;&gt;"))</f>
        <v>0</v>
      </c>
      <c r="J8" s="132" t="s">
        <v>44</v>
      </c>
      <c r="K8" s="132" t="s">
        <v>70</v>
      </c>
      <c r="L8" s="132" t="s">
        <v>80</v>
      </c>
      <c r="M8" s="132" t="s">
        <v>95</v>
      </c>
      <c r="N8" s="132" t="s">
        <v>100</v>
      </c>
      <c r="O8" s="132" t="s">
        <v>330</v>
      </c>
      <c r="P8" s="132" t="s">
        <v>335</v>
      </c>
      <c r="Q8" s="132" t="s">
        <v>430</v>
      </c>
      <c r="R8" s="132" t="s">
        <v>460</v>
      </c>
      <c r="S8" s="132" t="s">
        <v>500</v>
      </c>
      <c r="T8" s="132" t="s">
        <v>505</v>
      </c>
      <c r="U8" s="132" t="s">
        <v>510</v>
      </c>
      <c r="V8" s="132" t="s">
        <v>514</v>
      </c>
      <c r="W8" s="132" t="s">
        <v>519</v>
      </c>
      <c r="X8" s="132" t="s">
        <v>529</v>
      </c>
      <c r="Y8" s="132" t="s">
        <v>672</v>
      </c>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1882</v>
      </c>
      <c r="B9" s="125" t="s">
        <v>1924</v>
      </c>
      <c r="C9" s="126" t="s">
        <v>1925</v>
      </c>
      <c r="D9" s="128" t="s">
        <v>1926</v>
      </c>
      <c r="E9" s="128" t="s">
        <v>1927</v>
      </c>
      <c r="F9" s="128" t="s">
        <v>1928</v>
      </c>
      <c r="G9" s="128" t="s">
        <v>1929</v>
      </c>
      <c r="H9" s="128" t="s">
        <v>1930</v>
      </c>
      <c r="I9" s="130">
        <f>IF(COUNTIF(J9:AW9,"&lt;&gt;")=0,"",SUMPRODUCT(((Recommendations[ImplStatus]="Implemented")+(Recommendations[ImplStatus]="Compensated"))*ISNUMBER(MATCH(Recommendations[Id],J9:AW9,0)))/COUNTIF(J9:AW9,"&lt;&gt;"))</f>
        <v>0</v>
      </c>
      <c r="J9" s="132" t="s">
        <v>460</v>
      </c>
      <c r="K9" s="132" t="s">
        <v>500</v>
      </c>
      <c r="L9" s="132" t="s">
        <v>505</v>
      </c>
      <c r="M9" s="132" t="s">
        <v>510</v>
      </c>
      <c r="N9" s="132" t="s">
        <v>514</v>
      </c>
      <c r="O9" s="132" t="s">
        <v>519</v>
      </c>
      <c r="P9" s="132" t="s">
        <v>529</v>
      </c>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1882</v>
      </c>
      <c r="B10" s="125" t="s">
        <v>1931</v>
      </c>
      <c r="C10" s="126" t="s">
        <v>1932</v>
      </c>
      <c r="D10" s="128" t="s">
        <v>1933</v>
      </c>
      <c r="E10" s="128" t="s">
        <v>1934</v>
      </c>
      <c r="F10" s="128" t="s">
        <v>1935</v>
      </c>
      <c r="G10" s="128" t="s">
        <v>1936</v>
      </c>
      <c r="H10" s="128" t="s">
        <v>1937</v>
      </c>
      <c r="I10" s="130">
        <f>IF(COUNTIF(J10:AW10,"&lt;&gt;")=0,"",SUMPRODUCT(((Recommendations[ImplStatus]="Implemented")+(Recommendations[ImplStatus]="Compensated"))*ISNUMBER(MATCH(Recommendations[Id],J10:AW10,0)))/COUNTIF(J10:AW10,"&lt;&gt;"))</f>
        <v>0</v>
      </c>
      <c r="J10" s="132" t="s">
        <v>215</v>
      </c>
      <c r="K10" s="132" t="s">
        <v>534</v>
      </c>
      <c r="L10" s="132" t="s">
        <v>539</v>
      </c>
      <c r="M10" s="132" t="s">
        <v>662</v>
      </c>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1882</v>
      </c>
      <c r="B11" s="125" t="s">
        <v>1938</v>
      </c>
      <c r="C11" s="126" t="s">
        <v>1939</v>
      </c>
      <c r="D11" s="128" t="s">
        <v>1940</v>
      </c>
      <c r="E11" s="128" t="s">
        <v>1941</v>
      </c>
      <c r="F11" s="128" t="s">
        <v>1942</v>
      </c>
      <c r="G11" s="128" t="s">
        <v>1943</v>
      </c>
      <c r="H11" s="128" t="s">
        <v>1944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1882</v>
      </c>
      <c r="B12" s="125" t="s">
        <v>1945</v>
      </c>
      <c r="C12" s="126" t="s">
        <v>1946</v>
      </c>
      <c r="D12" s="128" t="s">
        <v>1947</v>
      </c>
      <c r="E12" s="128" t="s">
        <v>1948</v>
      </c>
      <c r="F12" s="128" t="s">
        <v>1949</v>
      </c>
      <c r="G12" s="128" t="s">
        <v>1936</v>
      </c>
      <c r="H12" s="128" t="s">
        <v>1950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1882</v>
      </c>
      <c r="B13" s="125" t="s">
        <v>1951</v>
      </c>
      <c r="C13" s="126" t="s">
        <v>1952</v>
      </c>
      <c r="D13" s="128" t="s">
        <v>1953</v>
      </c>
      <c r="E13" s="128" t="s">
        <v>1954</v>
      </c>
      <c r="F13" s="128" t="s">
        <v>1955</v>
      </c>
      <c r="G13" s="128" t="s">
        <v>1936</v>
      </c>
      <c r="H13" s="128" t="s">
        <v>1956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1882</v>
      </c>
      <c r="B14" s="125" t="s">
        <v>1957</v>
      </c>
      <c r="C14" s="126" t="s">
        <v>1958</v>
      </c>
      <c r="D14" s="128" t="s">
        <v>1959</v>
      </c>
      <c r="E14" s="128" t="s">
        <v>1960</v>
      </c>
      <c r="F14" s="128" t="s">
        <v>1961</v>
      </c>
      <c r="G14" s="128" t="s">
        <v>1962</v>
      </c>
      <c r="H14" s="128" t="s">
        <v>1963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1882</v>
      </c>
      <c r="B15" s="125" t="s">
        <v>1964</v>
      </c>
      <c r="C15" s="126" t="s">
        <v>1965</v>
      </c>
      <c r="D15" s="128" t="s">
        <v>1966</v>
      </c>
      <c r="E15" s="128" t="s">
        <v>1967</v>
      </c>
      <c r="F15" s="128" t="s">
        <v>1968</v>
      </c>
      <c r="G15" s="128" t="s">
        <v>1969</v>
      </c>
      <c r="H15" s="128" t="s">
        <v>1970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1882</v>
      </c>
      <c r="B16" s="125" t="s">
        <v>1971</v>
      </c>
      <c r="C16" s="126" t="s">
        <v>1972</v>
      </c>
      <c r="D16" s="128" t="s">
        <v>1973</v>
      </c>
      <c r="E16" s="128" t="s">
        <v>1974</v>
      </c>
      <c r="F16" s="128" t="s">
        <v>1975</v>
      </c>
      <c r="G16" s="128" t="s">
        <v>1976</v>
      </c>
      <c r="H16" s="128" t="s">
        <v>1977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1882</v>
      </c>
      <c r="B17" s="125" t="s">
        <v>1978</v>
      </c>
      <c r="C17" s="126" t="s">
        <v>1979</v>
      </c>
      <c r="D17" s="128" t="s">
        <v>1980</v>
      </c>
      <c r="E17" s="128" t="s">
        <v>1981</v>
      </c>
      <c r="F17" s="128" t="s">
        <v>1982</v>
      </c>
      <c r="G17" s="128" t="s">
        <v>1983</v>
      </c>
      <c r="H17" s="128" t="s">
        <v>1984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1882</v>
      </c>
      <c r="B18" s="125" t="s">
        <v>1985</v>
      </c>
      <c r="C18" s="126" t="s">
        <v>1986</v>
      </c>
      <c r="D18" s="128" t="s">
        <v>1987</v>
      </c>
      <c r="E18" s="128" t="s">
        <v>1988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1989</v>
      </c>
      <c r="B19" s="124"/>
      <c r="C19" s="123" t="s">
        <v>1990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1989</v>
      </c>
      <c r="B20" s="125" t="s">
        <v>1991</v>
      </c>
      <c r="C20" s="126" t="s">
        <v>1992</v>
      </c>
      <c r="D20" s="128" t="s">
        <v>1993</v>
      </c>
      <c r="E20" s="128" t="s">
        <v>1994</v>
      </c>
      <c r="F20" s="128" t="s">
        <v>1995</v>
      </c>
      <c r="G20" s="128" t="s">
        <v>1996</v>
      </c>
      <c r="H20" s="128" t="s">
        <v>1997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1989</v>
      </c>
      <c r="B21" s="125" t="s">
        <v>1998</v>
      </c>
      <c r="C21" s="126" t="s">
        <v>1999</v>
      </c>
      <c r="D21" s="128" t="s">
        <v>2000</v>
      </c>
      <c r="E21" s="128" t="s">
        <v>2001</v>
      </c>
      <c r="F21" s="128" t="s">
        <v>2002</v>
      </c>
      <c r="G21" s="128" t="s">
        <v>2003</v>
      </c>
      <c r="H21" s="128" t="s">
        <v>2004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2005</v>
      </c>
      <c r="B22" s="124"/>
      <c r="C22" s="123" t="s">
        <v>2006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2005</v>
      </c>
      <c r="B23" s="125" t="s">
        <v>2007</v>
      </c>
      <c r="C23" s="126" t="s">
        <v>2008</v>
      </c>
      <c r="D23" s="128" t="s">
        <v>2009</v>
      </c>
      <c r="E23" s="128" t="s">
        <v>2010</v>
      </c>
      <c r="F23" s="128" t="s">
        <v>2011</v>
      </c>
      <c r="G23" s="128" t="s">
        <v>2012</v>
      </c>
      <c r="H23" s="128" t="s">
        <v>2013</v>
      </c>
      <c r="I23" s="130">
        <f>IF(COUNTIF(J23:AW23,"&lt;&gt;")=0,"",SUMPRODUCT(((Recommendations[ImplStatus]="Implemented")+(Recommendations[ImplStatus]="Compensated"))*ISNUMBER(MATCH(Recommendations[Id],J23:AW23,0)))/COUNTIF(J23:AW23,"&lt;&gt;"))</f>
        <v>0</v>
      </c>
      <c r="J23" s="132" t="s">
        <v>90</v>
      </c>
      <c r="K23" s="132" t="s">
        <v>150</v>
      </c>
      <c r="L23" s="132" t="s">
        <v>155</v>
      </c>
      <c r="M23" s="132" t="s">
        <v>160</v>
      </c>
      <c r="N23" s="132" t="s">
        <v>180</v>
      </c>
      <c r="O23" s="132" t="s">
        <v>230</v>
      </c>
      <c r="P23" s="132" t="s">
        <v>235</v>
      </c>
      <c r="Q23" s="132" t="s">
        <v>240</v>
      </c>
      <c r="R23" s="132" t="s">
        <v>245</v>
      </c>
      <c r="S23" s="132" t="s">
        <v>250</v>
      </c>
      <c r="T23" s="132" t="s">
        <v>255</v>
      </c>
      <c r="U23" s="132" t="s">
        <v>260</v>
      </c>
      <c r="V23" s="132" t="s">
        <v>265</v>
      </c>
      <c r="W23" s="132" t="s">
        <v>270</v>
      </c>
      <c r="X23" s="132" t="s">
        <v>275</v>
      </c>
      <c r="Y23" s="132" t="s">
        <v>415</v>
      </c>
      <c r="Z23" s="132" t="s">
        <v>455</v>
      </c>
      <c r="AA23" s="132" t="s">
        <v>554</v>
      </c>
      <c r="AB23" s="132" t="s">
        <v>589</v>
      </c>
      <c r="AC23" s="132" t="s">
        <v>594</v>
      </c>
      <c r="AD23" s="132" t="s">
        <v>682</v>
      </c>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2005</v>
      </c>
      <c r="B24" s="125" t="s">
        <v>2014</v>
      </c>
      <c r="C24" s="126" t="s">
        <v>2015</v>
      </c>
      <c r="D24" s="128" t="s">
        <v>2016</v>
      </c>
      <c r="E24" s="128" t="s">
        <v>2017</v>
      </c>
      <c r="F24" s="128" t="s">
        <v>2018</v>
      </c>
      <c r="G24" s="128" t="s">
        <v>2019</v>
      </c>
      <c r="H24" s="128" t="s">
        <v>2020</v>
      </c>
      <c r="I24" s="130">
        <f>IF(COUNTIF(J24:AW24,"&lt;&gt;")=0,"",SUMPRODUCT(((Recommendations[ImplStatus]="Implemented")+(Recommendations[ImplStatus]="Compensated"))*ISNUMBER(MATCH(Recommendations[Id],J24:AW24,0)))/COUNTIF(J24:AW24,"&lt;&gt;"))</f>
        <v>0</v>
      </c>
      <c r="J24" s="132" t="s">
        <v>90</v>
      </c>
      <c r="K24" s="132" t="s">
        <v>155</v>
      </c>
      <c r="L24" s="132" t="s">
        <v>160</v>
      </c>
      <c r="M24" s="132" t="s">
        <v>230</v>
      </c>
      <c r="N24" s="132" t="s">
        <v>235</v>
      </c>
      <c r="O24" s="132" t="s">
        <v>240</v>
      </c>
      <c r="P24" s="132" t="s">
        <v>245</v>
      </c>
      <c r="Q24" s="132" t="s">
        <v>250</v>
      </c>
      <c r="R24" s="132" t="s">
        <v>255</v>
      </c>
      <c r="S24" s="132" t="s">
        <v>260</v>
      </c>
      <c r="T24" s="132" t="s">
        <v>265</v>
      </c>
      <c r="U24" s="132" t="s">
        <v>270</v>
      </c>
      <c r="V24" s="132" t="s">
        <v>275</v>
      </c>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2005</v>
      </c>
      <c r="B25" s="125" t="s">
        <v>2021</v>
      </c>
      <c r="C25" s="126" t="s">
        <v>2022</v>
      </c>
      <c r="D25" s="128" t="s">
        <v>2023</v>
      </c>
      <c r="E25" s="128" t="s">
        <v>2024</v>
      </c>
      <c r="F25" s="128" t="s">
        <v>2025</v>
      </c>
      <c r="G25" s="128" t="s">
        <v>2026</v>
      </c>
      <c r="H25" s="128" t="s">
        <v>2027</v>
      </c>
      <c r="I25" s="130">
        <f>IF(COUNTIF(J25:AW25,"&lt;&gt;")=0,"",SUMPRODUCT(((Recommendations[ImplStatus]="Implemented")+(Recommendations[ImplStatus]="Compensated"))*ISNUMBER(MATCH(Recommendations[Id],J25:AW25,0)))/COUNTIF(J25:AW25,"&lt;&gt;"))</f>
        <v>0</v>
      </c>
      <c r="J25" s="132" t="s">
        <v>455</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2005</v>
      </c>
      <c r="B26" s="125" t="s">
        <v>2028</v>
      </c>
      <c r="C26" s="126" t="s">
        <v>2029</v>
      </c>
      <c r="D26" s="128" t="s">
        <v>2030</v>
      </c>
      <c r="E26" s="128" t="s">
        <v>2031</v>
      </c>
      <c r="F26" s="128" t="s">
        <v>2032</v>
      </c>
      <c r="G26" s="128" t="s">
        <v>2019</v>
      </c>
      <c r="H26" s="128" t="s">
        <v>2033</v>
      </c>
      <c r="I26" s="130">
        <f>IF(COUNTIF(J26:AW26,"&lt;&gt;")=0,"",SUMPRODUCT(((Recommendations[ImplStatus]="Implemented")+(Recommendations[ImplStatus]="Compensated"))*ISNUMBER(MATCH(Recommendations[Id],J26:AW26,0)))/COUNTIF(J26:AW26,"&lt;&gt;"))</f>
        <v>0</v>
      </c>
      <c r="J26" s="132" t="s">
        <v>559</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2005</v>
      </c>
      <c r="B27" s="125" t="s">
        <v>2034</v>
      </c>
      <c r="C27" s="126" t="s">
        <v>2035</v>
      </c>
      <c r="D27" s="128" t="s">
        <v>2036</v>
      </c>
      <c r="E27" s="128" t="s">
        <v>2037</v>
      </c>
      <c r="F27" s="128" t="s">
        <v>2038</v>
      </c>
      <c r="G27" s="128" t="s">
        <v>2039</v>
      </c>
      <c r="H27" s="128" t="s">
        <v>2040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2005</v>
      </c>
      <c r="B28" s="125" t="s">
        <v>2041</v>
      </c>
      <c r="C28" s="126" t="s">
        <v>2042</v>
      </c>
      <c r="D28" s="128" t="s">
        <v>2043</v>
      </c>
      <c r="E28" s="128" t="s">
        <v>2044</v>
      </c>
      <c r="F28" s="128" t="s">
        <v>2045</v>
      </c>
      <c r="G28" s="128" t="s">
        <v>2046</v>
      </c>
      <c r="H28" s="128" t="s">
        <v>2047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2005</v>
      </c>
      <c r="B29" s="125" t="s">
        <v>2048</v>
      </c>
      <c r="C29" s="126" t="s">
        <v>2049</v>
      </c>
      <c r="D29" s="128" t="s">
        <v>2050</v>
      </c>
      <c r="E29" s="128" t="s">
        <v>2051</v>
      </c>
      <c r="F29" s="128" t="s">
        <v>2052</v>
      </c>
      <c r="G29" s="128" t="s">
        <v>1936</v>
      </c>
      <c r="H29" s="128" t="s">
        <v>2053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2005</v>
      </c>
      <c r="B30" s="125" t="s">
        <v>2054</v>
      </c>
      <c r="C30" s="126" t="s">
        <v>2055</v>
      </c>
      <c r="D30" s="128" t="s">
        <v>2056</v>
      </c>
      <c r="E30" s="128" t="s">
        <v>2057</v>
      </c>
      <c r="F30" s="128" t="s">
        <v>2058</v>
      </c>
      <c r="G30" s="128" t="s">
        <v>2019</v>
      </c>
      <c r="H30" s="128" t="s">
        <v>2059</v>
      </c>
      <c r="I30" s="130">
        <f>IF(COUNTIF(J30:AW30,"&lt;&gt;")=0,"",SUMPRODUCT(((Recommendations[ImplStatus]="Implemented")+(Recommendations[ImplStatus]="Compensated"))*ISNUMBER(MATCH(Recommendations[Id],J30:AW30,0)))/COUNTIF(J30:AW30,"&lt;&gt;"))</f>
        <v>0</v>
      </c>
      <c r="J30" s="132" t="s">
        <v>280</v>
      </c>
      <c r="K30" s="132" t="s">
        <v>285</v>
      </c>
      <c r="L30" s="132" t="s">
        <v>290</v>
      </c>
      <c r="M30" s="132" t="s">
        <v>295</v>
      </c>
      <c r="N30" s="132" t="s">
        <v>300</v>
      </c>
      <c r="O30" s="132" t="s">
        <v>305</v>
      </c>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2060</v>
      </c>
      <c r="B31" s="124"/>
      <c r="C31" s="123" t="s">
        <v>2061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2060</v>
      </c>
      <c r="B32" s="125" t="s">
        <v>2062</v>
      </c>
      <c r="C32" s="126" t="s">
        <v>2063</v>
      </c>
      <c r="D32" s="128" t="s">
        <v>2064</v>
      </c>
      <c r="E32" s="128" t="s">
        <v>2065</v>
      </c>
      <c r="F32" s="128" t="s">
        <v>2066</v>
      </c>
      <c r="G32" s="128" t="s">
        <v>2067</v>
      </c>
      <c r="H32" s="128" t="s">
        <v>2068</v>
      </c>
      <c r="I32" s="130">
        <f>IF(COUNTIF(J32:AW32,"&lt;&gt;")=0,"",SUMPRODUCT(((Recommendations[ImplStatus]="Implemented")+(Recommendations[ImplStatus]="Compensated"))*ISNUMBER(MATCH(Recommendations[Id],J32:AW32,0)))/COUNTIF(J32:AW32,"&lt;&gt;"))</f>
        <v>0</v>
      </c>
      <c r="J32" s="132" t="s">
        <v>240</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2060</v>
      </c>
      <c r="B33" s="125" t="s">
        <v>2069</v>
      </c>
      <c r="C33" s="126" t="s">
        <v>2070</v>
      </c>
      <c r="D33" s="128" t="s">
        <v>2071</v>
      </c>
      <c r="E33" s="128" t="s">
        <v>2072</v>
      </c>
      <c r="F33" s="128" t="s">
        <v>2073</v>
      </c>
      <c r="G33" s="128" t="s">
        <v>2074</v>
      </c>
      <c r="H33" s="128" t="s">
        <v>2075</v>
      </c>
      <c r="I33" s="130">
        <f>IF(COUNTIF(J33:AW33,"&lt;&gt;")=0,"",SUMPRODUCT(((Recommendations[ImplStatus]="Implemented")+(Recommendations[ImplStatus]="Compensated"))*ISNUMBER(MATCH(Recommendations[Id],J33:AW33,0)))/COUNTIF(J33:AW33,"&lt;&gt;"))</f>
        <v>0</v>
      </c>
      <c r="J33" s="132" t="s">
        <v>49</v>
      </c>
      <c r="K33" s="132" t="s">
        <v>55</v>
      </c>
      <c r="L33" s="132" t="s">
        <v>60</v>
      </c>
      <c r="M33" s="132" t="s">
        <v>65</v>
      </c>
      <c r="N33" s="132" t="s">
        <v>140</v>
      </c>
      <c r="O33" s="132" t="s">
        <v>240</v>
      </c>
      <c r="P33" s="132" t="s">
        <v>395</v>
      </c>
      <c r="Q33" s="132" t="s">
        <v>400</v>
      </c>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2060</v>
      </c>
      <c r="B34" s="125" t="s">
        <v>2076</v>
      </c>
      <c r="C34" s="126" t="s">
        <v>2077</v>
      </c>
      <c r="D34" s="128" t="s">
        <v>2078</v>
      </c>
      <c r="E34" s="128" t="s">
        <v>2079</v>
      </c>
      <c r="F34" s="128" t="s">
        <v>2080</v>
      </c>
      <c r="G34" s="128" t="s">
        <v>2081</v>
      </c>
      <c r="H34" s="128" t="s">
        <v>2082</v>
      </c>
      <c r="I34" s="130">
        <f>IF(COUNTIF(J34:AW34,"&lt;&gt;")=0,"",SUMPRODUCT(((Recommendations[ImplStatus]="Implemented")+(Recommendations[ImplStatus]="Compensated"))*ISNUMBER(MATCH(Recommendations[Id],J34:AW34,0)))/COUNTIF(J34:AW34,"&lt;&gt;"))</f>
        <v>0</v>
      </c>
      <c r="J34" s="132" t="s">
        <v>180</v>
      </c>
      <c r="K34" s="132" t="s">
        <v>420</v>
      </c>
      <c r="L34" s="132" t="s">
        <v>425</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2060</v>
      </c>
      <c r="B35" s="125" t="s">
        <v>2083</v>
      </c>
      <c r="C35" s="126" t="s">
        <v>2084</v>
      </c>
      <c r="D35" s="128" t="s">
        <v>2085</v>
      </c>
      <c r="E35" s="128" t="s">
        <v>2086</v>
      </c>
      <c r="F35" s="128" t="s">
        <v>2087</v>
      </c>
      <c r="G35" s="128" t="s">
        <v>2088</v>
      </c>
      <c r="H35" s="128" t="s">
        <v>2089</v>
      </c>
      <c r="I35" s="130">
        <f>IF(COUNTIF(J35:AW35,"&lt;&gt;")=0,"",SUMPRODUCT(((Recommendations[ImplStatus]="Implemented")+(Recommendations[ImplStatus]="Compensated"))*ISNUMBER(MATCH(Recommendations[Id],J35:AW35,0)))/COUNTIF(J35:AW35,"&lt;&gt;"))</f>
        <v>0</v>
      </c>
      <c r="J35" s="132" t="s">
        <v>420</v>
      </c>
      <c r="K35" s="132" t="s">
        <v>425</v>
      </c>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2060</v>
      </c>
      <c r="B36" s="125" t="s">
        <v>2090</v>
      </c>
      <c r="C36" s="126" t="s">
        <v>2091</v>
      </c>
      <c r="D36" s="128" t="s">
        <v>2092</v>
      </c>
      <c r="E36" s="128" t="s">
        <v>2093</v>
      </c>
      <c r="F36" s="128" t="s">
        <v>2094</v>
      </c>
      <c r="G36" s="128" t="s">
        <v>2095</v>
      </c>
      <c r="H36" s="128" t="s">
        <v>2096</v>
      </c>
      <c r="I36" s="130">
        <f>IF(COUNTIF(J36:AW36,"&lt;&gt;")=0,"",SUMPRODUCT(((Recommendations[ImplStatus]="Implemented")+(Recommendations[ImplStatus]="Compensated"))*ISNUMBER(MATCH(Recommendations[Id],J36:AW36,0)))/COUNTIF(J36:AW36,"&lt;&gt;"))</f>
        <v>0</v>
      </c>
      <c r="J36" s="132" t="s">
        <v>435</v>
      </c>
      <c r="K36" s="132" t="s">
        <v>677</v>
      </c>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2060</v>
      </c>
      <c r="B37" s="125" t="s">
        <v>2097</v>
      </c>
      <c r="C37" s="126" t="s">
        <v>2098</v>
      </c>
      <c r="D37" s="128" t="s">
        <v>2099</v>
      </c>
      <c r="E37" s="128" t="s">
        <v>2100</v>
      </c>
      <c r="F37" s="128" t="s">
        <v>2101</v>
      </c>
      <c r="G37" s="128" t="s">
        <v>2102</v>
      </c>
      <c r="H37" s="128" t="s">
        <v>2103</v>
      </c>
      <c r="I37" s="130">
        <f>IF(COUNTIF(J37:AW37,"&lt;&gt;")=0,"",SUMPRODUCT(((Recommendations[ImplStatus]="Implemented")+(Recommendations[ImplStatus]="Compensated"))*ISNUMBER(MATCH(Recommendations[Id],J37:AW37,0)))/COUNTIF(J37:AW37,"&lt;&gt;"))</f>
        <v>0</v>
      </c>
      <c r="J37" s="132" t="s">
        <v>49</v>
      </c>
      <c r="K37" s="132" t="s">
        <v>55</v>
      </c>
      <c r="L37" s="132" t="s">
        <v>60</v>
      </c>
      <c r="M37" s="132" t="s">
        <v>65</v>
      </c>
      <c r="N37" s="132" t="s">
        <v>140</v>
      </c>
      <c r="O37" s="132" t="s">
        <v>315</v>
      </c>
      <c r="P37" s="132" t="s">
        <v>320</v>
      </c>
      <c r="Q37" s="132" t="s">
        <v>325</v>
      </c>
      <c r="R37" s="132" t="s">
        <v>330</v>
      </c>
      <c r="S37" s="132" t="s">
        <v>335</v>
      </c>
      <c r="T37" s="132" t="s">
        <v>470</v>
      </c>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2060</v>
      </c>
      <c r="B38" s="125" t="s">
        <v>2104</v>
      </c>
      <c r="C38" s="126" t="s">
        <v>2105</v>
      </c>
      <c r="D38" s="128" t="s">
        <v>2106</v>
      </c>
      <c r="E38" s="128" t="s">
        <v>2107</v>
      </c>
      <c r="F38" s="128" t="s">
        <v>2108</v>
      </c>
      <c r="G38" s="128" t="s">
        <v>2109</v>
      </c>
      <c r="H38" s="128" t="s">
        <v>2110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2060</v>
      </c>
      <c r="B39" s="125" t="s">
        <v>2111</v>
      </c>
      <c r="C39" s="126" t="s">
        <v>2112</v>
      </c>
      <c r="D39" s="128" t="s">
        <v>2113</v>
      </c>
      <c r="E39" s="128" t="s">
        <v>2114</v>
      </c>
      <c r="F39" s="128" t="s">
        <v>2115</v>
      </c>
      <c r="G39" s="128" t="s">
        <v>2116</v>
      </c>
      <c r="H39" s="128" t="s">
        <v>2117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2060</v>
      </c>
      <c r="B40" s="125" t="s">
        <v>2118</v>
      </c>
      <c r="C40" s="126" t="s">
        <v>2119</v>
      </c>
      <c r="D40" s="128" t="s">
        <v>2120</v>
      </c>
      <c r="E40" s="128" t="s">
        <v>2121</v>
      </c>
      <c r="F40" s="128" t="s">
        <v>2122</v>
      </c>
      <c r="G40" s="128" t="s">
        <v>2123</v>
      </c>
      <c r="H40" s="128" t="s">
        <v>2124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2060</v>
      </c>
      <c r="B41" s="125" t="s">
        <v>2125</v>
      </c>
      <c r="C41" s="126" t="s">
        <v>2126</v>
      </c>
      <c r="D41" s="128" t="s">
        <v>2127</v>
      </c>
      <c r="E41" s="128" t="s">
        <v>2128</v>
      </c>
      <c r="F41" s="128" t="s">
        <v>2129</v>
      </c>
      <c r="G41" s="128" t="s">
        <v>2067</v>
      </c>
      <c r="H41" s="128" t="s">
        <v>2130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2131</v>
      </c>
      <c r="B42" s="124"/>
      <c r="C42" s="123" t="s">
        <v>2132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2131</v>
      </c>
      <c r="B43" s="125" t="s">
        <v>2133</v>
      </c>
      <c r="C43" s="126" t="s">
        <v>2134</v>
      </c>
      <c r="D43" s="128" t="s">
        <v>2135</v>
      </c>
      <c r="E43" s="128" t="s">
        <v>2136</v>
      </c>
      <c r="F43" s="128" t="s">
        <v>2137</v>
      </c>
      <c r="G43" s="128" t="s">
        <v>2138</v>
      </c>
      <c r="H43" s="128" t="s">
        <v>2139</v>
      </c>
      <c r="I43" s="130">
        <f>IF(COUNTIF(J43:AW43,"&lt;&gt;")=0,"",SUMPRODUCT(((Recommendations[ImplStatus]="Implemented")+(Recommendations[ImplStatus]="Compensated"))*ISNUMBER(MATCH(Recommendations[Id],J43:AW43,0)))/COUNTIF(J43:AW43,"&lt;&gt;"))</f>
        <v>0</v>
      </c>
      <c r="J43" s="132" t="s">
        <v>355</v>
      </c>
      <c r="K43" s="132" t="s">
        <v>440</v>
      </c>
      <c r="L43" s="132" t="s">
        <v>445</v>
      </c>
      <c r="M43" s="132" t="s">
        <v>589</v>
      </c>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2131</v>
      </c>
      <c r="B44" s="125" t="s">
        <v>2140</v>
      </c>
      <c r="C44" s="126" t="s">
        <v>2141</v>
      </c>
      <c r="D44" s="128" t="s">
        <v>2142</v>
      </c>
      <c r="E44" s="128" t="s">
        <v>2143</v>
      </c>
      <c r="F44" s="128" t="s">
        <v>2144</v>
      </c>
      <c r="G44" s="128" t="s">
        <v>2145</v>
      </c>
      <c r="H44" s="128" t="s">
        <v>2146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2131</v>
      </c>
      <c r="B45" s="125" t="s">
        <v>2147</v>
      </c>
      <c r="C45" s="126" t="s">
        <v>2148</v>
      </c>
      <c r="D45" s="128" t="s">
        <v>2149</v>
      </c>
      <c r="E45" s="128" t="s">
        <v>2150</v>
      </c>
      <c r="F45" s="128" t="s">
        <v>2151</v>
      </c>
      <c r="G45" s="128" t="s">
        <v>2152</v>
      </c>
      <c r="H45" s="128" t="s">
        <v>2153</v>
      </c>
      <c r="I45" s="130">
        <f>IF(COUNTIF(J45:AW45,"&lt;&gt;")=0,"",SUMPRODUCT(((Recommendations[ImplStatus]="Implemented")+(Recommendations[ImplStatus]="Compensated"))*ISNUMBER(MATCH(Recommendations[Id],J45:AW45,0)))/COUNTIF(J45:AW45,"&lt;&gt;"))</f>
        <v>0</v>
      </c>
      <c r="J45" s="132" t="s">
        <v>584</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2131</v>
      </c>
      <c r="B46" s="125" t="s">
        <v>2154</v>
      </c>
      <c r="C46" s="126" t="s">
        <v>2155</v>
      </c>
      <c r="D46" s="128" t="s">
        <v>2156</v>
      </c>
      <c r="E46" s="128" t="s">
        <v>2157</v>
      </c>
      <c r="F46" s="128" t="s">
        <v>2158</v>
      </c>
      <c r="G46" s="128" t="s">
        <v>2152</v>
      </c>
      <c r="H46" s="128" t="s">
        <v>2159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2131</v>
      </c>
      <c r="B47" s="125" t="s">
        <v>2160</v>
      </c>
      <c r="C47" s="126" t="s">
        <v>2161</v>
      </c>
      <c r="D47" s="128" t="s">
        <v>2162</v>
      </c>
      <c r="E47" s="128" t="s">
        <v>2163</v>
      </c>
      <c r="F47" s="128" t="s">
        <v>2164</v>
      </c>
      <c r="G47" s="128" t="s">
        <v>2165</v>
      </c>
      <c r="H47" s="128" t="s">
        <v>2166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2131</v>
      </c>
      <c r="B48" s="125" t="s">
        <v>2167</v>
      </c>
      <c r="C48" s="126" t="s">
        <v>2168</v>
      </c>
      <c r="D48" s="128" t="s">
        <v>2169</v>
      </c>
      <c r="E48" s="128" t="s">
        <v>2170</v>
      </c>
      <c r="F48" s="128" t="s">
        <v>2171</v>
      </c>
      <c r="G48" s="128" t="s">
        <v>2172</v>
      </c>
      <c r="H48" s="128" t="s">
        <v>2173</v>
      </c>
      <c r="I48" s="130">
        <f>IF(COUNTIF(J48:AW48,"&lt;&gt;")=0,"",SUMPRODUCT(((Recommendations[ImplStatus]="Implemented")+(Recommendations[ImplStatus]="Compensated"))*ISNUMBER(MATCH(Recommendations[Id],J48:AW48,0)))/COUNTIF(J48:AW48,"&lt;&gt;"))</f>
        <v>0</v>
      </c>
      <c r="J48" s="132" t="s">
        <v>470</v>
      </c>
      <c r="K48" s="132" t="s">
        <v>599</v>
      </c>
      <c r="L48" s="132" t="s">
        <v>604</v>
      </c>
      <c r="M48" s="132" t="s">
        <v>609</v>
      </c>
      <c r="N48" s="132" t="s">
        <v>613</v>
      </c>
      <c r="O48" s="132" t="s">
        <v>616</v>
      </c>
      <c r="P48" s="132" t="s">
        <v>619</v>
      </c>
      <c r="Q48" s="132" t="s">
        <v>627</v>
      </c>
      <c r="R48" s="132" t="s">
        <v>632</v>
      </c>
      <c r="S48" s="132" t="s">
        <v>637</v>
      </c>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2131</v>
      </c>
      <c r="B49" s="125" t="s">
        <v>2174</v>
      </c>
      <c r="C49" s="126" t="s">
        <v>2175</v>
      </c>
      <c r="D49" s="128" t="s">
        <v>2176</v>
      </c>
      <c r="E49" s="128" t="s">
        <v>2177</v>
      </c>
      <c r="F49" s="128" t="s">
        <v>2178</v>
      </c>
      <c r="G49" s="128" t="s">
        <v>1936</v>
      </c>
      <c r="H49" s="128" t="s">
        <v>2179</v>
      </c>
      <c r="I49" s="130">
        <f>IF(COUNTIF(J49:AW49,"&lt;&gt;")=0,"",SUMPRODUCT(((Recommendations[ImplStatus]="Implemented")+(Recommendations[ImplStatus]="Compensated"))*ISNUMBER(MATCH(Recommendations[Id],J49:AW49,0)))/COUNTIF(J49:AW49,"&lt;&gt;"))</f>
        <v>0</v>
      </c>
      <c r="J49" s="132" t="s">
        <v>410</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2131</v>
      </c>
      <c r="B50" s="125" t="s">
        <v>2180</v>
      </c>
      <c r="C50" s="126" t="s">
        <v>2181</v>
      </c>
      <c r="D50" s="128" t="s">
        <v>2182</v>
      </c>
      <c r="E50" s="128" t="s">
        <v>2183</v>
      </c>
      <c r="F50" s="128" t="s">
        <v>2184</v>
      </c>
      <c r="G50" s="128" t="s">
        <v>2185</v>
      </c>
      <c r="H50" s="128" t="s">
        <v>2186</v>
      </c>
      <c r="I50" s="130">
        <f>IF(COUNTIF(J50:AW50,"&lt;&gt;")=0,"",SUMPRODUCT(((Recommendations[ImplStatus]="Implemented")+(Recommendations[ImplStatus]="Compensated"))*ISNUMBER(MATCH(Recommendations[Id],J50:AW50,0)))/COUNTIF(J50:AW50,"&lt;&gt;"))</f>
        <v>0</v>
      </c>
      <c r="J50" s="132" t="s">
        <v>355</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2187</v>
      </c>
      <c r="B51" s="124"/>
      <c r="C51" s="123" t="s">
        <v>2188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2187</v>
      </c>
      <c r="B52" s="125" t="s">
        <v>2189</v>
      </c>
      <c r="C52" s="126" t="s">
        <v>2190</v>
      </c>
      <c r="D52" s="128" t="s">
        <v>2191</v>
      </c>
      <c r="E52" s="128" t="s">
        <v>2192</v>
      </c>
      <c r="F52" s="128" t="s">
        <v>2193</v>
      </c>
      <c r="G52" s="128" t="s">
        <v>2194</v>
      </c>
      <c r="H52" s="128" t="s">
        <v>2195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2187</v>
      </c>
      <c r="B53" s="125" t="s">
        <v>2196</v>
      </c>
      <c r="C53" s="126" t="s">
        <v>2197</v>
      </c>
      <c r="D53" s="128" t="s">
        <v>2198</v>
      </c>
      <c r="E53" s="128" t="s">
        <v>2199</v>
      </c>
      <c r="F53" s="128" t="s">
        <v>2200</v>
      </c>
      <c r="G53" s="128" t="s">
        <v>2201</v>
      </c>
      <c r="H53" s="128" t="s">
        <v>2202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2187</v>
      </c>
      <c r="B54" s="125" t="s">
        <v>2203</v>
      </c>
      <c r="C54" s="126" t="s">
        <v>2204</v>
      </c>
      <c r="D54" s="128" t="s">
        <v>2205</v>
      </c>
      <c r="E54" s="128" t="s">
        <v>2206</v>
      </c>
      <c r="F54" s="128" t="s">
        <v>2207</v>
      </c>
      <c r="G54" s="128" t="s">
        <v>2208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2187</v>
      </c>
      <c r="B55" s="125" t="s">
        <v>2209</v>
      </c>
      <c r="C55" s="126" t="s">
        <v>2210</v>
      </c>
      <c r="D55" s="128" t="s">
        <v>2211</v>
      </c>
      <c r="E55" s="128" t="s">
        <v>2212</v>
      </c>
      <c r="F55" s="128" t="s">
        <v>2213</v>
      </c>
      <c r="G55" s="128" t="s">
        <v>2214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2187</v>
      </c>
      <c r="B56" s="125" t="s">
        <v>2215</v>
      </c>
      <c r="C56" s="126" t="s">
        <v>2216</v>
      </c>
      <c r="D56" s="128" t="s">
        <v>2217</v>
      </c>
      <c r="E56" s="128" t="s">
        <v>2218</v>
      </c>
      <c r="F56" s="128" t="s">
        <v>2219</v>
      </c>
      <c r="G56" s="128" t="s">
        <v>2220</v>
      </c>
      <c r="H56" s="128" t="s">
        <v>2221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2222</v>
      </c>
      <c r="B57" s="124"/>
      <c r="C57" s="123" t="s">
        <v>2223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2222</v>
      </c>
      <c r="B58" s="125" t="s">
        <v>2224</v>
      </c>
      <c r="C58" s="126" t="s">
        <v>2225</v>
      </c>
      <c r="D58" s="128" t="s">
        <v>2226</v>
      </c>
      <c r="E58" s="128" t="s">
        <v>2227</v>
      </c>
      <c r="F58" s="128" t="s">
        <v>2228</v>
      </c>
      <c r="G58" s="128" t="s">
        <v>2229</v>
      </c>
      <c r="H58" s="128" t="s">
        <v>2230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2222</v>
      </c>
      <c r="B59" s="125" t="s">
        <v>2231</v>
      </c>
      <c r="C59" s="126" t="s">
        <v>2232</v>
      </c>
      <c r="D59" s="128" t="s">
        <v>2233</v>
      </c>
      <c r="E59" s="128" t="s">
        <v>2234</v>
      </c>
      <c r="F59" s="128" t="s">
        <v>2235</v>
      </c>
      <c r="G59" s="128" t="s">
        <v>2236</v>
      </c>
      <c r="H59" s="128" t="s">
        <v>2237</v>
      </c>
      <c r="I59" s="130">
        <f>IF(COUNTIF(J59:AW59,"&lt;&gt;")=0,"",SUMPRODUCT(((Recommendations[ImplStatus]="Implemented")+(Recommendations[ImplStatus]="Compensated"))*ISNUMBER(MATCH(Recommendations[Id],J59:AW59,0)))/COUNTIF(J59:AW59,"&lt;&gt;"))</f>
        <v>0</v>
      </c>
      <c r="J59" s="132" t="s">
        <v>200</v>
      </c>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2222</v>
      </c>
      <c r="B60" s="125" t="s">
        <v>2238</v>
      </c>
      <c r="C60" s="126" t="s">
        <v>2239</v>
      </c>
      <c r="D60" s="128" t="s">
        <v>2240</v>
      </c>
      <c r="E60" s="128" t="s">
        <v>2241</v>
      </c>
      <c r="F60" s="128" t="s">
        <v>2242</v>
      </c>
      <c r="G60" s="128" t="s">
        <v>2243</v>
      </c>
      <c r="H60" s="128" t="s">
        <v>2244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2245</v>
      </c>
      <c r="B61" s="124"/>
      <c r="C61" s="123" t="s">
        <v>2246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2245</v>
      </c>
      <c r="B62" s="125" t="s">
        <v>2247</v>
      </c>
      <c r="C62" s="126" t="s">
        <v>2248</v>
      </c>
      <c r="D62" s="128" t="s">
        <v>2249</v>
      </c>
      <c r="E62" s="128" t="s">
        <v>2250</v>
      </c>
      <c r="F62" s="128" t="s">
        <v>2251</v>
      </c>
      <c r="G62" s="128" t="s">
        <v>2252</v>
      </c>
      <c r="H62" s="128" t="s">
        <v>2253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2245</v>
      </c>
      <c r="B63" s="125" t="s">
        <v>2254</v>
      </c>
      <c r="C63" s="126" t="s">
        <v>2255</v>
      </c>
      <c r="D63" s="128" t="s">
        <v>2256</v>
      </c>
      <c r="E63" s="128" t="s">
        <v>2257</v>
      </c>
      <c r="F63" s="128" t="s">
        <v>2258</v>
      </c>
      <c r="G63" s="128" t="s">
        <v>2259</v>
      </c>
      <c r="H63" s="128" t="s">
        <v>2260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2245</v>
      </c>
      <c r="B64" s="125" t="s">
        <v>2261</v>
      </c>
      <c r="C64" s="126" t="s">
        <v>2262</v>
      </c>
      <c r="D64" s="128" t="s">
        <v>2263</v>
      </c>
      <c r="E64" s="128" t="s">
        <v>2264</v>
      </c>
      <c r="F64" s="128" t="s">
        <v>2265</v>
      </c>
      <c r="G64" s="128" t="s">
        <v>2266</v>
      </c>
      <c r="H64" s="128" t="s">
        <v>2267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2245</v>
      </c>
      <c r="B65" s="125" t="s">
        <v>2268</v>
      </c>
      <c r="C65" s="126" t="s">
        <v>2269</v>
      </c>
      <c r="D65" s="128" t="s">
        <v>2270</v>
      </c>
      <c r="E65" s="128" t="s">
        <v>2271</v>
      </c>
      <c r="F65" s="128" t="s">
        <v>2272</v>
      </c>
      <c r="G65" s="128" t="s">
        <v>2273</v>
      </c>
      <c r="H65" s="128" t="s">
        <v>2274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2245</v>
      </c>
      <c r="B66" s="125" t="s">
        <v>2275</v>
      </c>
      <c r="C66" s="126" t="s">
        <v>2276</v>
      </c>
      <c r="D66" s="128" t="s">
        <v>2277</v>
      </c>
      <c r="E66" s="128" t="s">
        <v>2278</v>
      </c>
      <c r="F66" s="128" t="s">
        <v>2279</v>
      </c>
      <c r="G66" s="128" t="s">
        <v>2280</v>
      </c>
      <c r="H66" s="128" t="s">
        <v>2281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2245</v>
      </c>
      <c r="B67" s="125" t="s">
        <v>2282</v>
      </c>
      <c r="C67" s="126" t="s">
        <v>2283</v>
      </c>
      <c r="D67" s="128" t="s">
        <v>2284</v>
      </c>
      <c r="E67" s="128" t="s">
        <v>2285</v>
      </c>
      <c r="F67" s="128" t="s">
        <v>2286</v>
      </c>
      <c r="G67" s="128" t="s">
        <v>2287</v>
      </c>
      <c r="H67" s="128" t="s">
        <v>2288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2245</v>
      </c>
      <c r="B68" s="125" t="s">
        <v>2289</v>
      </c>
      <c r="C68" s="126" t="s">
        <v>2290</v>
      </c>
      <c r="D68" s="128" t="s">
        <v>2291</v>
      </c>
      <c r="E68" s="128" t="s">
        <v>2292</v>
      </c>
      <c r="F68" s="128" t="s">
        <v>2293</v>
      </c>
      <c r="G68" s="128" t="s">
        <v>2294</v>
      </c>
      <c r="H68" s="128" t="s">
        <v>2295</v>
      </c>
      <c r="I68" s="130">
        <f>IF(COUNTIF(J68:AW68,"&lt;&gt;")=0,"",SUMPRODUCT(((Recommendations[ImplStatus]="Implemented")+(Recommendations[ImplStatus]="Compensated"))*ISNUMBER(MATCH(Recommendations[Id],J68:AW68,0)))/COUNTIF(J68:AW68,"&lt;&gt;"))</f>
        <v>0</v>
      </c>
      <c r="J68" s="132" t="s">
        <v>33</v>
      </c>
      <c r="K68" s="132" t="s">
        <v>39</v>
      </c>
      <c r="L68" s="132" t="s">
        <v>370</v>
      </c>
      <c r="M68" s="132" t="s">
        <v>579</v>
      </c>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2296</v>
      </c>
      <c r="B69" s="124"/>
      <c r="C69" s="123" t="s">
        <v>2297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2296</v>
      </c>
      <c r="B70" s="125" t="s">
        <v>2298</v>
      </c>
      <c r="C70" s="126" t="s">
        <v>2299</v>
      </c>
      <c r="D70" s="128" t="s">
        <v>2300</v>
      </c>
      <c r="E70" s="128" t="s">
        <v>2301</v>
      </c>
      <c r="F70" s="128" t="s">
        <v>2302</v>
      </c>
      <c r="G70" s="128" t="s">
        <v>2303</v>
      </c>
      <c r="H70" s="128" t="s">
        <v>2304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2296</v>
      </c>
      <c r="B71" s="125" t="s">
        <v>2305</v>
      </c>
      <c r="C71" s="126" t="s">
        <v>2306</v>
      </c>
      <c r="D71" s="128" t="s">
        <v>2307</v>
      </c>
      <c r="E71" s="128" t="s">
        <v>2308</v>
      </c>
      <c r="F71" s="128" t="s">
        <v>2309</v>
      </c>
      <c r="G71" s="128" t="s">
        <v>2310</v>
      </c>
      <c r="H71" s="128" t="s">
        <v>2311</v>
      </c>
      <c r="I71" s="130">
        <f>IF(COUNTIF(J71:AW71,"&lt;&gt;")=0,"",SUMPRODUCT(((Recommendations[ImplStatus]="Implemented")+(Recommendations[ImplStatus]="Compensated"))*ISNUMBER(MATCH(Recommendations[Id],J71:AW71,0)))/COUNTIF(J71:AW71,"&lt;&gt;"))</f>
        <v>0</v>
      </c>
      <c r="J71" s="132" t="s">
        <v>485</v>
      </c>
      <c r="K71" s="132" t="s">
        <v>490</v>
      </c>
      <c r="L71" s="132" t="s">
        <v>594</v>
      </c>
      <c r="M71" s="132" t="s">
        <v>642</v>
      </c>
      <c r="N71" s="132" t="s">
        <v>657</v>
      </c>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2312</v>
      </c>
      <c r="B72" s="124"/>
      <c r="C72" s="123" t="s">
        <v>2313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2312</v>
      </c>
      <c r="B73" s="125" t="s">
        <v>2314</v>
      </c>
      <c r="C73" s="126" t="s">
        <v>2315</v>
      </c>
      <c r="D73" s="128" t="s">
        <v>2316</v>
      </c>
      <c r="E73" s="128" t="s">
        <v>2317</v>
      </c>
      <c r="F73" s="128" t="s">
        <v>2318</v>
      </c>
      <c r="G73" s="128" t="s">
        <v>2319</v>
      </c>
      <c r="H73" s="128" t="s">
        <v>2320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2312</v>
      </c>
      <c r="B74" s="125" t="s">
        <v>2321</v>
      </c>
      <c r="C74" s="126" t="s">
        <v>2322</v>
      </c>
      <c r="D74" s="128" t="s">
        <v>2323</v>
      </c>
      <c r="E74" s="128" t="s">
        <v>2324</v>
      </c>
      <c r="F74" s="128" t="s">
        <v>2325</v>
      </c>
      <c r="G74" s="128" t="s">
        <v>2326</v>
      </c>
      <c r="H74" s="128" t="s">
        <v>2327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2312</v>
      </c>
      <c r="B75" s="125" t="s">
        <v>2328</v>
      </c>
      <c r="C75" s="126" t="s">
        <v>2329</v>
      </c>
      <c r="D75" s="128" t="s">
        <v>2330</v>
      </c>
      <c r="E75" s="128" t="s">
        <v>2331</v>
      </c>
      <c r="F75" s="128" t="s">
        <v>2332</v>
      </c>
      <c r="G75" s="128" t="s">
        <v>2333</v>
      </c>
      <c r="H75" s="128" t="s">
        <v>2334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2312</v>
      </c>
      <c r="B76" s="125" t="s">
        <v>2335</v>
      </c>
      <c r="C76" s="126" t="s">
        <v>2336</v>
      </c>
      <c r="D76" s="128" t="s">
        <v>2337</v>
      </c>
      <c r="E76" s="128" t="s">
        <v>2338</v>
      </c>
      <c r="F76" s="128" t="s">
        <v>2339</v>
      </c>
      <c r="G76" s="128" t="s">
        <v>2340</v>
      </c>
      <c r="H76" s="128" t="s">
        <v>2341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2312</v>
      </c>
      <c r="B77" s="125" t="s">
        <v>2342</v>
      </c>
      <c r="C77" s="126" t="s">
        <v>2343</v>
      </c>
      <c r="D77" s="128" t="s">
        <v>2344</v>
      </c>
      <c r="E77" s="128" t="s">
        <v>2345</v>
      </c>
      <c r="F77" s="128" t="s">
        <v>2346</v>
      </c>
      <c r="G77" s="128" t="s">
        <v>2340</v>
      </c>
      <c r="H77" s="128" t="s">
        <v>2347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2348</v>
      </c>
      <c r="B78" s="124"/>
      <c r="C78" s="123" t="s">
        <v>2349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2348</v>
      </c>
      <c r="B79" s="125" t="s">
        <v>2348</v>
      </c>
      <c r="C79" s="126" t="s">
        <v>2350</v>
      </c>
      <c r="D79" s="128" t="s">
        <v>2351</v>
      </c>
      <c r="E79" s="128" t="s">
        <v>2352</v>
      </c>
      <c r="F79" s="128" t="s">
        <v>2353</v>
      </c>
      <c r="G79" s="128" t="s">
        <v>2354</v>
      </c>
      <c r="H79" s="128" t="s">
        <v>2355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2348</v>
      </c>
      <c r="B80" s="125" t="s">
        <v>2356</v>
      </c>
      <c r="C80" s="126" t="s">
        <v>2357</v>
      </c>
      <c r="D80" s="128" t="s">
        <v>2358</v>
      </c>
      <c r="E80" s="128" t="s">
        <v>2359</v>
      </c>
      <c r="F80" s="128" t="s">
        <v>2360</v>
      </c>
      <c r="G80" s="128" t="s">
        <v>2361</v>
      </c>
      <c r="H80" s="128" t="s">
        <v>2362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2348</v>
      </c>
      <c r="B81" s="125" t="s">
        <v>2363</v>
      </c>
      <c r="C81" s="126" t="s">
        <v>2364</v>
      </c>
      <c r="D81" s="128" t="s">
        <v>2365</v>
      </c>
      <c r="E81" s="128" t="s">
        <v>2366</v>
      </c>
      <c r="F81" s="128" t="s">
        <v>2367</v>
      </c>
      <c r="G81" s="128" t="s">
        <v>2368</v>
      </c>
      <c r="H81" s="128" t="s">
        <v>2369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2370</v>
      </c>
      <c r="B82" s="124"/>
      <c r="C82" s="123" t="s">
        <v>2371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2370</v>
      </c>
      <c r="B83" s="125" t="s">
        <v>2372</v>
      </c>
      <c r="C83" s="126" t="s">
        <v>2373</v>
      </c>
      <c r="D83" s="128" t="s">
        <v>2374</v>
      </c>
      <c r="E83" s="128" t="s">
        <v>2375</v>
      </c>
      <c r="F83" s="128" t="s">
        <v>2376</v>
      </c>
      <c r="G83" s="128" t="s">
        <v>2377</v>
      </c>
      <c r="H83" s="128" t="s">
        <v>2378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2370</v>
      </c>
      <c r="B84" s="125" t="s">
        <v>2379</v>
      </c>
      <c r="C84" s="126" t="s">
        <v>2380</v>
      </c>
      <c r="D84" s="128" t="s">
        <v>2381</v>
      </c>
      <c r="E84" s="128" t="s">
        <v>2382</v>
      </c>
      <c r="F84" s="128" t="s">
        <v>2383</v>
      </c>
      <c r="G84" s="128" t="s">
        <v>2384</v>
      </c>
      <c r="H84" s="128" t="s">
        <v>2385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2370</v>
      </c>
      <c r="B85" s="125" t="s">
        <v>2386</v>
      </c>
      <c r="C85" s="126" t="s">
        <v>2387</v>
      </c>
      <c r="D85" s="128" t="s">
        <v>2388</v>
      </c>
      <c r="E85" s="128" t="s">
        <v>2389</v>
      </c>
      <c r="F85" s="128" t="s">
        <v>2390</v>
      </c>
      <c r="G85" s="128" t="s">
        <v>2391</v>
      </c>
      <c r="H85" s="128" t="s">
        <v>2392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2370</v>
      </c>
      <c r="B86" s="125" t="s">
        <v>2393</v>
      </c>
      <c r="C86" s="126" t="s">
        <v>2394</v>
      </c>
      <c r="D86" s="128" t="s">
        <v>2395</v>
      </c>
      <c r="E86" s="128" t="s">
        <v>2396</v>
      </c>
      <c r="F86" s="128" t="s">
        <v>2397</v>
      </c>
      <c r="G86" s="128" t="s">
        <v>2398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2399</v>
      </c>
      <c r="B87" s="124"/>
      <c r="C87" s="123" t="s">
        <v>2400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2399</v>
      </c>
      <c r="B88" s="125" t="s">
        <v>2401</v>
      </c>
      <c r="C88" s="126" t="s">
        <v>2402</v>
      </c>
      <c r="D88" s="128" t="s">
        <v>2403</v>
      </c>
      <c r="E88" s="128" t="s">
        <v>2404</v>
      </c>
      <c r="F88" s="128" t="s">
        <v>2405</v>
      </c>
      <c r="G88" s="128" t="s">
        <v>2406</v>
      </c>
      <c r="H88" s="128" t="s">
        <v>2407</v>
      </c>
      <c r="I88" s="130">
        <f>IF(COUNTIF(J88:AW88,"&lt;&gt;")=0,"",SUMPRODUCT(((Recommendations[ImplStatus]="Implemented")+(Recommendations[ImplStatus]="Compensated"))*ISNUMBER(MATCH(Recommendations[Id],J88:AW88,0)))/COUNTIF(J88:AW88,"&lt;&gt;"))</f>
        <v>0</v>
      </c>
      <c r="J88" s="132" t="s">
        <v>90</v>
      </c>
      <c r="K88" s="132" t="s">
        <v>175</v>
      </c>
      <c r="L88" s="132" t="s">
        <v>335</v>
      </c>
      <c r="M88" s="132" t="s">
        <v>642</v>
      </c>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2399</v>
      </c>
      <c r="B89" s="125" t="s">
        <v>2408</v>
      </c>
      <c r="C89" s="126" t="s">
        <v>2409</v>
      </c>
      <c r="D89" s="128" t="s">
        <v>2410</v>
      </c>
      <c r="E89" s="128" t="s">
        <v>2411</v>
      </c>
      <c r="F89" s="128" t="s">
        <v>2412</v>
      </c>
      <c r="G89" s="128" t="s">
        <v>1936</v>
      </c>
      <c r="H89" s="128" t="s">
        <v>2413</v>
      </c>
      <c r="I89" s="130">
        <f>IF(COUNTIF(J89:AW89,"&lt;&gt;")=0,"",SUMPRODUCT(((Recommendations[ImplStatus]="Implemented")+(Recommendations[ImplStatus]="Compensated"))*ISNUMBER(MATCH(Recommendations[Id],J89:AW89,0)))/COUNTIF(J89:AW89,"&lt;&gt;"))</f>
        <v>0</v>
      </c>
      <c r="J89" s="132" t="s">
        <v>390</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2399</v>
      </c>
      <c r="B90" s="125" t="s">
        <v>2414</v>
      </c>
      <c r="C90" s="126" t="s">
        <v>2415</v>
      </c>
      <c r="D90" s="128" t="s">
        <v>2416</v>
      </c>
      <c r="E90" s="128" t="s">
        <v>2417</v>
      </c>
      <c r="F90" s="128" t="s">
        <v>2418</v>
      </c>
      <c r="G90" s="128" t="s">
        <v>2406</v>
      </c>
      <c r="H90" s="128" t="s">
        <v>2419</v>
      </c>
      <c r="I90" s="130">
        <f>IF(COUNTIF(J90:AW90,"&lt;&gt;")=0,"",SUMPRODUCT(((Recommendations[ImplStatus]="Implemented")+(Recommendations[ImplStatus]="Compensated"))*ISNUMBER(MATCH(Recommendations[Id],J90:AW90,0)))/COUNTIF(J90:AW90,"&lt;&gt;"))</f>
        <v>0</v>
      </c>
      <c r="J90" s="132" t="s">
        <v>13</v>
      </c>
      <c r="K90" s="132" t="s">
        <v>28</v>
      </c>
      <c r="L90" s="132" t="s">
        <v>115</v>
      </c>
      <c r="M90" s="132" t="s">
        <v>175</v>
      </c>
      <c r="N90" s="132" t="s">
        <v>190</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2399</v>
      </c>
      <c r="B91" s="125" t="s">
        <v>2420</v>
      </c>
      <c r="C91" s="126" t="s">
        <v>2421</v>
      </c>
      <c r="D91" s="128" t="s">
        <v>2422</v>
      </c>
      <c r="E91" s="128" t="s">
        <v>2423</v>
      </c>
      <c r="F91" s="128" t="s">
        <v>2424</v>
      </c>
      <c r="G91" s="128" t="s">
        <v>1936</v>
      </c>
      <c r="H91" s="128" t="s">
        <v>2425</v>
      </c>
      <c r="I91" s="130">
        <f>IF(COUNTIF(J91:AW91,"&lt;&gt;")=0,"",SUMPRODUCT(((Recommendations[ImplStatus]="Implemented")+(Recommendations[ImplStatus]="Compensated"))*ISNUMBER(MATCH(Recommendations[Id],J91:AW91,0)))/COUNTIF(J91:AW91,"&lt;&gt;"))</f>
        <v>0</v>
      </c>
      <c r="J91" s="132" t="s">
        <v>120</v>
      </c>
      <c r="K91" s="132" t="s">
        <v>210</v>
      </c>
      <c r="L91" s="132" t="s">
        <v>225</v>
      </c>
      <c r="M91" s="132" t="s">
        <v>345</v>
      </c>
      <c r="N91" s="132" t="s">
        <v>350</v>
      </c>
      <c r="O91" s="132" t="s">
        <v>375</v>
      </c>
      <c r="P91" s="132" t="s">
        <v>385</v>
      </c>
      <c r="Q91" s="132" t="s">
        <v>410</v>
      </c>
      <c r="R91" s="132" t="s">
        <v>475</v>
      </c>
      <c r="S91" s="132" t="s">
        <v>495</v>
      </c>
      <c r="T91" s="132" t="s">
        <v>584</v>
      </c>
      <c r="U91" s="132" t="s">
        <v>632</v>
      </c>
      <c r="V91" s="132" t="s">
        <v>652</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2399</v>
      </c>
      <c r="B92" s="125" t="s">
        <v>2426</v>
      </c>
      <c r="C92" s="126" t="s">
        <v>2427</v>
      </c>
      <c r="D92" s="128" t="s">
        <v>2428</v>
      </c>
      <c r="E92" s="128" t="s">
        <v>2429</v>
      </c>
      <c r="F92" s="128" t="s">
        <v>2430</v>
      </c>
      <c r="G92" s="128" t="s">
        <v>1936</v>
      </c>
      <c r="H92" s="128" t="s">
        <v>2431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2399</v>
      </c>
      <c r="B93" s="125" t="s">
        <v>2432</v>
      </c>
      <c r="C93" s="126" t="s">
        <v>2433</v>
      </c>
      <c r="D93" s="128" t="s">
        <v>2434</v>
      </c>
      <c r="E93" s="128" t="s">
        <v>2435</v>
      </c>
      <c r="F93" s="128" t="s">
        <v>2436</v>
      </c>
      <c r="G93" s="128" t="s">
        <v>2437</v>
      </c>
      <c r="H93" s="128" t="s">
        <v>2438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2399</v>
      </c>
      <c r="B94" s="125" t="s">
        <v>2439</v>
      </c>
      <c r="C94" s="126" t="s">
        <v>2440</v>
      </c>
      <c r="D94" s="128" t="s">
        <v>2441</v>
      </c>
      <c r="E94" s="128" t="s">
        <v>2442</v>
      </c>
      <c r="F94" s="128" t="s">
        <v>2443</v>
      </c>
      <c r="G94" s="128" t="s">
        <v>2444</v>
      </c>
      <c r="H94" s="128" t="s">
        <v>2445</v>
      </c>
      <c r="I94" s="130">
        <f>IF(COUNTIF(J94:AW94,"&lt;&gt;")=0,"",SUMPRODUCT(((Recommendations[ImplStatus]="Implemented")+(Recommendations[ImplStatus]="Compensated"))*ISNUMBER(MATCH(Recommendations[Id],J94:AW94,0)))/COUNTIF(J94:AW94,"&lt;&gt;"))</f>
        <v>0</v>
      </c>
      <c r="J94" s="132" t="s">
        <v>360</v>
      </c>
      <c r="K94" s="132" t="s">
        <v>375</v>
      </c>
      <c r="L94" s="132" t="s">
        <v>647</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2399</v>
      </c>
      <c r="B95" s="125" t="s">
        <v>2446</v>
      </c>
      <c r="C95" s="126" t="s">
        <v>2447</v>
      </c>
      <c r="D95" s="128" t="s">
        <v>2448</v>
      </c>
      <c r="E95" s="128" t="s">
        <v>2449</v>
      </c>
      <c r="F95" s="128" t="s">
        <v>2450</v>
      </c>
      <c r="G95" s="128" t="s">
        <v>2451</v>
      </c>
      <c r="H95" s="128" t="s">
        <v>2452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2399</v>
      </c>
      <c r="B96" s="125" t="s">
        <v>2453</v>
      </c>
      <c r="C96" s="126" t="s">
        <v>2454</v>
      </c>
      <c r="D96" s="128" t="s">
        <v>2455</v>
      </c>
      <c r="E96" s="128" t="s">
        <v>2456</v>
      </c>
      <c r="F96" s="128" t="s">
        <v>2457</v>
      </c>
      <c r="G96" s="128" t="s">
        <v>2458</v>
      </c>
      <c r="H96" s="128" t="s">
        <v>2459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2399</v>
      </c>
      <c r="B97" s="125" t="s">
        <v>2460</v>
      </c>
      <c r="C97" s="126" t="s">
        <v>2461</v>
      </c>
      <c r="D97" s="128" t="s">
        <v>2462</v>
      </c>
      <c r="E97" s="128" t="s">
        <v>2463</v>
      </c>
      <c r="F97" s="128" t="s">
        <v>2464</v>
      </c>
      <c r="G97" s="128" t="s">
        <v>2465</v>
      </c>
      <c r="H97" s="128" t="s">
        <v>2466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2467</v>
      </c>
      <c r="B98" s="124"/>
      <c r="C98" s="123" t="s">
        <v>2468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2467</v>
      </c>
      <c r="B99" s="125" t="s">
        <v>2469</v>
      </c>
      <c r="C99" s="126" t="s">
        <v>2470</v>
      </c>
      <c r="D99" s="128" t="s">
        <v>2471</v>
      </c>
      <c r="E99" s="128" t="s">
        <v>2472</v>
      </c>
      <c r="F99" s="128" t="s">
        <v>2473</v>
      </c>
      <c r="G99" s="128" t="s">
        <v>2474</v>
      </c>
      <c r="H99" s="128" t="s">
        <v>2475</v>
      </c>
      <c r="I99" s="130">
        <f>IF(COUNTIF(J99:AW99,"&lt;&gt;")=0,"",SUMPRODUCT(((Recommendations[ImplStatus]="Implemented")+(Recommendations[ImplStatus]="Compensated"))*ISNUMBER(MATCH(Recommendations[Id],J99:AW99,0)))/COUNTIF(J99:AW99,"&lt;&gt;"))</f>
        <v>0</v>
      </c>
      <c r="J99" s="132" t="s">
        <v>465</v>
      </c>
      <c r="K99" s="132" t="s">
        <v>687</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2467</v>
      </c>
      <c r="B100" s="125" t="s">
        <v>2476</v>
      </c>
      <c r="C100" s="126" t="s">
        <v>2477</v>
      </c>
      <c r="D100" s="128" t="s">
        <v>2478</v>
      </c>
      <c r="E100" s="128" t="s">
        <v>2479</v>
      </c>
      <c r="F100" s="128" t="s">
        <v>2480</v>
      </c>
      <c r="G100" s="128" t="s">
        <v>2481</v>
      </c>
      <c r="H100" s="128" t="s">
        <v>2482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2467</v>
      </c>
      <c r="B101" s="125" t="s">
        <v>2483</v>
      </c>
      <c r="C101" s="126" t="s">
        <v>2484</v>
      </c>
      <c r="D101" s="128" t="s">
        <v>2485</v>
      </c>
      <c r="E101" s="128" t="s">
        <v>2486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2467</v>
      </c>
      <c r="B102" s="125" t="s">
        <v>2487</v>
      </c>
      <c r="C102" s="126" t="s">
        <v>2488</v>
      </c>
      <c r="D102" s="128" t="s">
        <v>2489</v>
      </c>
      <c r="E102" s="128" t="s">
        <v>2490</v>
      </c>
      <c r="F102" s="128" t="s">
        <v>2491</v>
      </c>
      <c r="G102" s="128" t="s">
        <v>2492</v>
      </c>
      <c r="H102" s="128" t="s">
        <v>2493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2467</v>
      </c>
      <c r="B103" s="125" t="s">
        <v>2494</v>
      </c>
      <c r="C103" s="126" t="s">
        <v>2495</v>
      </c>
      <c r="D103" s="128" t="s">
        <v>2496</v>
      </c>
      <c r="E103" s="128" t="s">
        <v>2497</v>
      </c>
      <c r="F103" s="128" t="s">
        <v>2498</v>
      </c>
      <c r="G103" s="128" t="s">
        <v>2499</v>
      </c>
      <c r="H103" s="128" t="s">
        <v>2500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2501</v>
      </c>
      <c r="B104" s="124"/>
      <c r="C104" s="123" t="s">
        <v>2502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2501</v>
      </c>
      <c r="B105" s="125" t="s">
        <v>2503</v>
      </c>
      <c r="C105" s="126" t="s">
        <v>2504</v>
      </c>
      <c r="D105" s="128" t="s">
        <v>2505</v>
      </c>
      <c r="E105" s="128" t="s">
        <v>2506</v>
      </c>
      <c r="F105" s="128" t="s">
        <v>2507</v>
      </c>
      <c r="G105" s="128" t="s">
        <v>2508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2501</v>
      </c>
      <c r="B106" s="125" t="s">
        <v>2509</v>
      </c>
      <c r="C106" s="126" t="s">
        <v>2510</v>
      </c>
      <c r="D106" s="128" t="s">
        <v>2511</v>
      </c>
      <c r="E106" s="128" t="s">
        <v>2512</v>
      </c>
      <c r="F106" s="128" t="s">
        <v>2513</v>
      </c>
      <c r="G106" s="128" t="s">
        <v>2514</v>
      </c>
      <c r="H106" s="128" t="s">
        <v>2515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2501</v>
      </c>
      <c r="B107" s="125" t="s">
        <v>2516</v>
      </c>
      <c r="C107" s="126" t="s">
        <v>2517</v>
      </c>
      <c r="D107" s="128" t="s">
        <v>2518</v>
      </c>
      <c r="E107" s="128" t="s">
        <v>2519</v>
      </c>
      <c r="F107" s="128" t="s">
        <v>2520</v>
      </c>
      <c r="G107" s="128" t="s">
        <v>2521</v>
      </c>
      <c r="H107" s="128" t="s">
        <v>2522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2523</v>
      </c>
      <c r="B108" s="124"/>
      <c r="C108" s="123" t="s">
        <v>2524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2523</v>
      </c>
      <c r="B109" s="125" t="s">
        <v>2525</v>
      </c>
      <c r="C109" s="126" t="s">
        <v>2526</v>
      </c>
      <c r="D109" s="128" t="s">
        <v>2527</v>
      </c>
      <c r="E109" s="128" t="s">
        <v>2528</v>
      </c>
      <c r="F109" s="128" t="s">
        <v>2529</v>
      </c>
      <c r="G109" s="128" t="s">
        <v>2530</v>
      </c>
      <c r="H109" s="128" t="s">
        <v>2531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2523</v>
      </c>
      <c r="B110" s="125" t="s">
        <v>2532</v>
      </c>
      <c r="C110" s="126" t="s">
        <v>2533</v>
      </c>
      <c r="D110" s="128" t="s">
        <v>2534</v>
      </c>
      <c r="E110" s="128" t="s">
        <v>2535</v>
      </c>
      <c r="F110" s="128" t="s">
        <v>2536</v>
      </c>
      <c r="G110" s="128" t="s">
        <v>2537</v>
      </c>
      <c r="H110" s="128" t="s">
        <v>2538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2523</v>
      </c>
      <c r="B111" s="125" t="s">
        <v>2539</v>
      </c>
      <c r="C111" s="126" t="s">
        <v>2540</v>
      </c>
      <c r="D111" s="128" t="s">
        <v>2541</v>
      </c>
      <c r="E111" s="128" t="s">
        <v>2542</v>
      </c>
      <c r="F111" s="128" t="s">
        <v>2543</v>
      </c>
      <c r="G111" s="128" t="s">
        <v>2544</v>
      </c>
      <c r="H111" s="128" t="s">
        <v>2545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2546</v>
      </c>
      <c r="B112" s="124"/>
      <c r="C112" s="123" t="s">
        <v>2547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2546</v>
      </c>
      <c r="B113" s="125" t="s">
        <v>2548</v>
      </c>
      <c r="C113" s="126" t="s">
        <v>2549</v>
      </c>
      <c r="D113" s="128" t="s">
        <v>2550</v>
      </c>
      <c r="E113" s="128" t="s">
        <v>2551</v>
      </c>
      <c r="F113" s="128" t="s">
        <v>2552</v>
      </c>
      <c r="G113" s="128" t="s">
        <v>2553</v>
      </c>
      <c r="H113" s="128" t="s">
        <v>2554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2546</v>
      </c>
      <c r="B114" s="125" t="s">
        <v>2555</v>
      </c>
      <c r="C114" s="126" t="s">
        <v>2556</v>
      </c>
      <c r="D114" s="128" t="s">
        <v>2557</v>
      </c>
      <c r="E114" s="128" t="s">
        <v>2558</v>
      </c>
      <c r="F114" s="128" t="s">
        <v>2559</v>
      </c>
      <c r="G114" s="128" t="s">
        <v>2553</v>
      </c>
      <c r="H114" s="128" t="s">
        <v>2560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2546</v>
      </c>
      <c r="B115" s="133" t="s">
        <v>2561</v>
      </c>
      <c r="C115" s="134" t="s">
        <v>2562</v>
      </c>
      <c r="D115" s="135" t="s">
        <v>2563</v>
      </c>
      <c r="E115" s="135" t="s">
        <v>2564</v>
      </c>
      <c r="F115" s="135" t="s">
        <v>2565</v>
      </c>
      <c r="G115" s="135" t="s">
        <v>2566</v>
      </c>
      <c r="H115" s="135" t="s">
        <v>2567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692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IFERROR(INDEX('Recommendations'!$G$2:$G$137, MATCH(J2,'Recommendations'!$A$2:$A$137,0))="Implemented", FALSE))</xm:f>
            <x14:dxf>
              <font>
                <color rgb="FF000000"/>
              </font>
              <fill>
                <patternFill>
                  <bgColor rgb="FF3C7D22"/>
                </patternFill>
              </fill>
            </x14:dxf>
          </x14:cfRule>
          <x14:cfRule type="expression" priority="2" id="{00000000-000E-0000-0600-000002000000}">
            <xm:f>AND(J2&lt;&gt;"", IFERROR(INDEX('Recommendations'!$G$2:$G$137, MATCH(J2,'Recommendations'!$A$2:$A$137,0))="Compensated", FALSE))</xm:f>
            <x14:dxf>
              <font>
                <color rgb="FF000000"/>
              </font>
              <fill>
                <patternFill>
                  <bgColor rgb="FFC6E0B4"/>
                </patternFill>
              </fill>
            </x14:dxf>
          </x14:cfRule>
          <x14:cfRule type="expression" priority="3" id="{00000000-000E-0000-0600-000003000000}">
            <xm:f>AND(J2&lt;&gt;"", IFERROR(INDEX('Recommendations'!$G$2:$G$137, MATCH(J2,'Recommendations'!$A$2:$A$137,0))="Testing", FALSE))</xm:f>
            <x14:dxf>
              <font>
                <color rgb="FF000000"/>
              </font>
              <fill>
                <patternFill>
                  <bgColor rgb="FFFFC000"/>
                </patternFill>
              </fill>
            </x14:dxf>
          </x14:cfRule>
          <x14:cfRule type="expression" priority="4" id="{00000000-000E-0000-0600-000004000000}">
            <xm:f>AND(J2&lt;&gt;"", IFERROR(INDEX('Recommendations'!$G$2:$G$137, MATCH(J2,'Recommendations'!$A$2:$A$137,0))="Failed", FALSE))</xm:f>
            <x14:dxf>
              <font>
                <color rgb="FF000000"/>
              </font>
              <fill>
                <patternFill>
                  <bgColor rgb="FFD82891"/>
                </patternFill>
              </fill>
            </x14:dxf>
          </x14:cfRule>
          <x14:cfRule type="expression" priority="5" id="{00000000-000E-0000-0600-000005000000}">
            <xm:f>AND(J2&lt;&gt;"", IFERROR(INDEX('Recommendations'!$G$2:$G$137, MATCH(J2,'Recommendations'!$A$2:$A$137,0))="Risk Accepted", FALSE))</xm:f>
            <x14:dxf>
              <font>
                <color rgb="FF000000"/>
              </font>
              <fill>
                <patternFill>
                  <bgColor rgb="FFD9D9D9"/>
                </patternFill>
              </fill>
            </x14:dxf>
          </x14:cfRule>
          <x14:cfRule type="expression" priority="6" id="{00000000-000E-0000-0600-000006000000}">
            <xm:f>AND(J2&lt;&gt;"", IFERROR(INDEX('Recommendations'!$G$2:$G$137, MATCH(J2,'Recommendations'!$A$2:$A$137,0))="N/A",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2568</v>
      </c>
      <c r="B1" s="184" t="s">
        <v>2569</v>
      </c>
      <c r="C1" s="184" t="s">
        <v>0</v>
      </c>
      <c r="D1" s="184" t="s">
        <v>2570</v>
      </c>
      <c r="E1" s="184" t="s">
        <v>2571</v>
      </c>
      <c r="F1" s="184" t="s">
        <v>2572</v>
      </c>
      <c r="G1" s="184" t="s">
        <v>937</v>
      </c>
      <c r="H1" s="184" t="s">
        <v>938</v>
      </c>
      <c r="I1" s="184" t="s">
        <v>939</v>
      </c>
      <c r="J1" s="184" t="s">
        <v>940</v>
      </c>
      <c r="K1" s="184" t="s">
        <v>941</v>
      </c>
      <c r="L1" s="184" t="s">
        <v>942</v>
      </c>
      <c r="M1" s="184" t="s">
        <v>943</v>
      </c>
      <c r="N1" s="184" t="s">
        <v>944</v>
      </c>
      <c r="O1" s="184" t="s">
        <v>945</v>
      </c>
      <c r="P1" s="184" t="s">
        <v>946</v>
      </c>
      <c r="Q1" s="184" t="s">
        <v>947</v>
      </c>
      <c r="R1" s="184" t="s">
        <v>948</v>
      </c>
      <c r="S1" s="184" t="s">
        <v>949</v>
      </c>
      <c r="T1" s="184" t="s">
        <v>950</v>
      </c>
      <c r="U1" s="184" t="s">
        <v>951</v>
      </c>
      <c r="V1" s="184" t="s">
        <v>952</v>
      </c>
      <c r="W1" s="184" t="s">
        <v>953</v>
      </c>
      <c r="X1" s="184" t="s">
        <v>954</v>
      </c>
      <c r="Y1" s="184" t="s">
        <v>955</v>
      </c>
      <c r="Z1" s="184" t="s">
        <v>956</v>
      </c>
      <c r="AA1" s="184" t="s">
        <v>957</v>
      </c>
      <c r="AB1" s="184" t="s">
        <v>958</v>
      </c>
      <c r="AC1" s="184" t="s">
        <v>959</v>
      </c>
      <c r="AD1" s="184" t="s">
        <v>960</v>
      </c>
      <c r="AE1" s="184" t="s">
        <v>961</v>
      </c>
      <c r="AF1" s="184" t="s">
        <v>962</v>
      </c>
      <c r="AG1" s="184" t="s">
        <v>963</v>
      </c>
      <c r="AH1" s="184" t="s">
        <v>964</v>
      </c>
      <c r="AI1" s="184" t="s">
        <v>965</v>
      </c>
      <c r="AJ1" s="184" t="s">
        <v>966</v>
      </c>
      <c r="AK1" s="184" t="s">
        <v>967</v>
      </c>
      <c r="AL1" s="184" t="s">
        <v>968</v>
      </c>
      <c r="AM1" s="184" t="s">
        <v>969</v>
      </c>
      <c r="AN1" s="184" t="s">
        <v>970</v>
      </c>
      <c r="AO1" s="184" t="s">
        <v>971</v>
      </c>
      <c r="AP1" s="184" t="s">
        <v>972</v>
      </c>
      <c r="AQ1" s="184" t="s">
        <v>973</v>
      </c>
      <c r="AR1" s="184" t="s">
        <v>974</v>
      </c>
      <c r="AS1" s="184" t="s">
        <v>975</v>
      </c>
      <c r="AT1" s="184" t="s">
        <v>976</v>
      </c>
      <c r="AU1" s="185" t="s">
        <v>977</v>
      </c>
    </row>
    <row r="2" spans="1:47" ht="60" customHeight="1" outlineLevel="1" x14ac:dyDescent="0.35">
      <c r="A2" s="175" t="s">
        <v>2573</v>
      </c>
      <c r="B2" s="149" t="s">
        <v>19</v>
      </c>
      <c r="C2" s="147" t="s">
        <v>2574</v>
      </c>
      <c r="D2" s="153" t="s">
        <v>2575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2573</v>
      </c>
      <c r="B3" s="150" t="s">
        <v>2576</v>
      </c>
      <c r="C3" s="148" t="s">
        <v>2577</v>
      </c>
      <c r="D3" s="154" t="s">
        <v>2578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2573</v>
      </c>
      <c r="B4" s="151" t="s">
        <v>2576</v>
      </c>
      <c r="C4" s="152" t="s">
        <v>2579</v>
      </c>
      <c r="D4" s="155" t="s">
        <v>2580</v>
      </c>
      <c r="E4" s="158" t="s">
        <v>2581</v>
      </c>
      <c r="F4" s="161" t="s">
        <v>2582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2573</v>
      </c>
      <c r="B5" s="151" t="s">
        <v>2576</v>
      </c>
      <c r="C5" s="152" t="s">
        <v>2583</v>
      </c>
      <c r="D5" s="155" t="s">
        <v>2584</v>
      </c>
      <c r="E5" s="158" t="s">
        <v>2585</v>
      </c>
      <c r="F5" s="161" t="s">
        <v>2586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2573</v>
      </c>
      <c r="B6" s="151" t="s">
        <v>2576</v>
      </c>
      <c r="C6" s="152" t="s">
        <v>2587</v>
      </c>
      <c r="D6" s="155" t="s">
        <v>2588</v>
      </c>
      <c r="E6" s="158" t="s">
        <v>2589</v>
      </c>
      <c r="F6" s="161" t="s">
        <v>2586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2573</v>
      </c>
      <c r="B7" s="151" t="s">
        <v>2576</v>
      </c>
      <c r="C7" s="152" t="s">
        <v>2590</v>
      </c>
      <c r="D7" s="155" t="s">
        <v>2591</v>
      </c>
      <c r="E7" s="158" t="s">
        <v>2592</v>
      </c>
      <c r="F7" s="161" t="s">
        <v>2586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2573</v>
      </c>
      <c r="B8" s="151" t="s">
        <v>2576</v>
      </c>
      <c r="C8" s="152" t="s">
        <v>2593</v>
      </c>
      <c r="D8" s="155" t="s">
        <v>2594</v>
      </c>
      <c r="E8" s="158" t="s">
        <v>2595</v>
      </c>
      <c r="F8" s="161" t="s">
        <v>2596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2573</v>
      </c>
      <c r="B9" s="150" t="s">
        <v>2597</v>
      </c>
      <c r="C9" s="148" t="s">
        <v>2598</v>
      </c>
      <c r="D9" s="154" t="s">
        <v>2599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2573</v>
      </c>
      <c r="B10" s="151" t="s">
        <v>2597</v>
      </c>
      <c r="C10" s="152" t="s">
        <v>2600</v>
      </c>
      <c r="D10" s="155" t="s">
        <v>2601</v>
      </c>
      <c r="E10" s="158" t="s">
        <v>2602</v>
      </c>
      <c r="F10" s="161" t="s">
        <v>2582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2573</v>
      </c>
      <c r="B11" s="151" t="s">
        <v>2597</v>
      </c>
      <c r="C11" s="152" t="s">
        <v>2603</v>
      </c>
      <c r="D11" s="155" t="s">
        <v>2604</v>
      </c>
      <c r="E11" s="158" t="s">
        <v>2605</v>
      </c>
      <c r="F11" s="161" t="s">
        <v>2582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2573</v>
      </c>
      <c r="B12" s="151" t="s">
        <v>2597</v>
      </c>
      <c r="C12" s="152" t="s">
        <v>2606</v>
      </c>
      <c r="D12" s="155" t="s">
        <v>2607</v>
      </c>
      <c r="E12" s="158" t="s">
        <v>2608</v>
      </c>
      <c r="F12" s="161" t="s">
        <v>2582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2573</v>
      </c>
      <c r="B13" s="150" t="s">
        <v>2609</v>
      </c>
      <c r="C13" s="148" t="s">
        <v>2610</v>
      </c>
      <c r="D13" s="154" t="s">
        <v>2611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2573</v>
      </c>
      <c r="B14" s="151" t="s">
        <v>2609</v>
      </c>
      <c r="C14" s="152" t="s">
        <v>2612</v>
      </c>
      <c r="D14" s="155" t="s">
        <v>2613</v>
      </c>
      <c r="E14" s="158" t="s">
        <v>2614</v>
      </c>
      <c r="F14" s="161" t="s">
        <v>2582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2573</v>
      </c>
      <c r="B15" s="151" t="s">
        <v>2609</v>
      </c>
      <c r="C15" s="152" t="s">
        <v>2615</v>
      </c>
      <c r="D15" s="155" t="s">
        <v>2616</v>
      </c>
      <c r="E15" s="158" t="s">
        <v>2617</v>
      </c>
      <c r="F15" s="161" t="s">
        <v>2582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2573</v>
      </c>
      <c r="B16" s="150" t="s">
        <v>2618</v>
      </c>
      <c r="C16" s="148" t="s">
        <v>2619</v>
      </c>
      <c r="D16" s="154" t="s">
        <v>2620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2573</v>
      </c>
      <c r="B17" s="151" t="s">
        <v>2618</v>
      </c>
      <c r="C17" s="152" t="s">
        <v>2621</v>
      </c>
      <c r="D17" s="155" t="s">
        <v>2622</v>
      </c>
      <c r="E17" s="158" t="s">
        <v>2623</v>
      </c>
      <c r="F17" s="161" t="s">
        <v>2582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2573</v>
      </c>
      <c r="B18" s="151" t="s">
        <v>2618</v>
      </c>
      <c r="C18" s="152" t="s">
        <v>2624</v>
      </c>
      <c r="D18" s="155" t="s">
        <v>2625</v>
      </c>
      <c r="E18" s="158" t="s">
        <v>2626</v>
      </c>
      <c r="F18" s="161" t="s">
        <v>2586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2573</v>
      </c>
      <c r="B19" s="151" t="s">
        <v>2618</v>
      </c>
      <c r="C19" s="152" t="s">
        <v>2627</v>
      </c>
      <c r="D19" s="155" t="s">
        <v>2628</v>
      </c>
      <c r="E19" s="158" t="s">
        <v>2629</v>
      </c>
      <c r="F19" s="161" t="s">
        <v>2582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2573</v>
      </c>
      <c r="B20" s="151" t="s">
        <v>2618</v>
      </c>
      <c r="C20" s="152" t="s">
        <v>2630</v>
      </c>
      <c r="D20" s="155" t="s">
        <v>2631</v>
      </c>
      <c r="E20" s="158" t="s">
        <v>2632</v>
      </c>
      <c r="F20" s="161" t="s">
        <v>2582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2573</v>
      </c>
      <c r="B21" s="151" t="s">
        <v>2618</v>
      </c>
      <c r="C21" s="152" t="s">
        <v>2633</v>
      </c>
      <c r="D21" s="155" t="s">
        <v>2634</v>
      </c>
      <c r="E21" s="158" t="s">
        <v>2635</v>
      </c>
      <c r="F21" s="161" t="s">
        <v>2586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2573</v>
      </c>
      <c r="B22" s="151" t="s">
        <v>2618</v>
      </c>
      <c r="C22" s="152" t="s">
        <v>2636</v>
      </c>
      <c r="D22" s="155" t="s">
        <v>2637</v>
      </c>
      <c r="E22" s="158" t="s">
        <v>2638</v>
      </c>
      <c r="F22" s="161" t="s">
        <v>2582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2573</v>
      </c>
      <c r="B23" s="151" t="s">
        <v>2618</v>
      </c>
      <c r="C23" s="152" t="s">
        <v>2639</v>
      </c>
      <c r="D23" s="155" t="s">
        <v>2640</v>
      </c>
      <c r="E23" s="158" t="s">
        <v>2641</v>
      </c>
      <c r="F23" s="161" t="s">
        <v>2582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2573</v>
      </c>
      <c r="B24" s="150" t="s">
        <v>2642</v>
      </c>
      <c r="C24" s="148" t="s">
        <v>2643</v>
      </c>
      <c r="D24" s="154" t="s">
        <v>2644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2573</v>
      </c>
      <c r="B25" s="151" t="s">
        <v>2642</v>
      </c>
      <c r="C25" s="152" t="s">
        <v>2645</v>
      </c>
      <c r="D25" s="155" t="s">
        <v>2646</v>
      </c>
      <c r="E25" s="158" t="s">
        <v>2647</v>
      </c>
      <c r="F25" s="161" t="s">
        <v>2582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2573</v>
      </c>
      <c r="B26" s="151" t="s">
        <v>2642</v>
      </c>
      <c r="C26" s="152" t="s">
        <v>2648</v>
      </c>
      <c r="D26" s="155" t="s">
        <v>2649</v>
      </c>
      <c r="E26" s="158" t="s">
        <v>2650</v>
      </c>
      <c r="F26" s="161" t="s">
        <v>2582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2573</v>
      </c>
      <c r="B27" s="151" t="s">
        <v>2642</v>
      </c>
      <c r="C27" s="152" t="s">
        <v>2651</v>
      </c>
      <c r="D27" s="155" t="s">
        <v>2652</v>
      </c>
      <c r="E27" s="158" t="s">
        <v>2653</v>
      </c>
      <c r="F27" s="161" t="s">
        <v>2586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2573</v>
      </c>
      <c r="B28" s="151" t="s">
        <v>2642</v>
      </c>
      <c r="C28" s="152" t="s">
        <v>2654</v>
      </c>
      <c r="D28" s="155" t="s">
        <v>2655</v>
      </c>
      <c r="E28" s="158" t="s">
        <v>2656</v>
      </c>
      <c r="F28" s="161" t="s">
        <v>2582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2573</v>
      </c>
      <c r="B29" s="150" t="s">
        <v>2657</v>
      </c>
      <c r="C29" s="148" t="s">
        <v>2658</v>
      </c>
      <c r="D29" s="154" t="s">
        <v>2659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2573</v>
      </c>
      <c r="B30" s="151" t="s">
        <v>2657</v>
      </c>
      <c r="C30" s="152" t="s">
        <v>2660</v>
      </c>
      <c r="D30" s="155" t="s">
        <v>2661</v>
      </c>
      <c r="E30" s="158" t="s">
        <v>2662</v>
      </c>
      <c r="F30" s="161" t="s">
        <v>2596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2573</v>
      </c>
      <c r="B31" s="151" t="s">
        <v>2657</v>
      </c>
      <c r="C31" s="152" t="s">
        <v>2663</v>
      </c>
      <c r="D31" s="155" t="s">
        <v>2664</v>
      </c>
      <c r="E31" s="158" t="s">
        <v>2665</v>
      </c>
      <c r="F31" s="161" t="s">
        <v>2596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2573</v>
      </c>
      <c r="B32" s="151" t="s">
        <v>2657</v>
      </c>
      <c r="C32" s="152" t="s">
        <v>2666</v>
      </c>
      <c r="D32" s="155" t="s">
        <v>2667</v>
      </c>
      <c r="E32" s="158" t="s">
        <v>2668</v>
      </c>
      <c r="F32" s="161" t="s">
        <v>2596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2573</v>
      </c>
      <c r="B33" s="151" t="s">
        <v>2657</v>
      </c>
      <c r="C33" s="152" t="s">
        <v>2669</v>
      </c>
      <c r="D33" s="155" t="s">
        <v>2670</v>
      </c>
      <c r="E33" s="158" t="s">
        <v>2671</v>
      </c>
      <c r="F33" s="161" t="s">
        <v>2596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2573</v>
      </c>
      <c r="B34" s="151" t="s">
        <v>2657</v>
      </c>
      <c r="C34" s="152" t="s">
        <v>2672</v>
      </c>
      <c r="D34" s="155" t="s">
        <v>2673</v>
      </c>
      <c r="E34" s="158" t="s">
        <v>2674</v>
      </c>
      <c r="F34" s="161" t="s">
        <v>2596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2573</v>
      </c>
      <c r="B35" s="151" t="s">
        <v>2657</v>
      </c>
      <c r="C35" s="152" t="s">
        <v>2675</v>
      </c>
      <c r="D35" s="155" t="s">
        <v>2676</v>
      </c>
      <c r="E35" s="158" t="s">
        <v>2677</v>
      </c>
      <c r="F35" s="161" t="s">
        <v>2596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2573</v>
      </c>
      <c r="B36" s="151" t="s">
        <v>2657</v>
      </c>
      <c r="C36" s="152" t="s">
        <v>2678</v>
      </c>
      <c r="D36" s="155" t="s">
        <v>2679</v>
      </c>
      <c r="E36" s="158" t="s">
        <v>2680</v>
      </c>
      <c r="F36" s="161" t="s">
        <v>2596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2573</v>
      </c>
      <c r="B37" s="151" t="s">
        <v>2657</v>
      </c>
      <c r="C37" s="152" t="s">
        <v>2681</v>
      </c>
      <c r="D37" s="155" t="s">
        <v>2682</v>
      </c>
      <c r="E37" s="158" t="s">
        <v>2683</v>
      </c>
      <c r="F37" s="161" t="s">
        <v>2596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2573</v>
      </c>
      <c r="B38" s="151" t="s">
        <v>2657</v>
      </c>
      <c r="C38" s="152" t="s">
        <v>2684</v>
      </c>
      <c r="D38" s="155" t="s">
        <v>2685</v>
      </c>
      <c r="E38" s="158" t="s">
        <v>2686</v>
      </c>
      <c r="F38" s="161" t="s">
        <v>2596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2573</v>
      </c>
      <c r="B39" s="151" t="s">
        <v>2657</v>
      </c>
      <c r="C39" s="152" t="s">
        <v>2687</v>
      </c>
      <c r="D39" s="155" t="s">
        <v>2688</v>
      </c>
      <c r="E39" s="158" t="s">
        <v>2689</v>
      </c>
      <c r="F39" s="161" t="s">
        <v>2596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2690</v>
      </c>
      <c r="B40" s="149" t="s">
        <v>19</v>
      </c>
      <c r="C40" s="147" t="s">
        <v>2691</v>
      </c>
      <c r="D40" s="153" t="s">
        <v>2692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2690</v>
      </c>
      <c r="B41" s="150" t="s">
        <v>2693</v>
      </c>
      <c r="C41" s="148" t="s">
        <v>2694</v>
      </c>
      <c r="D41" s="154" t="s">
        <v>2695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2690</v>
      </c>
      <c r="B42" s="151" t="s">
        <v>2693</v>
      </c>
      <c r="C42" s="152" t="s">
        <v>2696</v>
      </c>
      <c r="D42" s="155" t="s">
        <v>2697</v>
      </c>
      <c r="E42" s="158" t="s">
        <v>2698</v>
      </c>
      <c r="F42" s="161" t="s">
        <v>2582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2690</v>
      </c>
      <c r="B43" s="151" t="s">
        <v>2693</v>
      </c>
      <c r="C43" s="152" t="s">
        <v>2699</v>
      </c>
      <c r="D43" s="155" t="s">
        <v>2700</v>
      </c>
      <c r="E43" s="158" t="s">
        <v>2701</v>
      </c>
      <c r="F43" s="161" t="s">
        <v>2582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2690</v>
      </c>
      <c r="B44" s="151" t="s">
        <v>2693</v>
      </c>
      <c r="C44" s="152" t="s">
        <v>2702</v>
      </c>
      <c r="D44" s="155" t="s">
        <v>2703</v>
      </c>
      <c r="E44" s="158" t="s">
        <v>2704</v>
      </c>
      <c r="F44" s="161" t="s">
        <v>2586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2690</v>
      </c>
      <c r="B45" s="151" t="s">
        <v>2693</v>
      </c>
      <c r="C45" s="152" t="s">
        <v>2705</v>
      </c>
      <c r="D45" s="155" t="s">
        <v>2706</v>
      </c>
      <c r="E45" s="158" t="s">
        <v>2707</v>
      </c>
      <c r="F45" s="161" t="s">
        <v>2596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2690</v>
      </c>
      <c r="B46" s="151" t="s">
        <v>2693</v>
      </c>
      <c r="C46" s="152" t="s">
        <v>2708</v>
      </c>
      <c r="D46" s="155" t="s">
        <v>2709</v>
      </c>
      <c r="E46" s="158" t="s">
        <v>2710</v>
      </c>
      <c r="F46" s="161" t="s">
        <v>2582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2690</v>
      </c>
      <c r="B47" s="151" t="s">
        <v>2693</v>
      </c>
      <c r="C47" s="152" t="s">
        <v>2711</v>
      </c>
      <c r="D47" s="155" t="s">
        <v>2712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2690</v>
      </c>
      <c r="B48" s="151" t="s">
        <v>2693</v>
      </c>
      <c r="C48" s="152" t="s">
        <v>2713</v>
      </c>
      <c r="D48" s="155" t="s">
        <v>2714</v>
      </c>
      <c r="E48" s="158" t="s">
        <v>2715</v>
      </c>
      <c r="F48" s="161" t="s">
        <v>2582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2690</v>
      </c>
      <c r="B49" s="151" t="s">
        <v>2693</v>
      </c>
      <c r="C49" s="152" t="s">
        <v>2716</v>
      </c>
      <c r="D49" s="155" t="s">
        <v>2717</v>
      </c>
      <c r="E49" s="158" t="s">
        <v>2718</v>
      </c>
      <c r="F49" s="161" t="s">
        <v>2586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2690</v>
      </c>
      <c r="B50" s="150" t="s">
        <v>2719</v>
      </c>
      <c r="C50" s="148" t="s">
        <v>2720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2690</v>
      </c>
      <c r="B51" s="151" t="s">
        <v>2719</v>
      </c>
      <c r="C51" s="152" t="s">
        <v>2721</v>
      </c>
      <c r="D51" s="155" t="s">
        <v>2722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2690</v>
      </c>
      <c r="B52" s="151" t="s">
        <v>2719</v>
      </c>
      <c r="C52" s="152" t="s">
        <v>2723</v>
      </c>
      <c r="D52" s="155" t="s">
        <v>2724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2690</v>
      </c>
      <c r="B53" s="151" t="s">
        <v>2719</v>
      </c>
      <c r="C53" s="152" t="s">
        <v>2725</v>
      </c>
      <c r="D53" s="155" t="s">
        <v>2726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2690</v>
      </c>
      <c r="B54" s="151" t="s">
        <v>2719</v>
      </c>
      <c r="C54" s="152" t="s">
        <v>2727</v>
      </c>
      <c r="D54" s="155" t="s">
        <v>2728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2690</v>
      </c>
      <c r="B55" s="151" t="s">
        <v>2719</v>
      </c>
      <c r="C55" s="152" t="s">
        <v>2729</v>
      </c>
      <c r="D55" s="155" t="s">
        <v>2730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2690</v>
      </c>
      <c r="B56" s="150" t="s">
        <v>844</v>
      </c>
      <c r="C56" s="148" t="s">
        <v>2731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2690</v>
      </c>
      <c r="B57" s="151" t="s">
        <v>844</v>
      </c>
      <c r="C57" s="152" t="s">
        <v>2732</v>
      </c>
      <c r="D57" s="155" t="s">
        <v>2733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2690</v>
      </c>
      <c r="B58" s="151" t="s">
        <v>844</v>
      </c>
      <c r="C58" s="152" t="s">
        <v>2734</v>
      </c>
      <c r="D58" s="155" t="s">
        <v>2735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2690</v>
      </c>
      <c r="B59" s="151" t="s">
        <v>844</v>
      </c>
      <c r="C59" s="152" t="s">
        <v>2736</v>
      </c>
      <c r="D59" s="155" t="s">
        <v>2737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2690</v>
      </c>
      <c r="B60" s="151" t="s">
        <v>844</v>
      </c>
      <c r="C60" s="152" t="s">
        <v>2738</v>
      </c>
      <c r="D60" s="155" t="s">
        <v>2739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2690</v>
      </c>
      <c r="B61" s="150" t="s">
        <v>2740</v>
      </c>
      <c r="C61" s="148" t="s">
        <v>2741</v>
      </c>
      <c r="D61" s="154" t="s">
        <v>2742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2690</v>
      </c>
      <c r="B62" s="151" t="s">
        <v>2740</v>
      </c>
      <c r="C62" s="152" t="s">
        <v>2743</v>
      </c>
      <c r="D62" s="155" t="s">
        <v>2744</v>
      </c>
      <c r="E62" s="158" t="s">
        <v>2745</v>
      </c>
      <c r="F62" s="161" t="s">
        <v>2582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2690</v>
      </c>
      <c r="B63" s="151" t="s">
        <v>2740</v>
      </c>
      <c r="C63" s="152" t="s">
        <v>2746</v>
      </c>
      <c r="D63" s="155" t="s">
        <v>2747</v>
      </c>
      <c r="E63" s="158" t="s">
        <v>2748</v>
      </c>
      <c r="F63" s="161" t="s">
        <v>2586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2690</v>
      </c>
      <c r="B64" s="151" t="s">
        <v>2740</v>
      </c>
      <c r="C64" s="152" t="s">
        <v>2749</v>
      </c>
      <c r="D64" s="155" t="s">
        <v>2750</v>
      </c>
      <c r="E64" s="158" t="s">
        <v>2751</v>
      </c>
      <c r="F64" s="161" t="s">
        <v>2582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2690</v>
      </c>
      <c r="B65" s="151" t="s">
        <v>2740</v>
      </c>
      <c r="C65" s="152" t="s">
        <v>2752</v>
      </c>
      <c r="D65" s="155" t="s">
        <v>2753</v>
      </c>
      <c r="E65" s="158" t="s">
        <v>2754</v>
      </c>
      <c r="F65" s="161" t="s">
        <v>2582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2690</v>
      </c>
      <c r="B66" s="150" t="s">
        <v>2348</v>
      </c>
      <c r="C66" s="148" t="s">
        <v>2755</v>
      </c>
      <c r="D66" s="154" t="s">
        <v>2756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2690</v>
      </c>
      <c r="B67" s="151" t="s">
        <v>2348</v>
      </c>
      <c r="C67" s="152" t="s">
        <v>2757</v>
      </c>
      <c r="D67" s="155" t="s">
        <v>2758</v>
      </c>
      <c r="E67" s="158" t="s">
        <v>2759</v>
      </c>
      <c r="F67" s="161" t="s">
        <v>2582</v>
      </c>
      <c r="G67" s="164">
        <f>IF(COUNTIF(H67:AU67,"&lt;&gt;")=0,"",SUMPRODUCT(((Recommendations[ImplStatus]="Implemented")+(Recommendations[ImplStatus]="Compensated"))*ISNUMBER(MATCH(Recommendations[Id],H67:AU67,0)))/COUNTIF(H67:AU67,"&lt;&gt;"))</f>
        <v>0</v>
      </c>
      <c r="H67" s="167" t="s">
        <v>465</v>
      </c>
      <c r="I67" s="167" t="s">
        <v>687</v>
      </c>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2690</v>
      </c>
      <c r="B68" s="151" t="s">
        <v>2348</v>
      </c>
      <c r="C68" s="152" t="s">
        <v>2760</v>
      </c>
      <c r="D68" s="155" t="s">
        <v>2761</v>
      </c>
      <c r="E68" s="158" t="s">
        <v>2762</v>
      </c>
      <c r="F68" s="161" t="s">
        <v>2582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2690</v>
      </c>
      <c r="B69" s="151" t="s">
        <v>2348</v>
      </c>
      <c r="C69" s="152" t="s">
        <v>2763</v>
      </c>
      <c r="D69" s="155" t="s">
        <v>2764</v>
      </c>
      <c r="E69" s="158" t="s">
        <v>2765</v>
      </c>
      <c r="F69" s="161" t="s">
        <v>2586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2690</v>
      </c>
      <c r="B70" s="151" t="s">
        <v>2348</v>
      </c>
      <c r="C70" s="152" t="s">
        <v>2766</v>
      </c>
      <c r="D70" s="155" t="s">
        <v>2767</v>
      </c>
      <c r="E70" s="158" t="s">
        <v>2768</v>
      </c>
      <c r="F70" s="161" t="s">
        <v>2582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2690</v>
      </c>
      <c r="B71" s="151" t="s">
        <v>2348</v>
      </c>
      <c r="C71" s="152" t="s">
        <v>2769</v>
      </c>
      <c r="D71" s="155" t="s">
        <v>2770</v>
      </c>
      <c r="E71" s="158" t="s">
        <v>2771</v>
      </c>
      <c r="F71" s="161" t="s">
        <v>2582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2690</v>
      </c>
      <c r="B72" s="151" t="s">
        <v>2348</v>
      </c>
      <c r="C72" s="152" t="s">
        <v>2772</v>
      </c>
      <c r="D72" s="155" t="s">
        <v>2773</v>
      </c>
      <c r="E72" s="158" t="s">
        <v>2774</v>
      </c>
      <c r="F72" s="161" t="s">
        <v>2582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2690</v>
      </c>
      <c r="B73" s="151" t="s">
        <v>2348</v>
      </c>
      <c r="C73" s="152" t="s">
        <v>2775</v>
      </c>
      <c r="D73" s="155" t="s">
        <v>2776</v>
      </c>
      <c r="E73" s="158" t="s">
        <v>2777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2690</v>
      </c>
      <c r="B74" s="151" t="s">
        <v>2348</v>
      </c>
      <c r="C74" s="152" t="s">
        <v>2778</v>
      </c>
      <c r="D74" s="155" t="s">
        <v>2779</v>
      </c>
      <c r="E74" s="158" t="s">
        <v>2780</v>
      </c>
      <c r="F74" s="161" t="s">
        <v>2586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2690</v>
      </c>
      <c r="B75" s="151" t="s">
        <v>2348</v>
      </c>
      <c r="C75" s="152" t="s">
        <v>2781</v>
      </c>
      <c r="D75" s="155" t="s">
        <v>2782</v>
      </c>
      <c r="E75" s="158" t="s">
        <v>2783</v>
      </c>
      <c r="F75" s="161" t="s">
        <v>2596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2690</v>
      </c>
      <c r="B76" s="151" t="s">
        <v>2348</v>
      </c>
      <c r="C76" s="152" t="s">
        <v>2784</v>
      </c>
      <c r="D76" s="155" t="s">
        <v>2785</v>
      </c>
      <c r="E76" s="158" t="s">
        <v>2786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2690</v>
      </c>
      <c r="B77" s="150" t="s">
        <v>2618</v>
      </c>
      <c r="C77" s="148" t="s">
        <v>2787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2690</v>
      </c>
      <c r="B78" s="151" t="s">
        <v>2618</v>
      </c>
      <c r="C78" s="152" t="s">
        <v>2788</v>
      </c>
      <c r="D78" s="155" t="s">
        <v>2789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2690</v>
      </c>
      <c r="B79" s="151" t="s">
        <v>2618</v>
      </c>
      <c r="C79" s="152" t="s">
        <v>2790</v>
      </c>
      <c r="D79" s="155" t="s">
        <v>2791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2690</v>
      </c>
      <c r="B80" s="151" t="s">
        <v>2618</v>
      </c>
      <c r="C80" s="152" t="s">
        <v>2792</v>
      </c>
      <c r="D80" s="155" t="s">
        <v>2793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2690</v>
      </c>
      <c r="B81" s="150" t="s">
        <v>2546</v>
      </c>
      <c r="C81" s="148" t="s">
        <v>2794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2690</v>
      </c>
      <c r="B82" s="151" t="s">
        <v>2546</v>
      </c>
      <c r="C82" s="152" t="s">
        <v>2795</v>
      </c>
      <c r="D82" s="155" t="s">
        <v>2796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2690</v>
      </c>
      <c r="B83" s="151" t="s">
        <v>2546</v>
      </c>
      <c r="C83" s="152" t="s">
        <v>2797</v>
      </c>
      <c r="D83" s="155" t="s">
        <v>2798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2690</v>
      </c>
      <c r="B84" s="151" t="s">
        <v>2546</v>
      </c>
      <c r="C84" s="152" t="s">
        <v>2799</v>
      </c>
      <c r="D84" s="155" t="s">
        <v>2800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2690</v>
      </c>
      <c r="B85" s="151" t="s">
        <v>2546</v>
      </c>
      <c r="C85" s="152" t="s">
        <v>2801</v>
      </c>
      <c r="D85" s="155" t="s">
        <v>2802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2690</v>
      </c>
      <c r="B86" s="151" t="s">
        <v>2546</v>
      </c>
      <c r="C86" s="152" t="s">
        <v>2803</v>
      </c>
      <c r="D86" s="155" t="s">
        <v>2804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2805</v>
      </c>
      <c r="B87" s="149" t="s">
        <v>19</v>
      </c>
      <c r="C87" s="147" t="s">
        <v>2806</v>
      </c>
      <c r="D87" s="153" t="s">
        <v>2807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2805</v>
      </c>
      <c r="B88" s="150" t="s">
        <v>2808</v>
      </c>
      <c r="C88" s="148" t="s">
        <v>2809</v>
      </c>
      <c r="D88" s="154" t="s">
        <v>2810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2805</v>
      </c>
      <c r="B89" s="151" t="s">
        <v>2808</v>
      </c>
      <c r="C89" s="152" t="s">
        <v>2811</v>
      </c>
      <c r="D89" s="155" t="s">
        <v>2812</v>
      </c>
      <c r="E89" s="158" t="s">
        <v>2813</v>
      </c>
      <c r="F89" s="161" t="s">
        <v>2582</v>
      </c>
      <c r="G89" s="164">
        <f>IF(COUNTIF(H89:AU89,"&lt;&gt;")=0,"",SUMPRODUCT(((Recommendations[ImplStatus]="Implemented")+(Recommendations[ImplStatus]="Compensated"))*ISNUMBER(MATCH(Recommendations[Id],H89:AU89,0)))/COUNTIF(H89:AU89,"&lt;&gt;"))</f>
        <v>0</v>
      </c>
      <c r="H89" s="167" t="s">
        <v>485</v>
      </c>
      <c r="I89" s="167" t="s">
        <v>490</v>
      </c>
      <c r="J89" s="167" t="s">
        <v>564</v>
      </c>
      <c r="K89" s="167" t="s">
        <v>594</v>
      </c>
      <c r="L89" s="167" t="s">
        <v>642</v>
      </c>
      <c r="M89" s="167" t="s">
        <v>657</v>
      </c>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2805</v>
      </c>
      <c r="B90" s="151" t="s">
        <v>2808</v>
      </c>
      <c r="C90" s="152" t="s">
        <v>2814</v>
      </c>
      <c r="D90" s="155" t="s">
        <v>2815</v>
      </c>
      <c r="E90" s="158" t="s">
        <v>2816</v>
      </c>
      <c r="F90" s="161" t="s">
        <v>2586</v>
      </c>
      <c r="G90" s="164">
        <f>IF(COUNTIF(H90:AU90,"&lt;&gt;")=0,"",SUMPRODUCT(((Recommendations[ImplStatus]="Implemented")+(Recommendations[ImplStatus]="Compensated"))*ISNUMBER(MATCH(Recommendations[Id],H90:AU90,0)))/COUNTIF(H90:AU90,"&lt;&gt;"))</f>
        <v>0</v>
      </c>
      <c r="H90" s="167" t="s">
        <v>90</v>
      </c>
      <c r="I90" s="167" t="s">
        <v>200</v>
      </c>
      <c r="J90" s="167" t="s">
        <v>335</v>
      </c>
      <c r="K90" s="167" t="s">
        <v>355</v>
      </c>
      <c r="L90" s="167" t="s">
        <v>410</v>
      </c>
      <c r="M90" s="167" t="s">
        <v>440</v>
      </c>
      <c r="N90" s="167" t="s">
        <v>445</v>
      </c>
      <c r="O90" s="167" t="s">
        <v>470</v>
      </c>
      <c r="P90" s="167" t="s">
        <v>534</v>
      </c>
      <c r="Q90" s="167" t="s">
        <v>539</v>
      </c>
      <c r="R90" s="167" t="s">
        <v>584</v>
      </c>
      <c r="S90" s="167" t="s">
        <v>599</v>
      </c>
      <c r="T90" s="167" t="s">
        <v>604</v>
      </c>
      <c r="U90" s="167" t="s">
        <v>609</v>
      </c>
      <c r="V90" s="167" t="s">
        <v>613</v>
      </c>
      <c r="W90" s="167" t="s">
        <v>616</v>
      </c>
      <c r="X90" s="167" t="s">
        <v>619</v>
      </c>
      <c r="Y90" s="167" t="s">
        <v>627</v>
      </c>
      <c r="Z90" s="167" t="s">
        <v>632</v>
      </c>
      <c r="AA90" s="167" t="s">
        <v>637</v>
      </c>
      <c r="AB90" s="167" t="s">
        <v>642</v>
      </c>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2805</v>
      </c>
      <c r="B91" s="151" t="s">
        <v>2808</v>
      </c>
      <c r="C91" s="152" t="s">
        <v>2817</v>
      </c>
      <c r="D91" s="155" t="s">
        <v>2818</v>
      </c>
      <c r="E91" s="158" t="s">
        <v>2819</v>
      </c>
      <c r="F91" s="161" t="s">
        <v>2582</v>
      </c>
      <c r="G91" s="164">
        <f>IF(COUNTIF(H91:AU91,"&lt;&gt;")=0,"",SUMPRODUCT(((Recommendations[ImplStatus]="Implemented")+(Recommendations[ImplStatus]="Compensated"))*ISNUMBER(MATCH(Recommendations[Id],H91:AU91,0)))/COUNTIF(H91:AU91,"&lt;&gt;"))</f>
        <v>0</v>
      </c>
      <c r="H91" s="167" t="s">
        <v>355</v>
      </c>
      <c r="I91" s="167" t="s">
        <v>455</v>
      </c>
      <c r="J91" s="167" t="s">
        <v>584</v>
      </c>
      <c r="K91" s="167" t="s">
        <v>589</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2805</v>
      </c>
      <c r="B92" s="151" t="s">
        <v>2808</v>
      </c>
      <c r="C92" s="152" t="s">
        <v>2820</v>
      </c>
      <c r="D92" s="155" t="s">
        <v>2821</v>
      </c>
      <c r="E92" s="158" t="s">
        <v>2822</v>
      </c>
      <c r="F92" s="161" t="s">
        <v>2582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2805</v>
      </c>
      <c r="B93" s="151" t="s">
        <v>2808</v>
      </c>
      <c r="C93" s="152" t="s">
        <v>2823</v>
      </c>
      <c r="D93" s="155" t="s">
        <v>2824</v>
      </c>
      <c r="E93" s="158" t="s">
        <v>2825</v>
      </c>
      <c r="F93" s="161" t="s">
        <v>2582</v>
      </c>
      <c r="G93" s="164">
        <f>IF(COUNTIF(H93:AU93,"&lt;&gt;")=0,"",SUMPRODUCT(((Recommendations[ImplStatus]="Implemented")+(Recommendations[ImplStatus]="Compensated"))*ISNUMBER(MATCH(Recommendations[Id],H93:AU93,0)))/COUNTIF(H93:AU93,"&lt;&gt;"))</f>
        <v>0</v>
      </c>
      <c r="H93" s="167" t="s">
        <v>13</v>
      </c>
      <c r="I93" s="167" t="s">
        <v>28</v>
      </c>
      <c r="J93" s="167" t="s">
        <v>44</v>
      </c>
      <c r="K93" s="167" t="s">
        <v>70</v>
      </c>
      <c r="L93" s="167" t="s">
        <v>80</v>
      </c>
      <c r="M93" s="167" t="s">
        <v>95</v>
      </c>
      <c r="N93" s="167" t="s">
        <v>100</v>
      </c>
      <c r="O93" s="167" t="s">
        <v>115</v>
      </c>
      <c r="P93" s="167" t="s">
        <v>135</v>
      </c>
      <c r="Q93" s="167" t="s">
        <v>190</v>
      </c>
      <c r="R93" s="167" t="s">
        <v>195</v>
      </c>
      <c r="S93" s="167" t="s">
        <v>215</v>
      </c>
      <c r="T93" s="167" t="s">
        <v>310</v>
      </c>
      <c r="U93" s="167" t="s">
        <v>430</v>
      </c>
      <c r="V93" s="167" t="s">
        <v>435</v>
      </c>
      <c r="W93" s="167" t="s">
        <v>460</v>
      </c>
      <c r="X93" s="167" t="s">
        <v>500</v>
      </c>
      <c r="Y93" s="167" t="s">
        <v>505</v>
      </c>
      <c r="Z93" s="167" t="s">
        <v>510</v>
      </c>
      <c r="AA93" s="167" t="s">
        <v>514</v>
      </c>
      <c r="AB93" s="167" t="s">
        <v>519</v>
      </c>
      <c r="AC93" s="167" t="s">
        <v>529</v>
      </c>
      <c r="AD93" s="167" t="s">
        <v>564</v>
      </c>
      <c r="AE93" s="167" t="s">
        <v>672</v>
      </c>
      <c r="AF93" s="167" t="s">
        <v>677</v>
      </c>
      <c r="AG93" s="167"/>
      <c r="AH93" s="167"/>
      <c r="AI93" s="167"/>
      <c r="AJ93" s="167"/>
      <c r="AK93" s="167"/>
      <c r="AL93" s="167"/>
      <c r="AM93" s="167"/>
      <c r="AN93" s="167"/>
      <c r="AO93" s="167"/>
      <c r="AP93" s="167"/>
      <c r="AQ93" s="167"/>
      <c r="AR93" s="167"/>
      <c r="AS93" s="167"/>
      <c r="AT93" s="167"/>
      <c r="AU93" s="181"/>
    </row>
    <row r="94" spans="1:47" ht="60" customHeight="1" x14ac:dyDescent="0.35">
      <c r="A94" s="177" t="s">
        <v>2805</v>
      </c>
      <c r="B94" s="151" t="s">
        <v>2808</v>
      </c>
      <c r="C94" s="152" t="s">
        <v>2826</v>
      </c>
      <c r="D94" s="155" t="s">
        <v>2827</v>
      </c>
      <c r="E94" s="158" t="s">
        <v>2828</v>
      </c>
      <c r="F94" s="161" t="s">
        <v>2586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2805</v>
      </c>
      <c r="B95" s="150" t="s">
        <v>2829</v>
      </c>
      <c r="C95" s="148" t="s">
        <v>2830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2805</v>
      </c>
      <c r="B96" s="151" t="s">
        <v>2829</v>
      </c>
      <c r="C96" s="152" t="s">
        <v>2831</v>
      </c>
      <c r="D96" s="155" t="s">
        <v>2832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2805</v>
      </c>
      <c r="B97" s="151" t="s">
        <v>2829</v>
      </c>
      <c r="C97" s="152" t="s">
        <v>2833</v>
      </c>
      <c r="D97" s="155" t="s">
        <v>2834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2805</v>
      </c>
      <c r="B98" s="151" t="s">
        <v>2829</v>
      </c>
      <c r="C98" s="152" t="s">
        <v>2835</v>
      </c>
      <c r="D98" s="155" t="s">
        <v>2836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2805</v>
      </c>
      <c r="B99" s="151" t="s">
        <v>2829</v>
      </c>
      <c r="C99" s="152" t="s">
        <v>2837</v>
      </c>
      <c r="D99" s="155" t="s">
        <v>2838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2805</v>
      </c>
      <c r="B100" s="151" t="s">
        <v>2829</v>
      </c>
      <c r="C100" s="152" t="s">
        <v>2839</v>
      </c>
      <c r="D100" s="155" t="s">
        <v>2840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2805</v>
      </c>
      <c r="B101" s="151" t="s">
        <v>2829</v>
      </c>
      <c r="C101" s="152" t="s">
        <v>2841</v>
      </c>
      <c r="D101" s="155" t="s">
        <v>2842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2805</v>
      </c>
      <c r="B102" s="151" t="s">
        <v>2829</v>
      </c>
      <c r="C102" s="152" t="s">
        <v>2843</v>
      </c>
      <c r="D102" s="155" t="s">
        <v>2844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2805</v>
      </c>
      <c r="B103" s="150" t="s">
        <v>1989</v>
      </c>
      <c r="C103" s="148" t="s">
        <v>2845</v>
      </c>
      <c r="D103" s="154" t="s">
        <v>2846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2805</v>
      </c>
      <c r="B104" s="151" t="s">
        <v>1989</v>
      </c>
      <c r="C104" s="152" t="s">
        <v>2847</v>
      </c>
      <c r="D104" s="155" t="s">
        <v>2848</v>
      </c>
      <c r="E104" s="158" t="s">
        <v>2849</v>
      </c>
      <c r="F104" s="161" t="s">
        <v>2582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2805</v>
      </c>
      <c r="B105" s="151" t="s">
        <v>1989</v>
      </c>
      <c r="C105" s="152" t="s">
        <v>2850</v>
      </c>
      <c r="D105" s="155" t="s">
        <v>2851</v>
      </c>
      <c r="E105" s="158" t="s">
        <v>2852</v>
      </c>
      <c r="F105" s="161" t="s">
        <v>2586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2805</v>
      </c>
      <c r="B106" s="151" t="s">
        <v>1989</v>
      </c>
      <c r="C106" s="152" t="s">
        <v>2853</v>
      </c>
      <c r="D106" s="155" t="s">
        <v>2854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2805</v>
      </c>
      <c r="B107" s="151" t="s">
        <v>1989</v>
      </c>
      <c r="C107" s="152" t="s">
        <v>2855</v>
      </c>
      <c r="D107" s="155" t="s">
        <v>2856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2805</v>
      </c>
      <c r="B108" s="151" t="s">
        <v>1989</v>
      </c>
      <c r="C108" s="152" t="s">
        <v>2857</v>
      </c>
      <c r="D108" s="155" t="s">
        <v>2858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2805</v>
      </c>
      <c r="B109" s="150" t="s">
        <v>2859</v>
      </c>
      <c r="C109" s="148" t="s">
        <v>2860</v>
      </c>
      <c r="D109" s="154" t="s">
        <v>2861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2805</v>
      </c>
      <c r="B110" s="151" t="s">
        <v>2859</v>
      </c>
      <c r="C110" s="152" t="s">
        <v>2862</v>
      </c>
      <c r="D110" s="155" t="s">
        <v>2863</v>
      </c>
      <c r="E110" s="158" t="s">
        <v>2864</v>
      </c>
      <c r="F110" s="161" t="s">
        <v>2582</v>
      </c>
      <c r="G110" s="164">
        <f>IF(COUNTIF(H110:AU110,"&lt;&gt;")=0,"",SUMPRODUCT(((Recommendations[ImplStatus]="Implemented")+(Recommendations[ImplStatus]="Compensated"))*ISNUMBER(MATCH(Recommendations[Id],H110:AU110,0)))/COUNTIF(H110:AU110,"&lt;&gt;"))</f>
        <v>0</v>
      </c>
      <c r="H110" s="167" t="s">
        <v>120</v>
      </c>
      <c r="I110" s="167" t="s">
        <v>135</v>
      </c>
      <c r="J110" s="167" t="s">
        <v>185</v>
      </c>
      <c r="K110" s="167" t="s">
        <v>225</v>
      </c>
      <c r="L110" s="167" t="s">
        <v>360</v>
      </c>
      <c r="M110" s="167" t="s">
        <v>375</v>
      </c>
      <c r="N110" s="167" t="s">
        <v>495</v>
      </c>
      <c r="O110" s="167" t="s">
        <v>647</v>
      </c>
      <c r="P110" s="167" t="s">
        <v>652</v>
      </c>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2805</v>
      </c>
      <c r="B111" s="151" t="s">
        <v>2859</v>
      </c>
      <c r="C111" s="152" t="s">
        <v>2865</v>
      </c>
      <c r="D111" s="155" t="s">
        <v>2866</v>
      </c>
      <c r="E111" s="158" t="s">
        <v>2867</v>
      </c>
      <c r="F111" s="161" t="s">
        <v>2582</v>
      </c>
      <c r="G111" s="164">
        <f>IF(COUNTIF(H111:AU111,"&lt;&gt;")=0,"",SUMPRODUCT(((Recommendations[ImplStatus]="Implemented")+(Recommendations[ImplStatus]="Compensated"))*ISNUMBER(MATCH(Recommendations[Id],H111:AU111,0)))/COUNTIF(H111:AU111,"&lt;&gt;"))</f>
        <v>0</v>
      </c>
      <c r="H111" s="167" t="s">
        <v>120</v>
      </c>
      <c r="I111" s="167" t="s">
        <v>210</v>
      </c>
      <c r="J111" s="167" t="s">
        <v>225</v>
      </c>
      <c r="K111" s="167" t="s">
        <v>345</v>
      </c>
      <c r="L111" s="167" t="s">
        <v>350</v>
      </c>
      <c r="M111" s="167" t="s">
        <v>360</v>
      </c>
      <c r="N111" s="167" t="s">
        <v>385</v>
      </c>
      <c r="O111" s="167" t="s">
        <v>410</v>
      </c>
      <c r="P111" s="167" t="s">
        <v>475</v>
      </c>
      <c r="Q111" s="167" t="s">
        <v>495</v>
      </c>
      <c r="R111" s="167" t="s">
        <v>584</v>
      </c>
      <c r="S111" s="167" t="s">
        <v>632</v>
      </c>
      <c r="T111" s="167" t="s">
        <v>647</v>
      </c>
      <c r="U111" s="167" t="s">
        <v>652</v>
      </c>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2805</v>
      </c>
      <c r="B112" s="151" t="s">
        <v>2859</v>
      </c>
      <c r="C112" s="152" t="s">
        <v>2868</v>
      </c>
      <c r="D112" s="155" t="s">
        <v>2869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2805</v>
      </c>
      <c r="B113" s="151" t="s">
        <v>2859</v>
      </c>
      <c r="C113" s="152" t="s">
        <v>2870</v>
      </c>
      <c r="D113" s="155" t="s">
        <v>2871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2805</v>
      </c>
      <c r="B114" s="151" t="s">
        <v>2859</v>
      </c>
      <c r="C114" s="152" t="s">
        <v>2872</v>
      </c>
      <c r="D114" s="155" t="s">
        <v>2873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2805</v>
      </c>
      <c r="B115" s="151" t="s">
        <v>2859</v>
      </c>
      <c r="C115" s="152" t="s">
        <v>2874</v>
      </c>
      <c r="D115" s="155" t="s">
        <v>2875</v>
      </c>
      <c r="E115" s="158"/>
      <c r="F115" s="161" t="s">
        <v>19</v>
      </c>
      <c r="G115" s="164">
        <f>IF(COUNTIF(H115:AU115,"&lt;&gt;")=0,"",SUMPRODUCT(((Recommendations[ImplStatus]="Implemented")+(Recommendations[ImplStatus]="Compensated"))*ISNUMBER(MATCH(Recommendations[Id],H115:AU115,0)))/COUNTIF(H115:AU115,"&lt;&gt;"))</f>
        <v>0</v>
      </c>
      <c r="H115" s="167" t="s">
        <v>420</v>
      </c>
      <c r="I115" s="167" t="s">
        <v>425</v>
      </c>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2805</v>
      </c>
      <c r="B116" s="151" t="s">
        <v>2859</v>
      </c>
      <c r="C116" s="152" t="s">
        <v>2876</v>
      </c>
      <c r="D116" s="155" t="s">
        <v>2877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2805</v>
      </c>
      <c r="B117" s="151" t="s">
        <v>2859</v>
      </c>
      <c r="C117" s="152" t="s">
        <v>2878</v>
      </c>
      <c r="D117" s="155" t="s">
        <v>2879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2805</v>
      </c>
      <c r="B118" s="151" t="s">
        <v>2859</v>
      </c>
      <c r="C118" s="152" t="s">
        <v>2880</v>
      </c>
      <c r="D118" s="155" t="s">
        <v>2881</v>
      </c>
      <c r="E118" s="158" t="s">
        <v>2882</v>
      </c>
      <c r="F118" s="161" t="s">
        <v>2582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2805</v>
      </c>
      <c r="B119" s="151" t="s">
        <v>2859</v>
      </c>
      <c r="C119" s="152" t="s">
        <v>2883</v>
      </c>
      <c r="D119" s="155" t="s">
        <v>2884</v>
      </c>
      <c r="E119" s="158" t="s">
        <v>2885</v>
      </c>
      <c r="F119" s="161" t="s">
        <v>2582</v>
      </c>
      <c r="G119" s="164">
        <f>IF(COUNTIF(H119:AU119,"&lt;&gt;")=0,"",SUMPRODUCT(((Recommendations[ImplStatus]="Implemented")+(Recommendations[ImplStatus]="Compensated"))*ISNUMBER(MATCH(Recommendations[Id],H119:AU119,0)))/COUNTIF(H119:AU119,"&lt;&gt;"))</f>
        <v>0</v>
      </c>
      <c r="H119" s="167" t="s">
        <v>33</v>
      </c>
      <c r="I119" s="167" t="s">
        <v>39</v>
      </c>
      <c r="J119" s="167" t="s">
        <v>370</v>
      </c>
      <c r="K119" s="167" t="s">
        <v>579</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2805</v>
      </c>
      <c r="B120" s="150" t="s">
        <v>2886</v>
      </c>
      <c r="C120" s="148" t="s">
        <v>2887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2805</v>
      </c>
      <c r="B121" s="151" t="s">
        <v>2886</v>
      </c>
      <c r="C121" s="152" t="s">
        <v>2888</v>
      </c>
      <c r="D121" s="155" t="s">
        <v>2889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2805</v>
      </c>
      <c r="B122" s="151" t="s">
        <v>2886</v>
      </c>
      <c r="C122" s="152" t="s">
        <v>2890</v>
      </c>
      <c r="D122" s="155" t="s">
        <v>2891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2805</v>
      </c>
      <c r="B123" s="151" t="s">
        <v>2886</v>
      </c>
      <c r="C123" s="152" t="s">
        <v>2892</v>
      </c>
      <c r="D123" s="155" t="s">
        <v>2893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2805</v>
      </c>
      <c r="B124" s="151" t="s">
        <v>2886</v>
      </c>
      <c r="C124" s="152" t="s">
        <v>2894</v>
      </c>
      <c r="D124" s="155" t="s">
        <v>2895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2805</v>
      </c>
      <c r="B125" s="151" t="s">
        <v>2886</v>
      </c>
      <c r="C125" s="152" t="s">
        <v>2896</v>
      </c>
      <c r="D125" s="155" t="s">
        <v>2897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2805</v>
      </c>
      <c r="B126" s="151" t="s">
        <v>2886</v>
      </c>
      <c r="C126" s="152" t="s">
        <v>2898</v>
      </c>
      <c r="D126" s="155" t="s">
        <v>2899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2805</v>
      </c>
      <c r="B127" s="151" t="s">
        <v>2886</v>
      </c>
      <c r="C127" s="152" t="s">
        <v>2900</v>
      </c>
      <c r="D127" s="155" t="s">
        <v>2901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2805</v>
      </c>
      <c r="B128" s="151" t="s">
        <v>2886</v>
      </c>
      <c r="C128" s="152" t="s">
        <v>2902</v>
      </c>
      <c r="D128" s="155" t="s">
        <v>2903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2805</v>
      </c>
      <c r="B129" s="151" t="s">
        <v>2886</v>
      </c>
      <c r="C129" s="152" t="s">
        <v>2904</v>
      </c>
      <c r="D129" s="155" t="s">
        <v>2905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2805</v>
      </c>
      <c r="B130" s="151" t="s">
        <v>2886</v>
      </c>
      <c r="C130" s="152" t="s">
        <v>2906</v>
      </c>
      <c r="D130" s="155" t="s">
        <v>2907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2805</v>
      </c>
      <c r="B131" s="151" t="s">
        <v>2886</v>
      </c>
      <c r="C131" s="152" t="s">
        <v>2908</v>
      </c>
      <c r="D131" s="155" t="s">
        <v>2909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2805</v>
      </c>
      <c r="B132" s="151" t="s">
        <v>2886</v>
      </c>
      <c r="C132" s="152" t="s">
        <v>2910</v>
      </c>
      <c r="D132" s="155" t="s">
        <v>2911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2805</v>
      </c>
      <c r="B133" s="150" t="s">
        <v>2912</v>
      </c>
      <c r="C133" s="148" t="s">
        <v>2913</v>
      </c>
      <c r="D133" s="154" t="s">
        <v>2914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2805</v>
      </c>
      <c r="B134" s="151" t="s">
        <v>2912</v>
      </c>
      <c r="C134" s="152" t="s">
        <v>2915</v>
      </c>
      <c r="D134" s="155" t="s">
        <v>2916</v>
      </c>
      <c r="E134" s="158" t="s">
        <v>2917</v>
      </c>
      <c r="F134" s="161" t="s">
        <v>2586</v>
      </c>
      <c r="G134" s="164">
        <f>IF(COUNTIF(H134:AU134,"&lt;&gt;")=0,"",SUMPRODUCT(((Recommendations[ImplStatus]="Implemented")+(Recommendations[ImplStatus]="Compensated"))*ISNUMBER(MATCH(Recommendations[Id],H134:AU134,0)))/COUNTIF(H134:AU134,"&lt;&gt;"))</f>
        <v>0</v>
      </c>
      <c r="H134" s="167" t="s">
        <v>175</v>
      </c>
      <c r="I134" s="167" t="s">
        <v>380</v>
      </c>
      <c r="J134" s="167" t="s">
        <v>450</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2805</v>
      </c>
      <c r="B135" s="151" t="s">
        <v>2912</v>
      </c>
      <c r="C135" s="152" t="s">
        <v>2918</v>
      </c>
      <c r="D135" s="155" t="s">
        <v>2919</v>
      </c>
      <c r="E135" s="158" t="s">
        <v>2920</v>
      </c>
      <c r="F135" s="161" t="s">
        <v>2586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2805</v>
      </c>
      <c r="B136" s="151" t="s">
        <v>2912</v>
      </c>
      <c r="C136" s="152" t="s">
        <v>2921</v>
      </c>
      <c r="D136" s="155" t="s">
        <v>2922</v>
      </c>
      <c r="E136" s="158" t="s">
        <v>2923</v>
      </c>
      <c r="F136" s="161" t="s">
        <v>2582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2805</v>
      </c>
      <c r="B137" s="151" t="s">
        <v>2912</v>
      </c>
      <c r="C137" s="152" t="s">
        <v>2924</v>
      </c>
      <c r="D137" s="155" t="s">
        <v>2925</v>
      </c>
      <c r="E137" s="158" t="s">
        <v>2926</v>
      </c>
      <c r="F137" s="161" t="s">
        <v>19</v>
      </c>
      <c r="G137" s="164">
        <f>IF(COUNTIF(H137:AU137,"&lt;&gt;")=0,"",SUMPRODUCT(((Recommendations[ImplStatus]="Implemented")+(Recommendations[ImplStatus]="Compensated"))*ISNUMBER(MATCH(Recommendations[Id],H137:AU137,0)))/COUNTIF(H137:AU137,"&lt;&gt;"))</f>
        <v>0</v>
      </c>
      <c r="H137" s="167" t="s">
        <v>215</v>
      </c>
      <c r="I137" s="167" t="s">
        <v>662</v>
      </c>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2805</v>
      </c>
      <c r="B138" s="150" t="s">
        <v>2222</v>
      </c>
      <c r="C138" s="148" t="s">
        <v>2927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2805</v>
      </c>
      <c r="B139" s="151" t="s">
        <v>2222</v>
      </c>
      <c r="C139" s="152" t="s">
        <v>2928</v>
      </c>
      <c r="D139" s="155" t="s">
        <v>2929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2805</v>
      </c>
      <c r="B140" s="151" t="s">
        <v>2222</v>
      </c>
      <c r="C140" s="152" t="s">
        <v>2930</v>
      </c>
      <c r="D140" s="155" t="s">
        <v>2931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2805</v>
      </c>
      <c r="B141" s="150" t="s">
        <v>2932</v>
      </c>
      <c r="C141" s="148" t="s">
        <v>2933</v>
      </c>
      <c r="D141" s="154" t="s">
        <v>2934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2805</v>
      </c>
      <c r="B142" s="151" t="s">
        <v>2932</v>
      </c>
      <c r="C142" s="152" t="s">
        <v>2935</v>
      </c>
      <c r="D142" s="155" t="s">
        <v>2936</v>
      </c>
      <c r="E142" s="158" t="s">
        <v>2937</v>
      </c>
      <c r="F142" s="161" t="s">
        <v>2582</v>
      </c>
      <c r="G142" s="164">
        <f>IF(COUNTIF(H142:AU142,"&lt;&gt;")=0,"",SUMPRODUCT(((Recommendations[ImplStatus]="Implemented")+(Recommendations[ImplStatus]="Compensated"))*ISNUMBER(MATCH(Recommendations[Id],H142:AU142,0)))/COUNTIF(H142:AU142,"&lt;&gt;"))</f>
        <v>0</v>
      </c>
      <c r="H142" s="167" t="s">
        <v>23</v>
      </c>
      <c r="I142" s="167" t="s">
        <v>49</v>
      </c>
      <c r="J142" s="167" t="s">
        <v>55</v>
      </c>
      <c r="K142" s="167" t="s">
        <v>60</v>
      </c>
      <c r="L142" s="167" t="s">
        <v>65</v>
      </c>
      <c r="M142" s="167" t="s">
        <v>75</v>
      </c>
      <c r="N142" s="167" t="s">
        <v>85</v>
      </c>
      <c r="O142" s="167" t="s">
        <v>105</v>
      </c>
      <c r="P142" s="167" t="s">
        <v>110</v>
      </c>
      <c r="Q142" s="167" t="s">
        <v>125</v>
      </c>
      <c r="R142" s="167" t="s">
        <v>130</v>
      </c>
      <c r="S142" s="167" t="s">
        <v>140</v>
      </c>
      <c r="T142" s="167" t="s">
        <v>145</v>
      </c>
      <c r="U142" s="167" t="s">
        <v>165</v>
      </c>
      <c r="V142" s="167" t="s">
        <v>170</v>
      </c>
      <c r="W142" s="167" t="s">
        <v>180</v>
      </c>
      <c r="X142" s="167" t="s">
        <v>205</v>
      </c>
      <c r="Y142" s="167" t="s">
        <v>220</v>
      </c>
      <c r="Z142" s="167" t="s">
        <v>240</v>
      </c>
      <c r="AA142" s="167" t="s">
        <v>340</v>
      </c>
      <c r="AB142" s="167" t="s">
        <v>365</v>
      </c>
      <c r="AC142" s="167" t="s">
        <v>405</v>
      </c>
      <c r="AD142" s="167" t="s">
        <v>470</v>
      </c>
      <c r="AE142" s="167" t="s">
        <v>480</v>
      </c>
      <c r="AF142" s="167" t="s">
        <v>524</v>
      </c>
      <c r="AG142" s="167" t="s">
        <v>544</v>
      </c>
      <c r="AH142" s="167" t="s">
        <v>549</v>
      </c>
      <c r="AI142" s="167" t="s">
        <v>569</v>
      </c>
      <c r="AJ142" s="167" t="s">
        <v>574</v>
      </c>
      <c r="AK142" s="167" t="s">
        <v>622</v>
      </c>
      <c r="AL142" s="167" t="s">
        <v>667</v>
      </c>
      <c r="AM142" s="167"/>
      <c r="AN142" s="167"/>
      <c r="AO142" s="167"/>
      <c r="AP142" s="167"/>
      <c r="AQ142" s="167"/>
      <c r="AR142" s="167"/>
      <c r="AS142" s="167"/>
      <c r="AT142" s="167"/>
      <c r="AU142" s="181"/>
    </row>
    <row r="143" spans="1:47" ht="60" customHeight="1" x14ac:dyDescent="0.35">
      <c r="A143" s="177" t="s">
        <v>2805</v>
      </c>
      <c r="B143" s="151" t="s">
        <v>2932</v>
      </c>
      <c r="C143" s="152" t="s">
        <v>2938</v>
      </c>
      <c r="D143" s="155" t="s">
        <v>2939</v>
      </c>
      <c r="E143" s="158" t="s">
        <v>2940</v>
      </c>
      <c r="F143" s="161" t="s">
        <v>2582</v>
      </c>
      <c r="G143" s="164">
        <f>IF(COUNTIF(H143:AU143,"&lt;&gt;")=0,"",SUMPRODUCT(((Recommendations[ImplStatus]="Implemented")+(Recommendations[ImplStatus]="Compensated"))*ISNUMBER(MATCH(Recommendations[Id],H143:AU143,0)))/COUNTIF(H143:AU143,"&lt;&gt;"))</f>
        <v>0</v>
      </c>
      <c r="H143" s="167" t="s">
        <v>49</v>
      </c>
      <c r="I143" s="167" t="s">
        <v>55</v>
      </c>
      <c r="J143" s="167" t="s">
        <v>60</v>
      </c>
      <c r="K143" s="167" t="s">
        <v>65</v>
      </c>
      <c r="L143" s="167" t="s">
        <v>140</v>
      </c>
      <c r="M143" s="167" t="s">
        <v>240</v>
      </c>
      <c r="N143" s="167" t="s">
        <v>465</v>
      </c>
      <c r="O143" s="167" t="s">
        <v>687</v>
      </c>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2805</v>
      </c>
      <c r="B144" s="151" t="s">
        <v>2932</v>
      </c>
      <c r="C144" s="152" t="s">
        <v>2941</v>
      </c>
      <c r="D144" s="155" t="s">
        <v>2942</v>
      </c>
      <c r="E144" s="158" t="s">
        <v>2943</v>
      </c>
      <c r="F144" s="161" t="s">
        <v>2586</v>
      </c>
      <c r="G144" s="164">
        <f>IF(COUNTIF(H144:AU144,"&lt;&gt;")=0,"",SUMPRODUCT(((Recommendations[ImplStatus]="Implemented")+(Recommendations[ImplStatus]="Compensated"))*ISNUMBER(MATCH(Recommendations[Id],H144:AU144,0)))/COUNTIF(H144:AU144,"&lt;&gt;"))</f>
        <v>0</v>
      </c>
      <c r="H144" s="167" t="s">
        <v>315</v>
      </c>
      <c r="I144" s="167" t="s">
        <v>320</v>
      </c>
      <c r="J144" s="167" t="s">
        <v>325</v>
      </c>
      <c r="K144" s="167" t="s">
        <v>330</v>
      </c>
      <c r="L144" s="167" t="s">
        <v>335</v>
      </c>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2805</v>
      </c>
      <c r="B145" s="151" t="s">
        <v>2932</v>
      </c>
      <c r="C145" s="152" t="s">
        <v>2944</v>
      </c>
      <c r="D145" s="155" t="s">
        <v>2945</v>
      </c>
      <c r="E145" s="158" t="s">
        <v>2946</v>
      </c>
      <c r="F145" s="161" t="s">
        <v>2582</v>
      </c>
      <c r="G145" s="164">
        <f>IF(COUNTIF(H145:AU145,"&lt;&gt;")=0,"",SUMPRODUCT(((Recommendations[ImplStatus]="Implemented")+(Recommendations[ImplStatus]="Compensated"))*ISNUMBER(MATCH(Recommendations[Id],H145:AU145,0)))/COUNTIF(H145:AU145,"&lt;&gt;"))</f>
        <v>0</v>
      </c>
      <c r="H145" s="167" t="s">
        <v>90</v>
      </c>
      <c r="I145" s="167" t="s">
        <v>150</v>
      </c>
      <c r="J145" s="167" t="s">
        <v>155</v>
      </c>
      <c r="K145" s="167" t="s">
        <v>160</v>
      </c>
      <c r="L145" s="167" t="s">
        <v>230</v>
      </c>
      <c r="M145" s="167" t="s">
        <v>235</v>
      </c>
      <c r="N145" s="167" t="s">
        <v>240</v>
      </c>
      <c r="O145" s="167" t="s">
        <v>245</v>
      </c>
      <c r="P145" s="167" t="s">
        <v>250</v>
      </c>
      <c r="Q145" s="167" t="s">
        <v>255</v>
      </c>
      <c r="R145" s="167" t="s">
        <v>260</v>
      </c>
      <c r="S145" s="167" t="s">
        <v>265</v>
      </c>
      <c r="T145" s="167" t="s">
        <v>270</v>
      </c>
      <c r="U145" s="167" t="s">
        <v>275</v>
      </c>
      <c r="V145" s="167" t="s">
        <v>280</v>
      </c>
      <c r="W145" s="167" t="s">
        <v>285</v>
      </c>
      <c r="X145" s="167" t="s">
        <v>290</v>
      </c>
      <c r="Y145" s="167" t="s">
        <v>295</v>
      </c>
      <c r="Z145" s="167" t="s">
        <v>300</v>
      </c>
      <c r="AA145" s="167" t="s">
        <v>305</v>
      </c>
      <c r="AB145" s="167" t="s">
        <v>415</v>
      </c>
      <c r="AC145" s="167" t="s">
        <v>594</v>
      </c>
      <c r="AD145" s="167" t="s">
        <v>682</v>
      </c>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2805</v>
      </c>
      <c r="B146" s="151" t="s">
        <v>2932</v>
      </c>
      <c r="C146" s="152" t="s">
        <v>2947</v>
      </c>
      <c r="D146" s="155" t="s">
        <v>2948</v>
      </c>
      <c r="E146" s="158" t="s">
        <v>2949</v>
      </c>
      <c r="F146" s="161" t="s">
        <v>2582</v>
      </c>
      <c r="G146" s="164">
        <f>IF(COUNTIF(H146:AU146,"&lt;&gt;")=0,"",SUMPRODUCT(((Recommendations[ImplStatus]="Implemented")+(Recommendations[ImplStatus]="Compensated"))*ISNUMBER(MATCH(Recommendations[Id],H146:AU146,0)))/COUNTIF(H146:AU146,"&lt;&gt;"))</f>
        <v>0</v>
      </c>
      <c r="H146" s="167" t="s">
        <v>390</v>
      </c>
      <c r="I146" s="167" t="s">
        <v>395</v>
      </c>
      <c r="J146" s="167" t="s">
        <v>400</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2805</v>
      </c>
      <c r="B147" s="151" t="s">
        <v>2932</v>
      </c>
      <c r="C147" s="152" t="s">
        <v>2950</v>
      </c>
      <c r="D147" s="155" t="s">
        <v>2951</v>
      </c>
      <c r="E147" s="158" t="s">
        <v>2952</v>
      </c>
      <c r="F147" s="161" t="s">
        <v>2582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2805</v>
      </c>
      <c r="B148" s="150" t="s">
        <v>2953</v>
      </c>
      <c r="C148" s="148" t="s">
        <v>2954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2805</v>
      </c>
      <c r="B149" s="151" t="s">
        <v>2953</v>
      </c>
      <c r="C149" s="152" t="s">
        <v>2955</v>
      </c>
      <c r="D149" s="155" t="s">
        <v>2956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2805</v>
      </c>
      <c r="B150" s="151" t="s">
        <v>2953</v>
      </c>
      <c r="C150" s="152" t="s">
        <v>2957</v>
      </c>
      <c r="D150" s="155" t="s">
        <v>2958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2805</v>
      </c>
      <c r="B151" s="151" t="s">
        <v>2953</v>
      </c>
      <c r="C151" s="152" t="s">
        <v>2959</v>
      </c>
      <c r="D151" s="155" t="s">
        <v>2960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2805</v>
      </c>
      <c r="B152" s="151" t="s">
        <v>2953</v>
      </c>
      <c r="C152" s="152" t="s">
        <v>2961</v>
      </c>
      <c r="D152" s="155" t="s">
        <v>2962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2805</v>
      </c>
      <c r="B153" s="151" t="s">
        <v>2953</v>
      </c>
      <c r="C153" s="152" t="s">
        <v>2963</v>
      </c>
      <c r="D153" s="155" t="s">
        <v>2964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2965</v>
      </c>
      <c r="B154" s="149" t="s">
        <v>19</v>
      </c>
      <c r="C154" s="147" t="s">
        <v>2966</v>
      </c>
      <c r="D154" s="153" t="s">
        <v>2967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2965</v>
      </c>
      <c r="B155" s="150" t="s">
        <v>2968</v>
      </c>
      <c r="C155" s="148" t="s">
        <v>2969</v>
      </c>
      <c r="D155" s="154" t="s">
        <v>2970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2965</v>
      </c>
      <c r="B156" s="151" t="s">
        <v>2968</v>
      </c>
      <c r="C156" s="152" t="s">
        <v>2971</v>
      </c>
      <c r="D156" s="155" t="s">
        <v>2972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2965</v>
      </c>
      <c r="B157" s="151" t="s">
        <v>2968</v>
      </c>
      <c r="C157" s="152" t="s">
        <v>2973</v>
      </c>
      <c r="D157" s="155" t="s">
        <v>2974</v>
      </c>
      <c r="E157" s="158" t="s">
        <v>2975</v>
      </c>
      <c r="F157" s="161" t="s">
        <v>2582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2965</v>
      </c>
      <c r="B158" s="151" t="s">
        <v>2968</v>
      </c>
      <c r="C158" s="152" t="s">
        <v>2976</v>
      </c>
      <c r="D158" s="155" t="s">
        <v>2977</v>
      </c>
      <c r="E158" s="158" t="s">
        <v>2978</v>
      </c>
      <c r="F158" s="161" t="s">
        <v>2582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2965</v>
      </c>
      <c r="B159" s="151" t="s">
        <v>2968</v>
      </c>
      <c r="C159" s="152" t="s">
        <v>2979</v>
      </c>
      <c r="D159" s="155" t="s">
        <v>2980</v>
      </c>
      <c r="E159" s="158" t="s">
        <v>2981</v>
      </c>
      <c r="F159" s="161" t="s">
        <v>2582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2965</v>
      </c>
      <c r="B160" s="151" t="s">
        <v>2968</v>
      </c>
      <c r="C160" s="152" t="s">
        <v>2982</v>
      </c>
      <c r="D160" s="155" t="s">
        <v>2983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2965</v>
      </c>
      <c r="B161" s="151" t="s">
        <v>2968</v>
      </c>
      <c r="C161" s="152" t="s">
        <v>2984</v>
      </c>
      <c r="D161" s="155" t="s">
        <v>2985</v>
      </c>
      <c r="E161" s="158" t="s">
        <v>2986</v>
      </c>
      <c r="F161" s="161" t="s">
        <v>2582</v>
      </c>
      <c r="G161" s="164">
        <f>IF(COUNTIF(H161:AU161,"&lt;&gt;")=0,"",SUMPRODUCT(((Recommendations[ImplStatus]="Implemented")+(Recommendations[ImplStatus]="Compensated"))*ISNUMBER(MATCH(Recommendations[Id],H161:AU161,0)))/COUNTIF(H161:AU161,"&lt;&gt;"))</f>
        <v>0</v>
      </c>
      <c r="H161" s="167" t="s">
        <v>559</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2965</v>
      </c>
      <c r="B162" s="151" t="s">
        <v>2968</v>
      </c>
      <c r="C162" s="152" t="s">
        <v>2987</v>
      </c>
      <c r="D162" s="155" t="s">
        <v>2988</v>
      </c>
      <c r="E162" s="158" t="s">
        <v>2989</v>
      </c>
      <c r="F162" s="161" t="s">
        <v>2582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2965</v>
      </c>
      <c r="B163" s="151" t="s">
        <v>2968</v>
      </c>
      <c r="C163" s="152" t="s">
        <v>2990</v>
      </c>
      <c r="D163" s="155" t="s">
        <v>2991</v>
      </c>
      <c r="E163" s="158" t="s">
        <v>2992</v>
      </c>
      <c r="F163" s="161" t="s">
        <v>2582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2965</v>
      </c>
      <c r="B164" s="150" t="s">
        <v>2386</v>
      </c>
      <c r="C164" s="148" t="s">
        <v>2993</v>
      </c>
      <c r="D164" s="154" t="s">
        <v>2994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2965</v>
      </c>
      <c r="B165" s="151" t="s">
        <v>2386</v>
      </c>
      <c r="C165" s="152" t="s">
        <v>2995</v>
      </c>
      <c r="D165" s="155" t="s">
        <v>2996</v>
      </c>
      <c r="E165" s="158" t="s">
        <v>2997</v>
      </c>
      <c r="F165" s="161" t="s">
        <v>2582</v>
      </c>
      <c r="G165" s="164">
        <f>IF(COUNTIF(H165:AU165,"&lt;&gt;")=0,"",SUMPRODUCT(((Recommendations[ImplStatus]="Implemented")+(Recommendations[ImplStatus]="Compensated"))*ISNUMBER(MATCH(Recommendations[Id],H165:AU165,0)))/COUNTIF(H165:AU165,"&lt;&gt;"))</f>
        <v>0</v>
      </c>
      <c r="H165" s="167" t="s">
        <v>180</v>
      </c>
      <c r="I165" s="167" t="s">
        <v>420</v>
      </c>
      <c r="J165" s="167" t="s">
        <v>425</v>
      </c>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2965</v>
      </c>
      <c r="B166" s="151" t="s">
        <v>2386</v>
      </c>
      <c r="C166" s="152" t="s">
        <v>2998</v>
      </c>
      <c r="D166" s="155" t="s">
        <v>2999</v>
      </c>
      <c r="E166" s="158" t="s">
        <v>3000</v>
      </c>
      <c r="F166" s="161" t="s">
        <v>2582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2965</v>
      </c>
      <c r="B167" s="151" t="s">
        <v>2386</v>
      </c>
      <c r="C167" s="152" t="s">
        <v>3001</v>
      </c>
      <c r="D167" s="155" t="s">
        <v>3002</v>
      </c>
      <c r="E167" s="158" t="s">
        <v>3003</v>
      </c>
      <c r="F167" s="161" t="s">
        <v>2582</v>
      </c>
      <c r="G167" s="164">
        <f>IF(COUNTIF(H167:AU167,"&lt;&gt;")=0,"",SUMPRODUCT(((Recommendations[ImplStatus]="Implemented")+(Recommendations[ImplStatus]="Compensated"))*ISNUMBER(MATCH(Recommendations[Id],H167:AU167,0)))/COUNTIF(H167:AU167,"&lt;&gt;"))</f>
        <v>0</v>
      </c>
      <c r="H167" s="167" t="s">
        <v>90</v>
      </c>
      <c r="I167" s="167" t="s">
        <v>150</v>
      </c>
      <c r="J167" s="167" t="s">
        <v>155</v>
      </c>
      <c r="K167" s="167" t="s">
        <v>160</v>
      </c>
      <c r="L167" s="167" t="s">
        <v>230</v>
      </c>
      <c r="M167" s="167" t="s">
        <v>235</v>
      </c>
      <c r="N167" s="167" t="s">
        <v>240</v>
      </c>
      <c r="O167" s="167" t="s">
        <v>245</v>
      </c>
      <c r="P167" s="167" t="s">
        <v>250</v>
      </c>
      <c r="Q167" s="167" t="s">
        <v>255</v>
      </c>
      <c r="R167" s="167" t="s">
        <v>260</v>
      </c>
      <c r="S167" s="167" t="s">
        <v>265</v>
      </c>
      <c r="T167" s="167" t="s">
        <v>270</v>
      </c>
      <c r="U167" s="167" t="s">
        <v>275</v>
      </c>
      <c r="V167" s="167" t="s">
        <v>280</v>
      </c>
      <c r="W167" s="167" t="s">
        <v>285</v>
      </c>
      <c r="X167" s="167" t="s">
        <v>290</v>
      </c>
      <c r="Y167" s="167" t="s">
        <v>295</v>
      </c>
      <c r="Z167" s="167" t="s">
        <v>300</v>
      </c>
      <c r="AA167" s="167" t="s">
        <v>305</v>
      </c>
      <c r="AB167" s="167" t="s">
        <v>415</v>
      </c>
      <c r="AC167" s="167" t="s">
        <v>455</v>
      </c>
      <c r="AD167" s="167" t="s">
        <v>554</v>
      </c>
      <c r="AE167" s="167" t="s">
        <v>559</v>
      </c>
      <c r="AF167" s="167" t="s">
        <v>589</v>
      </c>
      <c r="AG167" s="167" t="s">
        <v>594</v>
      </c>
      <c r="AH167" s="167" t="s">
        <v>682</v>
      </c>
      <c r="AI167" s="167"/>
      <c r="AJ167" s="167"/>
      <c r="AK167" s="167"/>
      <c r="AL167" s="167"/>
      <c r="AM167" s="167"/>
      <c r="AN167" s="167"/>
      <c r="AO167" s="167"/>
      <c r="AP167" s="167"/>
      <c r="AQ167" s="167"/>
      <c r="AR167" s="167"/>
      <c r="AS167" s="167"/>
      <c r="AT167" s="167"/>
      <c r="AU167" s="181"/>
    </row>
    <row r="168" spans="1:47" ht="60" customHeight="1" x14ac:dyDescent="0.35">
      <c r="A168" s="177" t="s">
        <v>2965</v>
      </c>
      <c r="B168" s="151" t="s">
        <v>2386</v>
      </c>
      <c r="C168" s="152" t="s">
        <v>3004</v>
      </c>
      <c r="D168" s="155" t="s">
        <v>3005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2965</v>
      </c>
      <c r="B169" s="151" t="s">
        <v>2386</v>
      </c>
      <c r="C169" s="152" t="s">
        <v>3006</v>
      </c>
      <c r="D169" s="155" t="s">
        <v>3007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2965</v>
      </c>
      <c r="B170" s="151" t="s">
        <v>2386</v>
      </c>
      <c r="C170" s="152" t="s">
        <v>3008</v>
      </c>
      <c r="D170" s="155" t="s">
        <v>3009</v>
      </c>
      <c r="E170" s="158" t="s">
        <v>3010</v>
      </c>
      <c r="F170" s="161" t="s">
        <v>2596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2965</v>
      </c>
      <c r="B171" s="151" t="s">
        <v>2386</v>
      </c>
      <c r="C171" s="152" t="s">
        <v>3011</v>
      </c>
      <c r="D171" s="155" t="s">
        <v>3012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2965</v>
      </c>
      <c r="B172" s="151" t="s">
        <v>2386</v>
      </c>
      <c r="C172" s="152" t="s">
        <v>3013</v>
      </c>
      <c r="D172" s="155" t="s">
        <v>3014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2965</v>
      </c>
      <c r="B173" s="151" t="s">
        <v>2386</v>
      </c>
      <c r="C173" s="152" t="s">
        <v>3015</v>
      </c>
      <c r="D173" s="155" t="s">
        <v>3016</v>
      </c>
      <c r="E173" s="158" t="s">
        <v>3017</v>
      </c>
      <c r="F173" s="161" t="s">
        <v>2582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2965</v>
      </c>
      <c r="B174" s="150" t="s">
        <v>3018</v>
      </c>
      <c r="C174" s="148" t="s">
        <v>3019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2965</v>
      </c>
      <c r="B175" s="151" t="s">
        <v>3018</v>
      </c>
      <c r="C175" s="152" t="s">
        <v>3020</v>
      </c>
      <c r="D175" s="155" t="s">
        <v>3021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2965</v>
      </c>
      <c r="B176" s="151" t="s">
        <v>3018</v>
      </c>
      <c r="C176" s="152" t="s">
        <v>3022</v>
      </c>
      <c r="D176" s="155" t="s">
        <v>3023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2965</v>
      </c>
      <c r="B177" s="151" t="s">
        <v>3018</v>
      </c>
      <c r="C177" s="152" t="s">
        <v>3024</v>
      </c>
      <c r="D177" s="155" t="s">
        <v>3025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2965</v>
      </c>
      <c r="B178" s="151" t="s">
        <v>3018</v>
      </c>
      <c r="C178" s="152" t="s">
        <v>3026</v>
      </c>
      <c r="D178" s="155" t="s">
        <v>3027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2965</v>
      </c>
      <c r="B179" s="151" t="s">
        <v>3018</v>
      </c>
      <c r="C179" s="152" t="s">
        <v>3028</v>
      </c>
      <c r="D179" s="155" t="s">
        <v>3029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3030</v>
      </c>
      <c r="B180" s="149" t="s">
        <v>19</v>
      </c>
      <c r="C180" s="147" t="s">
        <v>3031</v>
      </c>
      <c r="D180" s="153" t="s">
        <v>3032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3030</v>
      </c>
      <c r="B181" s="150" t="s">
        <v>3033</v>
      </c>
      <c r="C181" s="148" t="s">
        <v>3034</v>
      </c>
      <c r="D181" s="154" t="s">
        <v>3035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3030</v>
      </c>
      <c r="B182" s="151" t="s">
        <v>3033</v>
      </c>
      <c r="C182" s="152" t="s">
        <v>3036</v>
      </c>
      <c r="D182" s="155" t="s">
        <v>3037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3030</v>
      </c>
      <c r="B183" s="151" t="s">
        <v>3033</v>
      </c>
      <c r="C183" s="152" t="s">
        <v>3038</v>
      </c>
      <c r="D183" s="155" t="s">
        <v>3039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3030</v>
      </c>
      <c r="B184" s="151" t="s">
        <v>3033</v>
      </c>
      <c r="C184" s="152" t="s">
        <v>3040</v>
      </c>
      <c r="D184" s="155" t="s">
        <v>3041</v>
      </c>
      <c r="E184" s="158" t="s">
        <v>3042</v>
      </c>
      <c r="F184" s="161" t="s">
        <v>2582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3030</v>
      </c>
      <c r="B185" s="151" t="s">
        <v>3033</v>
      </c>
      <c r="C185" s="152" t="s">
        <v>3043</v>
      </c>
      <c r="D185" s="155" t="s">
        <v>3044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3030</v>
      </c>
      <c r="B186" s="151" t="s">
        <v>3033</v>
      </c>
      <c r="C186" s="152" t="s">
        <v>3045</v>
      </c>
      <c r="D186" s="155" t="s">
        <v>3046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3030</v>
      </c>
      <c r="B187" s="151" t="s">
        <v>3033</v>
      </c>
      <c r="C187" s="152" t="s">
        <v>3047</v>
      </c>
      <c r="D187" s="155" t="s">
        <v>3048</v>
      </c>
      <c r="E187" s="158" t="s">
        <v>3049</v>
      </c>
      <c r="F187" s="161" t="s">
        <v>2582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3030</v>
      </c>
      <c r="B188" s="151" t="s">
        <v>3033</v>
      </c>
      <c r="C188" s="152" t="s">
        <v>3050</v>
      </c>
      <c r="D188" s="155" t="s">
        <v>3051</v>
      </c>
      <c r="E188" s="158" t="s">
        <v>3052</v>
      </c>
      <c r="F188" s="161" t="s">
        <v>2582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3030</v>
      </c>
      <c r="B189" s="151" t="s">
        <v>3033</v>
      </c>
      <c r="C189" s="152" t="s">
        <v>3053</v>
      </c>
      <c r="D189" s="155" t="s">
        <v>3054</v>
      </c>
      <c r="E189" s="158" t="s">
        <v>3055</v>
      </c>
      <c r="F189" s="161" t="s">
        <v>2582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3030</v>
      </c>
      <c r="B190" s="150" t="s">
        <v>3056</v>
      </c>
      <c r="C190" s="148" t="s">
        <v>3057</v>
      </c>
      <c r="D190" s="154" t="s">
        <v>3058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3030</v>
      </c>
      <c r="B191" s="151" t="s">
        <v>3056</v>
      </c>
      <c r="C191" s="152" t="s">
        <v>3059</v>
      </c>
      <c r="D191" s="155" t="s">
        <v>3060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3030</v>
      </c>
      <c r="B192" s="151" t="s">
        <v>3056</v>
      </c>
      <c r="C192" s="152" t="s">
        <v>3061</v>
      </c>
      <c r="D192" s="155" t="s">
        <v>3062</v>
      </c>
      <c r="E192" s="158" t="s">
        <v>3063</v>
      </c>
      <c r="F192" s="161" t="s">
        <v>2586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3030</v>
      </c>
      <c r="B193" s="151" t="s">
        <v>3056</v>
      </c>
      <c r="C193" s="152" t="s">
        <v>3064</v>
      </c>
      <c r="D193" s="155" t="s">
        <v>3065</v>
      </c>
      <c r="E193" s="158" t="s">
        <v>3066</v>
      </c>
      <c r="F193" s="161" t="s">
        <v>2586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3030</v>
      </c>
      <c r="B194" s="151" t="s">
        <v>3056</v>
      </c>
      <c r="C194" s="152" t="s">
        <v>3067</v>
      </c>
      <c r="D194" s="155" t="s">
        <v>3068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3030</v>
      </c>
      <c r="B195" s="151" t="s">
        <v>3056</v>
      </c>
      <c r="C195" s="152" t="s">
        <v>3069</v>
      </c>
      <c r="D195" s="155" t="s">
        <v>3070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3030</v>
      </c>
      <c r="B196" s="150" t="s">
        <v>3071</v>
      </c>
      <c r="C196" s="148" t="s">
        <v>3072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3030</v>
      </c>
      <c r="B197" s="151" t="s">
        <v>3071</v>
      </c>
      <c r="C197" s="152" t="s">
        <v>3073</v>
      </c>
      <c r="D197" s="155" t="s">
        <v>3074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3030</v>
      </c>
      <c r="B198" s="151" t="s">
        <v>3071</v>
      </c>
      <c r="C198" s="152" t="s">
        <v>3075</v>
      </c>
      <c r="D198" s="155" t="s">
        <v>3076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3030</v>
      </c>
      <c r="B199" s="150" t="s">
        <v>3077</v>
      </c>
      <c r="C199" s="148" t="s">
        <v>3078</v>
      </c>
      <c r="D199" s="154" t="s">
        <v>3079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3030</v>
      </c>
      <c r="B200" s="151" t="s">
        <v>3077</v>
      </c>
      <c r="C200" s="152" t="s">
        <v>3080</v>
      </c>
      <c r="D200" s="155" t="s">
        <v>3081</v>
      </c>
      <c r="E200" s="158" t="s">
        <v>3082</v>
      </c>
      <c r="F200" s="161" t="s">
        <v>2596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3030</v>
      </c>
      <c r="B201" s="151" t="s">
        <v>3077</v>
      </c>
      <c r="C201" s="152" t="s">
        <v>3083</v>
      </c>
      <c r="D201" s="155" t="s">
        <v>3084</v>
      </c>
      <c r="E201" s="158" t="s">
        <v>3085</v>
      </c>
      <c r="F201" s="161" t="s">
        <v>2582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3030</v>
      </c>
      <c r="B202" s="151" t="s">
        <v>3077</v>
      </c>
      <c r="C202" s="152" t="s">
        <v>3086</v>
      </c>
      <c r="D202" s="155" t="s">
        <v>3087</v>
      </c>
      <c r="E202" s="158" t="s">
        <v>3088</v>
      </c>
      <c r="F202" s="161" t="s">
        <v>2582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3030</v>
      </c>
      <c r="B203" s="151" t="s">
        <v>3077</v>
      </c>
      <c r="C203" s="152" t="s">
        <v>3089</v>
      </c>
      <c r="D203" s="155" t="s">
        <v>3090</v>
      </c>
      <c r="E203" s="158" t="s">
        <v>3091</v>
      </c>
      <c r="F203" s="161" t="s">
        <v>2582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3030</v>
      </c>
      <c r="B204" s="151" t="s">
        <v>3077</v>
      </c>
      <c r="C204" s="152" t="s">
        <v>3092</v>
      </c>
      <c r="D204" s="155" t="s">
        <v>3093</v>
      </c>
      <c r="E204" s="158" t="s">
        <v>3094</v>
      </c>
      <c r="F204" s="161" t="s">
        <v>2582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3030</v>
      </c>
      <c r="B205" s="150" t="s">
        <v>3095</v>
      </c>
      <c r="C205" s="148" t="s">
        <v>3096</v>
      </c>
      <c r="D205" s="154" t="s">
        <v>3097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3030</v>
      </c>
      <c r="B206" s="151" t="s">
        <v>3095</v>
      </c>
      <c r="C206" s="152" t="s">
        <v>3098</v>
      </c>
      <c r="D206" s="155" t="s">
        <v>3099</v>
      </c>
      <c r="E206" s="158" t="s">
        <v>3100</v>
      </c>
      <c r="F206" s="161" t="s">
        <v>2586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3030</v>
      </c>
      <c r="B207" s="151" t="s">
        <v>3095</v>
      </c>
      <c r="C207" s="152" t="s">
        <v>3101</v>
      </c>
      <c r="D207" s="155" t="s">
        <v>3102</v>
      </c>
      <c r="E207" s="158" t="s">
        <v>3103</v>
      </c>
      <c r="F207" s="161" t="s">
        <v>2586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3030</v>
      </c>
      <c r="B208" s="151" t="s">
        <v>3095</v>
      </c>
      <c r="C208" s="152" t="s">
        <v>3104</v>
      </c>
      <c r="D208" s="155" t="s">
        <v>3105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3030</v>
      </c>
      <c r="B209" s="150" t="s">
        <v>3106</v>
      </c>
      <c r="C209" s="148" t="s">
        <v>3107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3030</v>
      </c>
      <c r="B210" s="151" t="s">
        <v>3106</v>
      </c>
      <c r="C210" s="152" t="s">
        <v>3108</v>
      </c>
      <c r="D210" s="155" t="s">
        <v>3109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3110</v>
      </c>
      <c r="B211" s="149" t="s">
        <v>19</v>
      </c>
      <c r="C211" s="147" t="s">
        <v>3111</v>
      </c>
      <c r="D211" s="153" t="s">
        <v>3112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3110</v>
      </c>
      <c r="B212" s="150" t="s">
        <v>3113</v>
      </c>
      <c r="C212" s="148" t="s">
        <v>3114</v>
      </c>
      <c r="D212" s="154" t="s">
        <v>3115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3110</v>
      </c>
      <c r="B213" s="151" t="s">
        <v>3113</v>
      </c>
      <c r="C213" s="152" t="s">
        <v>3116</v>
      </c>
      <c r="D213" s="155" t="s">
        <v>3117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3110</v>
      </c>
      <c r="B214" s="151" t="s">
        <v>3113</v>
      </c>
      <c r="C214" s="152" t="s">
        <v>3118</v>
      </c>
      <c r="D214" s="155" t="s">
        <v>3119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3110</v>
      </c>
      <c r="B215" s="151" t="s">
        <v>3113</v>
      </c>
      <c r="C215" s="152" t="s">
        <v>3120</v>
      </c>
      <c r="D215" s="155" t="s">
        <v>3121</v>
      </c>
      <c r="E215" s="158" t="s">
        <v>3122</v>
      </c>
      <c r="F215" s="161" t="s">
        <v>2586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3110</v>
      </c>
      <c r="B216" s="151" t="s">
        <v>3113</v>
      </c>
      <c r="C216" s="152" t="s">
        <v>3123</v>
      </c>
      <c r="D216" s="155" t="s">
        <v>3124</v>
      </c>
      <c r="E216" s="158" t="s">
        <v>3125</v>
      </c>
      <c r="F216" s="161" t="s">
        <v>2582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3110</v>
      </c>
      <c r="B217" s="150" t="s">
        <v>3071</v>
      </c>
      <c r="C217" s="148" t="s">
        <v>3126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3110</v>
      </c>
      <c r="B218" s="151" t="s">
        <v>3071</v>
      </c>
      <c r="C218" s="152" t="s">
        <v>3127</v>
      </c>
      <c r="D218" s="155" t="s">
        <v>3128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3110</v>
      </c>
      <c r="B219" s="151" t="s">
        <v>3071</v>
      </c>
      <c r="C219" s="152" t="s">
        <v>3129</v>
      </c>
      <c r="D219" s="155" t="s">
        <v>3130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3110</v>
      </c>
      <c r="B220" s="150" t="s">
        <v>3131</v>
      </c>
      <c r="C220" s="148" t="s">
        <v>3132</v>
      </c>
      <c r="D220" s="154" t="s">
        <v>3133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3110</v>
      </c>
      <c r="B221" s="151" t="s">
        <v>3131</v>
      </c>
      <c r="C221" s="152" t="s">
        <v>3134</v>
      </c>
      <c r="D221" s="155" t="s">
        <v>3135</v>
      </c>
      <c r="E221" s="158" t="s">
        <v>3136</v>
      </c>
      <c r="F221" s="161" t="s">
        <v>2582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3110</v>
      </c>
      <c r="B222" s="151" t="s">
        <v>3131</v>
      </c>
      <c r="C222" s="152" t="s">
        <v>3137</v>
      </c>
      <c r="D222" s="155" t="s">
        <v>3138</v>
      </c>
      <c r="E222" s="158" t="s">
        <v>3139</v>
      </c>
      <c r="F222" s="161" t="s">
        <v>2582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3110</v>
      </c>
      <c r="B223" s="151" t="s">
        <v>3131</v>
      </c>
      <c r="C223" s="152" t="s">
        <v>3140</v>
      </c>
      <c r="D223" s="155" t="s">
        <v>3141</v>
      </c>
      <c r="E223" s="158" t="s">
        <v>3142</v>
      </c>
      <c r="F223" s="161" t="s">
        <v>2582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3110</v>
      </c>
      <c r="B224" s="151" t="s">
        <v>3131</v>
      </c>
      <c r="C224" s="152" t="s">
        <v>3143</v>
      </c>
      <c r="D224" s="155" t="s">
        <v>3144</v>
      </c>
      <c r="E224" s="158" t="s">
        <v>3145</v>
      </c>
      <c r="F224" s="161" t="s">
        <v>2582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3110</v>
      </c>
      <c r="B225" s="151" t="s">
        <v>3131</v>
      </c>
      <c r="C225" s="152" t="s">
        <v>3146</v>
      </c>
      <c r="D225" s="155" t="s">
        <v>3147</v>
      </c>
      <c r="E225" s="158" t="s">
        <v>3148</v>
      </c>
      <c r="F225" s="161" t="s">
        <v>2582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3110</v>
      </c>
      <c r="B226" s="168" t="s">
        <v>3131</v>
      </c>
      <c r="C226" s="169" t="s">
        <v>3149</v>
      </c>
      <c r="D226" s="170" t="s">
        <v>3150</v>
      </c>
      <c r="E226" s="171" t="s">
        <v>3151</v>
      </c>
      <c r="F226" s="172" t="s">
        <v>2582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692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IFERROR(INDEX('Recommendations'!$G$2:$G$137, MATCH(H2,'Recommendations'!$A$2:$A$137,0))="Implemented", FALSE))</xm:f>
            <x14:dxf>
              <font>
                <color rgb="FF000000"/>
              </font>
              <fill>
                <patternFill>
                  <bgColor rgb="FF3C7D22"/>
                </patternFill>
              </fill>
            </x14:dxf>
          </x14:cfRule>
          <x14:cfRule type="expression" priority="2" id="{00000000-000E-0000-0700-000002000000}">
            <xm:f>AND(H2&lt;&gt;"", IFERROR(INDEX('Recommendations'!$G$2:$G$137, MATCH(H2,'Recommendations'!$A$2:$A$137,0))="Compensated", FALSE))</xm:f>
            <x14:dxf>
              <font>
                <color rgb="FF000000"/>
              </font>
              <fill>
                <patternFill>
                  <bgColor rgb="FFC6E0B4"/>
                </patternFill>
              </fill>
            </x14:dxf>
          </x14:cfRule>
          <x14:cfRule type="expression" priority="3" id="{00000000-000E-0000-0700-000003000000}">
            <xm:f>AND(H2&lt;&gt;"", IFERROR(INDEX('Recommendations'!$G$2:$G$137, MATCH(H2,'Recommendations'!$A$2:$A$137,0))="Testing", FALSE))</xm:f>
            <x14:dxf>
              <font>
                <color rgb="FF000000"/>
              </font>
              <fill>
                <patternFill>
                  <bgColor rgb="FFFFC000"/>
                </patternFill>
              </fill>
            </x14:dxf>
          </x14:cfRule>
          <x14:cfRule type="expression" priority="4" id="{00000000-000E-0000-0700-000004000000}">
            <xm:f>AND(H2&lt;&gt;"", IFERROR(INDEX('Recommendations'!$G$2:$G$137, MATCH(H2,'Recommendations'!$A$2:$A$137,0))="Failed", FALSE))</xm:f>
            <x14:dxf>
              <font>
                <color rgb="FF000000"/>
              </font>
              <fill>
                <patternFill>
                  <bgColor rgb="FFD82891"/>
                </patternFill>
              </fill>
            </x14:dxf>
          </x14:cfRule>
          <x14:cfRule type="expression" priority="5" id="{00000000-000E-0000-0700-000005000000}">
            <xm:f>AND(H2&lt;&gt;"", IFERROR(INDEX('Recommendations'!$G$2:$G$137, MATCH(H2,'Recommendations'!$A$2:$A$137,0))="Risk Accepted", FALSE))</xm:f>
            <x14:dxf>
              <font>
                <color rgb="FF000000"/>
              </font>
              <fill>
                <patternFill>
                  <bgColor rgb="FFD9D9D9"/>
                </patternFill>
              </fill>
            </x14:dxf>
          </x14:cfRule>
          <x14:cfRule type="expression" priority="6" id="{00000000-000E-0000-0700-000006000000}">
            <xm:f>AND(H2&lt;&gt;"", IFERROR(INDEX('Recommendations'!$G$2:$G$137, MATCH(H2,'Recommendations'!$A$2:$A$137,0))="N/A",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2569</v>
      </c>
      <c r="B1" s="207" t="s">
        <v>3152</v>
      </c>
      <c r="C1" s="207" t="s">
        <v>3153</v>
      </c>
      <c r="D1" s="207" t="s">
        <v>3154</v>
      </c>
      <c r="E1" s="207" t="s">
        <v>1878</v>
      </c>
      <c r="F1" s="207" t="s">
        <v>937</v>
      </c>
      <c r="G1" s="207" t="s">
        <v>938</v>
      </c>
      <c r="H1" s="207" t="s">
        <v>939</v>
      </c>
      <c r="I1" s="207" t="s">
        <v>940</v>
      </c>
      <c r="J1" s="207" t="s">
        <v>941</v>
      </c>
      <c r="K1" s="207" t="s">
        <v>942</v>
      </c>
      <c r="L1" s="207" t="s">
        <v>943</v>
      </c>
      <c r="M1" s="207" t="s">
        <v>944</v>
      </c>
      <c r="N1" s="207" t="s">
        <v>945</v>
      </c>
      <c r="O1" s="207" t="s">
        <v>946</v>
      </c>
      <c r="P1" s="207" t="s">
        <v>947</v>
      </c>
      <c r="Q1" s="207" t="s">
        <v>948</v>
      </c>
      <c r="R1" s="207" t="s">
        <v>949</v>
      </c>
      <c r="S1" s="207" t="s">
        <v>950</v>
      </c>
      <c r="T1" s="207" t="s">
        <v>951</v>
      </c>
      <c r="U1" s="207" t="s">
        <v>952</v>
      </c>
      <c r="V1" s="207" t="s">
        <v>953</v>
      </c>
      <c r="W1" s="207" t="s">
        <v>954</v>
      </c>
      <c r="X1" s="207" t="s">
        <v>955</v>
      </c>
      <c r="Y1" s="207" t="s">
        <v>956</v>
      </c>
      <c r="Z1" s="207" t="s">
        <v>957</v>
      </c>
      <c r="AA1" s="207" t="s">
        <v>958</v>
      </c>
      <c r="AB1" s="207" t="s">
        <v>959</v>
      </c>
      <c r="AC1" s="207" t="s">
        <v>960</v>
      </c>
      <c r="AD1" s="207" t="s">
        <v>961</v>
      </c>
      <c r="AE1" s="207" t="s">
        <v>962</v>
      </c>
      <c r="AF1" s="207" t="s">
        <v>963</v>
      </c>
      <c r="AG1" s="207" t="s">
        <v>964</v>
      </c>
      <c r="AH1" s="207" t="s">
        <v>965</v>
      </c>
      <c r="AI1" s="207" t="s">
        <v>966</v>
      </c>
      <c r="AJ1" s="207" t="s">
        <v>967</v>
      </c>
      <c r="AK1" s="207" t="s">
        <v>968</v>
      </c>
      <c r="AL1" s="207" t="s">
        <v>969</v>
      </c>
      <c r="AM1" s="207" t="s">
        <v>970</v>
      </c>
      <c r="AN1" s="207" t="s">
        <v>971</v>
      </c>
      <c r="AO1" s="207" t="s">
        <v>972</v>
      </c>
      <c r="AP1" s="207" t="s">
        <v>973</v>
      </c>
      <c r="AQ1" s="207" t="s">
        <v>974</v>
      </c>
      <c r="AR1" s="207" t="s">
        <v>975</v>
      </c>
      <c r="AS1" s="207" t="s">
        <v>976</v>
      </c>
      <c r="AT1" s="208" t="s">
        <v>977</v>
      </c>
    </row>
    <row r="2" spans="1:46" ht="60" customHeight="1" outlineLevel="1" x14ac:dyDescent="0.35">
      <c r="A2" s="200" t="s">
        <v>779</v>
      </c>
      <c r="B2" s="186" t="s">
        <v>3155</v>
      </c>
      <c r="C2" s="186"/>
      <c r="D2" s="189" t="s">
        <v>3156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779</v>
      </c>
      <c r="B3" s="187" t="s">
        <v>3155</v>
      </c>
      <c r="C3" s="188" t="s">
        <v>3157</v>
      </c>
      <c r="D3" s="190" t="s">
        <v>3158</v>
      </c>
      <c r="E3" s="190" t="s">
        <v>3159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779</v>
      </c>
      <c r="B4" s="187" t="s">
        <v>3155</v>
      </c>
      <c r="C4" s="188" t="s">
        <v>3160</v>
      </c>
      <c r="D4" s="190" t="s">
        <v>3161</v>
      </c>
      <c r="E4" s="190" t="s">
        <v>3162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779</v>
      </c>
      <c r="B5" s="187" t="s">
        <v>3155</v>
      </c>
      <c r="C5" s="188" t="s">
        <v>3163</v>
      </c>
      <c r="D5" s="190" t="s">
        <v>3164</v>
      </c>
      <c r="E5" s="190" t="s">
        <v>3165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779</v>
      </c>
      <c r="B6" s="187" t="s">
        <v>3155</v>
      </c>
      <c r="C6" s="188" t="s">
        <v>3166</v>
      </c>
      <c r="D6" s="190" t="s">
        <v>3167</v>
      </c>
      <c r="E6" s="190" t="s">
        <v>3168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779</v>
      </c>
      <c r="B7" s="187" t="s">
        <v>3155</v>
      </c>
      <c r="C7" s="188" t="s">
        <v>3169</v>
      </c>
      <c r="D7" s="190" t="s">
        <v>3170</v>
      </c>
      <c r="E7" s="190" t="s">
        <v>3171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779</v>
      </c>
      <c r="B8" s="187" t="s">
        <v>3155</v>
      </c>
      <c r="C8" s="188" t="s">
        <v>3172</v>
      </c>
      <c r="D8" s="190" t="s">
        <v>3173</v>
      </c>
      <c r="E8" s="190" t="s">
        <v>3174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779</v>
      </c>
      <c r="B9" s="187" t="s">
        <v>3155</v>
      </c>
      <c r="C9" s="188" t="s">
        <v>3175</v>
      </c>
      <c r="D9" s="190" t="s">
        <v>3176</v>
      </c>
      <c r="E9" s="190" t="s">
        <v>3177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779</v>
      </c>
      <c r="B10" s="187" t="s">
        <v>3155</v>
      </c>
      <c r="C10" s="188" t="s">
        <v>3178</v>
      </c>
      <c r="D10" s="190" t="s">
        <v>3179</v>
      </c>
      <c r="E10" s="190" t="s">
        <v>3180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779</v>
      </c>
      <c r="B11" s="187" t="s">
        <v>3155</v>
      </c>
      <c r="C11" s="188" t="s">
        <v>3181</v>
      </c>
      <c r="D11" s="190" t="s">
        <v>3182</v>
      </c>
      <c r="E11" s="190" t="s">
        <v>3183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779</v>
      </c>
      <c r="B12" s="187" t="s">
        <v>3155</v>
      </c>
      <c r="C12" s="188" t="s">
        <v>3184</v>
      </c>
      <c r="D12" s="190" t="s">
        <v>3185</v>
      </c>
      <c r="E12" s="190" t="s">
        <v>3186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779</v>
      </c>
      <c r="B13" s="187" t="s">
        <v>3155</v>
      </c>
      <c r="C13" s="188" t="s">
        <v>3187</v>
      </c>
      <c r="D13" s="190" t="s">
        <v>3188</v>
      </c>
      <c r="E13" s="190" t="s">
        <v>3189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779</v>
      </c>
      <c r="B14" s="187" t="s">
        <v>3155</v>
      </c>
      <c r="C14" s="188" t="s">
        <v>3190</v>
      </c>
      <c r="D14" s="190" t="s">
        <v>3191</v>
      </c>
      <c r="E14" s="190" t="s">
        <v>3192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779</v>
      </c>
      <c r="B15" s="187" t="s">
        <v>3155</v>
      </c>
      <c r="C15" s="188" t="s">
        <v>3193</v>
      </c>
      <c r="D15" s="190" t="s">
        <v>3194</v>
      </c>
      <c r="E15" s="190" t="s">
        <v>3195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779</v>
      </c>
      <c r="B16" s="187" t="s">
        <v>3155</v>
      </c>
      <c r="C16" s="188" t="s">
        <v>3196</v>
      </c>
      <c r="D16" s="190" t="s">
        <v>3197</v>
      </c>
      <c r="E16" s="190" t="s">
        <v>3198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779</v>
      </c>
      <c r="B17" s="187" t="s">
        <v>3155</v>
      </c>
      <c r="C17" s="188" t="s">
        <v>3199</v>
      </c>
      <c r="D17" s="190" t="s">
        <v>3200</v>
      </c>
      <c r="E17" s="190" t="s">
        <v>3201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779</v>
      </c>
      <c r="B18" s="187" t="s">
        <v>3155</v>
      </c>
      <c r="C18" s="188" t="s">
        <v>3202</v>
      </c>
      <c r="D18" s="190" t="s">
        <v>3203</v>
      </c>
      <c r="E18" s="190" t="s">
        <v>3204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779</v>
      </c>
      <c r="B19" s="186" t="s">
        <v>3205</v>
      </c>
      <c r="C19" s="186"/>
      <c r="D19" s="189" t="s">
        <v>3206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779</v>
      </c>
      <c r="B20" s="187" t="s">
        <v>3205</v>
      </c>
      <c r="C20" s="188" t="s">
        <v>3207</v>
      </c>
      <c r="D20" s="190" t="s">
        <v>3208</v>
      </c>
      <c r="E20" s="190" t="s">
        <v>3209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779</v>
      </c>
      <c r="B21" s="187" t="s">
        <v>3205</v>
      </c>
      <c r="C21" s="188" t="s">
        <v>3210</v>
      </c>
      <c r="D21" s="190" t="s">
        <v>3211</v>
      </c>
      <c r="E21" s="190" t="s">
        <v>3212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779</v>
      </c>
      <c r="B22" s="187" t="s">
        <v>3205</v>
      </c>
      <c r="C22" s="188" t="s">
        <v>3213</v>
      </c>
      <c r="D22" s="190" t="s">
        <v>3214</v>
      </c>
      <c r="E22" s="190" t="s">
        <v>3215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779</v>
      </c>
      <c r="B23" s="187" t="s">
        <v>3205</v>
      </c>
      <c r="C23" s="188" t="s">
        <v>3216</v>
      </c>
      <c r="D23" s="190" t="s">
        <v>3217</v>
      </c>
      <c r="E23" s="190" t="s">
        <v>3218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779</v>
      </c>
      <c r="B24" s="187" t="s">
        <v>3205</v>
      </c>
      <c r="C24" s="188" t="s">
        <v>3219</v>
      </c>
      <c r="D24" s="190" t="s">
        <v>3220</v>
      </c>
      <c r="E24" s="190" t="s">
        <v>3221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779</v>
      </c>
      <c r="B25" s="187" t="s">
        <v>3205</v>
      </c>
      <c r="C25" s="188" t="s">
        <v>3222</v>
      </c>
      <c r="D25" s="190" t="s">
        <v>3223</v>
      </c>
      <c r="E25" s="190" t="s">
        <v>3224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779</v>
      </c>
      <c r="B26" s="187" t="s">
        <v>3205</v>
      </c>
      <c r="C26" s="188" t="s">
        <v>3225</v>
      </c>
      <c r="D26" s="190" t="s">
        <v>3226</v>
      </c>
      <c r="E26" s="190" t="s">
        <v>3227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779</v>
      </c>
      <c r="B27" s="187" t="s">
        <v>3205</v>
      </c>
      <c r="C27" s="188" t="s">
        <v>3228</v>
      </c>
      <c r="D27" s="190" t="s">
        <v>3229</v>
      </c>
      <c r="E27" s="190" t="s">
        <v>3230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779</v>
      </c>
      <c r="B28" s="187" t="s">
        <v>3205</v>
      </c>
      <c r="C28" s="188" t="s">
        <v>3231</v>
      </c>
      <c r="D28" s="190" t="s">
        <v>3232</v>
      </c>
      <c r="E28" s="190" t="s">
        <v>3233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779</v>
      </c>
      <c r="B29" s="187" t="s">
        <v>3205</v>
      </c>
      <c r="C29" s="188" t="s">
        <v>3234</v>
      </c>
      <c r="D29" s="190" t="s">
        <v>3235</v>
      </c>
      <c r="E29" s="190" t="s">
        <v>3236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779</v>
      </c>
      <c r="B30" s="187" t="s">
        <v>3205</v>
      </c>
      <c r="C30" s="188" t="s">
        <v>3237</v>
      </c>
      <c r="D30" s="190" t="s">
        <v>3238</v>
      </c>
      <c r="E30" s="190" t="s">
        <v>3239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779</v>
      </c>
      <c r="B31" s="187" t="s">
        <v>3205</v>
      </c>
      <c r="C31" s="188" t="s">
        <v>3240</v>
      </c>
      <c r="D31" s="190" t="s">
        <v>3241</v>
      </c>
      <c r="E31" s="190" t="s">
        <v>3242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3243</v>
      </c>
      <c r="B32" s="186"/>
      <c r="C32" s="186"/>
      <c r="D32" s="189" t="s">
        <v>3244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3243</v>
      </c>
      <c r="B33" s="187"/>
      <c r="C33" s="188" t="s">
        <v>3245</v>
      </c>
      <c r="D33" s="190" t="s">
        <v>3246</v>
      </c>
      <c r="E33" s="190" t="s">
        <v>3247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3243</v>
      </c>
      <c r="B34" s="187"/>
      <c r="C34" s="188" t="s">
        <v>3248</v>
      </c>
      <c r="D34" s="190" t="s">
        <v>3249</v>
      </c>
      <c r="E34" s="190" t="s">
        <v>3250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3243</v>
      </c>
      <c r="B35" s="187"/>
      <c r="C35" s="188" t="s">
        <v>3251</v>
      </c>
      <c r="D35" s="190" t="s">
        <v>3252</v>
      </c>
      <c r="E35" s="190" t="s">
        <v>3253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3243</v>
      </c>
      <c r="B36" s="186" t="s">
        <v>3254</v>
      </c>
      <c r="C36" s="186"/>
      <c r="D36" s="189" t="s">
        <v>3255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3243</v>
      </c>
      <c r="B37" s="187" t="s">
        <v>3254</v>
      </c>
      <c r="C37" s="188" t="s">
        <v>3256</v>
      </c>
      <c r="D37" s="190" t="s">
        <v>3257</v>
      </c>
      <c r="E37" s="190" t="s">
        <v>3258</v>
      </c>
      <c r="F37" s="192">
        <f>IF(COUNTIF(G37:AT37,"&lt;&gt;")=0,"",SUMPRODUCT(((Recommendations[ImplStatus]="Implemented")+(Recommendations[ImplStatus]="Compensated"))*ISNUMBER(MATCH(Recommendations[Id],G37:AT37,0)))/COUNTIF(G37:AT37,"&lt;&gt;"))</f>
        <v>0</v>
      </c>
      <c r="G37" s="194" t="s">
        <v>210</v>
      </c>
      <c r="H37" s="194" t="s">
        <v>345</v>
      </c>
      <c r="I37" s="194" t="s">
        <v>350</v>
      </c>
      <c r="J37" s="194" t="s">
        <v>385</v>
      </c>
      <c r="K37" s="194" t="s">
        <v>410</v>
      </c>
      <c r="L37" s="194" t="s">
        <v>475</v>
      </c>
      <c r="M37" s="194" t="s">
        <v>584</v>
      </c>
      <c r="N37" s="194" t="s">
        <v>632</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3243</v>
      </c>
      <c r="B38" s="187" t="s">
        <v>3254</v>
      </c>
      <c r="C38" s="188" t="s">
        <v>3259</v>
      </c>
      <c r="D38" s="190" t="s">
        <v>3260</v>
      </c>
      <c r="E38" s="190" t="s">
        <v>3261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3243</v>
      </c>
      <c r="B39" s="187" t="s">
        <v>3254</v>
      </c>
      <c r="C39" s="188" t="s">
        <v>3262</v>
      </c>
      <c r="D39" s="190" t="s">
        <v>3263</v>
      </c>
      <c r="E39" s="190" t="s">
        <v>3264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3243</v>
      </c>
      <c r="B40" s="187" t="s">
        <v>3254</v>
      </c>
      <c r="C40" s="188" t="s">
        <v>3265</v>
      </c>
      <c r="D40" s="190" t="s">
        <v>3266</v>
      </c>
      <c r="E40" s="190" t="s">
        <v>3267</v>
      </c>
      <c r="F40" s="192">
        <f>IF(COUNTIF(G40:AT40,"&lt;&gt;")=0,"",SUMPRODUCT(((Recommendations[ImplStatus]="Implemented")+(Recommendations[ImplStatus]="Compensated"))*ISNUMBER(MATCH(Recommendations[Id],G40:AT40,0)))/COUNTIF(G40:AT40,"&lt;&gt;"))</f>
        <v>0</v>
      </c>
      <c r="G40" s="194" t="s">
        <v>90</v>
      </c>
      <c r="H40" s="194" t="s">
        <v>335</v>
      </c>
      <c r="I40" s="194" t="s">
        <v>642</v>
      </c>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3243</v>
      </c>
      <c r="B41" s="187" t="s">
        <v>3254</v>
      </c>
      <c r="C41" s="188" t="s">
        <v>3268</v>
      </c>
      <c r="D41" s="190" t="s">
        <v>3269</v>
      </c>
      <c r="E41" s="190" t="s">
        <v>3270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3243</v>
      </c>
      <c r="B42" s="187" t="s">
        <v>3254</v>
      </c>
      <c r="C42" s="188" t="s">
        <v>3271</v>
      </c>
      <c r="D42" s="190" t="s">
        <v>3272</v>
      </c>
      <c r="E42" s="190" t="s">
        <v>3273</v>
      </c>
      <c r="F42" s="192">
        <f>IF(COUNTIF(G42:AT42,"&lt;&gt;")=0,"",SUMPRODUCT(((Recommendations[ImplStatus]="Implemented")+(Recommendations[ImplStatus]="Compensated"))*ISNUMBER(MATCH(Recommendations[Id],G42:AT42,0)))/COUNTIF(G42:AT42,"&lt;&gt;"))</f>
        <v>0</v>
      </c>
      <c r="G42" s="194" t="s">
        <v>90</v>
      </c>
      <c r="H42" s="194" t="s">
        <v>335</v>
      </c>
      <c r="I42" s="194" t="s">
        <v>642</v>
      </c>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3243</v>
      </c>
      <c r="B43" s="187" t="s">
        <v>3254</v>
      </c>
      <c r="C43" s="188" t="s">
        <v>3274</v>
      </c>
      <c r="D43" s="190" t="s">
        <v>3275</v>
      </c>
      <c r="E43" s="190" t="s">
        <v>3276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3243</v>
      </c>
      <c r="B44" s="187" t="s">
        <v>3254</v>
      </c>
      <c r="C44" s="188" t="s">
        <v>3277</v>
      </c>
      <c r="D44" s="190" t="s">
        <v>3278</v>
      </c>
      <c r="E44" s="190" t="s">
        <v>3279</v>
      </c>
      <c r="F44" s="192">
        <f>IF(COUNTIF(G44:AT44,"&lt;&gt;")=0,"",SUMPRODUCT(((Recommendations[ImplStatus]="Implemented")+(Recommendations[ImplStatus]="Compensated"))*ISNUMBER(MATCH(Recommendations[Id],G44:AT44,0)))/COUNTIF(G44:AT44,"&lt;&gt;"))</f>
        <v>0</v>
      </c>
      <c r="G44" s="194" t="s">
        <v>13</v>
      </c>
      <c r="H44" s="194" t="s">
        <v>28</v>
      </c>
      <c r="I44" s="194" t="s">
        <v>115</v>
      </c>
      <c r="J44" s="194" t="s">
        <v>175</v>
      </c>
      <c r="K44" s="194" t="s">
        <v>190</v>
      </c>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3243</v>
      </c>
      <c r="B45" s="187" t="s">
        <v>3254</v>
      </c>
      <c r="C45" s="188" t="s">
        <v>3280</v>
      </c>
      <c r="D45" s="190" t="s">
        <v>3281</v>
      </c>
      <c r="E45" s="190" t="s">
        <v>3282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3243</v>
      </c>
      <c r="B46" s="187" t="s">
        <v>3254</v>
      </c>
      <c r="C46" s="188" t="s">
        <v>3283</v>
      </c>
      <c r="D46" s="190" t="s">
        <v>3284</v>
      </c>
      <c r="E46" s="190" t="s">
        <v>3285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3243</v>
      </c>
      <c r="B47" s="187" t="s">
        <v>3254</v>
      </c>
      <c r="C47" s="188" t="s">
        <v>3286</v>
      </c>
      <c r="D47" s="190" t="s">
        <v>3287</v>
      </c>
      <c r="E47" s="190" t="s">
        <v>3288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3243</v>
      </c>
      <c r="B48" s="187" t="s">
        <v>3254</v>
      </c>
      <c r="C48" s="188" t="s">
        <v>3289</v>
      </c>
      <c r="D48" s="190" t="s">
        <v>3290</v>
      </c>
      <c r="E48" s="190" t="s">
        <v>3291</v>
      </c>
      <c r="F48" s="192">
        <f>IF(COUNTIF(G48:AT48,"&lt;&gt;")=0,"",SUMPRODUCT(((Recommendations[ImplStatus]="Implemented")+(Recommendations[ImplStatus]="Compensated"))*ISNUMBER(MATCH(Recommendations[Id],G48:AT48,0)))/COUNTIF(G48:AT48,"&lt;&gt;"))</f>
        <v>0</v>
      </c>
      <c r="G48" s="194" t="s">
        <v>200</v>
      </c>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3243</v>
      </c>
      <c r="B49" s="187" t="s">
        <v>3254</v>
      </c>
      <c r="C49" s="188" t="s">
        <v>3292</v>
      </c>
      <c r="D49" s="190" t="s">
        <v>3293</v>
      </c>
      <c r="E49" s="190" t="s">
        <v>3294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3243</v>
      </c>
      <c r="B50" s="187" t="s">
        <v>3254</v>
      </c>
      <c r="C50" s="188" t="s">
        <v>3295</v>
      </c>
      <c r="D50" s="190" t="s">
        <v>3296</v>
      </c>
      <c r="E50" s="190" t="s">
        <v>3297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3243</v>
      </c>
      <c r="B51" s="186" t="s">
        <v>3298</v>
      </c>
      <c r="C51" s="186"/>
      <c r="D51" s="189" t="s">
        <v>3299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3243</v>
      </c>
      <c r="B52" s="187" t="s">
        <v>3298</v>
      </c>
      <c r="C52" s="188" t="s">
        <v>3300</v>
      </c>
      <c r="D52" s="190" t="s">
        <v>3301</v>
      </c>
      <c r="E52" s="190" t="s">
        <v>3302</v>
      </c>
      <c r="F52" s="192">
        <f>IF(COUNTIF(G52:AT52,"&lt;&gt;")=0,"",SUMPRODUCT(((Recommendations[ImplStatus]="Implemented")+(Recommendations[ImplStatus]="Compensated"))*ISNUMBER(MATCH(Recommendations[Id],G52:AT52,0)))/COUNTIF(G52:AT52,"&lt;&gt;"))</f>
        <v>0</v>
      </c>
      <c r="G52" s="194" t="s">
        <v>49</v>
      </c>
      <c r="H52" s="194" t="s">
        <v>55</v>
      </c>
      <c r="I52" s="194" t="s">
        <v>60</v>
      </c>
      <c r="J52" s="194" t="s">
        <v>65</v>
      </c>
      <c r="K52" s="194" t="s">
        <v>140</v>
      </c>
      <c r="L52" s="194" t="s">
        <v>240</v>
      </c>
      <c r="M52" s="194" t="s">
        <v>315</v>
      </c>
      <c r="N52" s="194" t="s">
        <v>320</v>
      </c>
      <c r="O52" s="194" t="s">
        <v>325</v>
      </c>
      <c r="P52" s="194" t="s">
        <v>330</v>
      </c>
      <c r="Q52" s="194" t="s">
        <v>335</v>
      </c>
      <c r="R52" s="194" t="s">
        <v>435</v>
      </c>
      <c r="S52" s="194" t="s">
        <v>677</v>
      </c>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3243</v>
      </c>
      <c r="B53" s="187" t="s">
        <v>3298</v>
      </c>
      <c r="C53" s="188" t="s">
        <v>3303</v>
      </c>
      <c r="D53" s="190" t="s">
        <v>3304</v>
      </c>
      <c r="E53" s="190" t="s">
        <v>3305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3243</v>
      </c>
      <c r="B54" s="187" t="s">
        <v>3298</v>
      </c>
      <c r="C54" s="188" t="s">
        <v>3306</v>
      </c>
      <c r="D54" s="190" t="s">
        <v>3307</v>
      </c>
      <c r="E54" s="190" t="s">
        <v>3308</v>
      </c>
      <c r="F54" s="192">
        <f>IF(COUNTIF(G54:AT54,"&lt;&gt;")=0,"",SUMPRODUCT(((Recommendations[ImplStatus]="Implemented")+(Recommendations[ImplStatus]="Compensated"))*ISNUMBER(MATCH(Recommendations[Id],G54:AT54,0)))/COUNTIF(G54:AT54,"&lt;&gt;"))</f>
        <v>0</v>
      </c>
      <c r="G54" s="194" t="s">
        <v>470</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3243</v>
      </c>
      <c r="B55" s="187" t="s">
        <v>3298</v>
      </c>
      <c r="C55" s="188" t="s">
        <v>3309</v>
      </c>
      <c r="D55" s="190" t="s">
        <v>3310</v>
      </c>
      <c r="E55" s="190" t="s">
        <v>3311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3243</v>
      </c>
      <c r="B56" s="187" t="s">
        <v>3298</v>
      </c>
      <c r="C56" s="188" t="s">
        <v>3312</v>
      </c>
      <c r="D56" s="190" t="s">
        <v>3313</v>
      </c>
      <c r="E56" s="190" t="s">
        <v>3314</v>
      </c>
      <c r="F56" s="192">
        <f>IF(COUNTIF(G56:AT56,"&lt;&gt;")=0,"",SUMPRODUCT(((Recommendations[ImplStatus]="Implemented")+(Recommendations[ImplStatus]="Compensated"))*ISNUMBER(MATCH(Recommendations[Id],G56:AT56,0)))/COUNTIF(G56:AT56,"&lt;&gt;"))</f>
        <v>0</v>
      </c>
      <c r="G56" s="194" t="s">
        <v>584</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3243</v>
      </c>
      <c r="B57" s="187" t="s">
        <v>3298</v>
      </c>
      <c r="C57" s="188" t="s">
        <v>3315</v>
      </c>
      <c r="D57" s="190" t="s">
        <v>3316</v>
      </c>
      <c r="E57" s="190" t="s">
        <v>3317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3243</v>
      </c>
      <c r="B58" s="187" t="s">
        <v>3298</v>
      </c>
      <c r="C58" s="188" t="s">
        <v>3318</v>
      </c>
      <c r="D58" s="190" t="s">
        <v>3319</v>
      </c>
      <c r="E58" s="190" t="s">
        <v>3320</v>
      </c>
      <c r="F58" s="192">
        <f>IF(COUNTIF(G58:AT58,"&lt;&gt;")=0,"",SUMPRODUCT(((Recommendations[ImplStatus]="Implemented")+(Recommendations[ImplStatus]="Compensated"))*ISNUMBER(MATCH(Recommendations[Id],G58:AT58,0)))/COUNTIF(G58:AT58,"&lt;&gt;"))</f>
        <v>0</v>
      </c>
      <c r="G58" s="194" t="s">
        <v>534</v>
      </c>
      <c r="H58" s="194" t="s">
        <v>539</v>
      </c>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3243</v>
      </c>
      <c r="B59" s="187" t="s">
        <v>3298</v>
      </c>
      <c r="C59" s="188" t="s">
        <v>3321</v>
      </c>
      <c r="D59" s="190" t="s">
        <v>3322</v>
      </c>
      <c r="E59" s="190" t="s">
        <v>3323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3243</v>
      </c>
      <c r="B60" s="187" t="s">
        <v>3324</v>
      </c>
      <c r="C60" s="188" t="s">
        <v>3325</v>
      </c>
      <c r="D60" s="190" t="s">
        <v>3326</v>
      </c>
      <c r="E60" s="190" t="s">
        <v>3327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3243</v>
      </c>
      <c r="B61" s="187" t="s">
        <v>3324</v>
      </c>
      <c r="C61" s="188" t="s">
        <v>3328</v>
      </c>
      <c r="D61" s="190" t="s">
        <v>3329</v>
      </c>
      <c r="E61" s="190" t="s">
        <v>3330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3243</v>
      </c>
      <c r="B62" s="186" t="s">
        <v>3331</v>
      </c>
      <c r="C62" s="186"/>
      <c r="D62" s="189" t="s">
        <v>3332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3243</v>
      </c>
      <c r="B63" s="187" t="s">
        <v>3331</v>
      </c>
      <c r="C63" s="188" t="s">
        <v>3333</v>
      </c>
      <c r="D63" s="190" t="s">
        <v>3334</v>
      </c>
      <c r="E63" s="190" t="s">
        <v>3335</v>
      </c>
      <c r="F63" s="192">
        <f>IF(COUNTIF(G63:AT63,"&lt;&gt;")=0,"",SUMPRODUCT(((Recommendations[ImplStatus]="Implemented")+(Recommendations[ImplStatus]="Compensated"))*ISNUMBER(MATCH(Recommendations[Id],G63:AT63,0)))/COUNTIF(G63:AT63,"&lt;&gt;"))</f>
        <v>0</v>
      </c>
      <c r="G63" s="194" t="s">
        <v>465</v>
      </c>
      <c r="H63" s="194" t="s">
        <v>687</v>
      </c>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3243</v>
      </c>
      <c r="B64" s="187" t="s">
        <v>3331</v>
      </c>
      <c r="C64" s="188" t="s">
        <v>3336</v>
      </c>
      <c r="D64" s="190" t="s">
        <v>3337</v>
      </c>
      <c r="E64" s="190" t="s">
        <v>3338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3243</v>
      </c>
      <c r="B65" s="187" t="s">
        <v>3331</v>
      </c>
      <c r="C65" s="188" t="s">
        <v>3339</v>
      </c>
      <c r="D65" s="190" t="s">
        <v>3340</v>
      </c>
      <c r="E65" s="190" t="s">
        <v>3341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3243</v>
      </c>
      <c r="B66" s="187" t="s">
        <v>3331</v>
      </c>
      <c r="C66" s="188" t="s">
        <v>3342</v>
      </c>
      <c r="D66" s="190" t="s">
        <v>3343</v>
      </c>
      <c r="E66" s="190" t="s">
        <v>3344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3243</v>
      </c>
      <c r="B67" s="187" t="s">
        <v>3331</v>
      </c>
      <c r="C67" s="188" t="s">
        <v>3345</v>
      </c>
      <c r="D67" s="190" t="s">
        <v>3346</v>
      </c>
      <c r="E67" s="190" t="s">
        <v>3347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3243</v>
      </c>
      <c r="B68" s="187" t="s">
        <v>3331</v>
      </c>
      <c r="C68" s="188" t="s">
        <v>3348</v>
      </c>
      <c r="D68" s="190" t="s">
        <v>3349</v>
      </c>
      <c r="E68" s="190" t="s">
        <v>3350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3243</v>
      </c>
      <c r="B69" s="187" t="s">
        <v>3331</v>
      </c>
      <c r="C69" s="188" t="s">
        <v>3351</v>
      </c>
      <c r="D69" s="190" t="s">
        <v>3352</v>
      </c>
      <c r="E69" s="190" t="s">
        <v>3353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3243</v>
      </c>
      <c r="B70" s="187" t="s">
        <v>3331</v>
      </c>
      <c r="C70" s="188" t="s">
        <v>3354</v>
      </c>
      <c r="D70" s="190" t="s">
        <v>3355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3243</v>
      </c>
      <c r="B71" s="187" t="s">
        <v>3331</v>
      </c>
      <c r="C71" s="188" t="s">
        <v>3356</v>
      </c>
      <c r="D71" s="190" t="s">
        <v>3357</v>
      </c>
      <c r="E71" s="190" t="s">
        <v>3358</v>
      </c>
      <c r="F71" s="192">
        <f>IF(COUNTIF(G71:AT71,"&lt;&gt;")=0,"",SUMPRODUCT(((Recommendations[ImplStatus]="Implemented")+(Recommendations[ImplStatus]="Compensated"))*ISNUMBER(MATCH(Recommendations[Id],G71:AT71,0)))/COUNTIF(G71:AT71,"&lt;&gt;"))</f>
        <v>0</v>
      </c>
      <c r="G71" s="194" t="s">
        <v>465</v>
      </c>
      <c r="H71" s="194" t="s">
        <v>687</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3243</v>
      </c>
      <c r="B72" s="187" t="s">
        <v>3331</v>
      </c>
      <c r="C72" s="188" t="s">
        <v>3359</v>
      </c>
      <c r="D72" s="190" t="s">
        <v>3360</v>
      </c>
      <c r="E72" s="190" t="s">
        <v>3361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3243</v>
      </c>
      <c r="B73" s="187" t="s">
        <v>3331</v>
      </c>
      <c r="C73" s="188" t="s">
        <v>3362</v>
      </c>
      <c r="D73" s="190" t="s">
        <v>3363</v>
      </c>
      <c r="E73" s="190" t="s">
        <v>3364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3243</v>
      </c>
      <c r="B74" s="187" t="s">
        <v>3331</v>
      </c>
      <c r="C74" s="188" t="s">
        <v>3365</v>
      </c>
      <c r="D74" s="190" t="s">
        <v>3366</v>
      </c>
      <c r="E74" s="190" t="s">
        <v>3367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3243</v>
      </c>
      <c r="B75" s="187" t="s">
        <v>3331</v>
      </c>
      <c r="C75" s="188" t="s">
        <v>3368</v>
      </c>
      <c r="D75" s="190" t="s">
        <v>3369</v>
      </c>
      <c r="E75" s="190" t="s">
        <v>3370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3243</v>
      </c>
      <c r="B76" s="187" t="s">
        <v>3331</v>
      </c>
      <c r="C76" s="188" t="s">
        <v>3371</v>
      </c>
      <c r="D76" s="190" t="s">
        <v>3372</v>
      </c>
      <c r="E76" s="190" t="s">
        <v>3373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3243</v>
      </c>
      <c r="B77" s="187" t="s">
        <v>3331</v>
      </c>
      <c r="C77" s="188" t="s">
        <v>3374</v>
      </c>
      <c r="D77" s="190" t="s">
        <v>3375</v>
      </c>
      <c r="E77" s="190" t="s">
        <v>3376</v>
      </c>
      <c r="F77" s="192">
        <f>IF(COUNTIF(G77:AT77,"&lt;&gt;")=0,"",SUMPRODUCT(((Recommendations[ImplStatus]="Implemented")+(Recommendations[ImplStatus]="Compensated"))*ISNUMBER(MATCH(Recommendations[Id],G77:AT77,0)))/COUNTIF(G77:AT77,"&lt;&gt;"))</f>
        <v>0</v>
      </c>
      <c r="G77" s="194" t="s">
        <v>320</v>
      </c>
      <c r="H77" s="194" t="s">
        <v>325</v>
      </c>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3243</v>
      </c>
      <c r="B78" s="187" t="s">
        <v>3331</v>
      </c>
      <c r="C78" s="188" t="s">
        <v>3377</v>
      </c>
      <c r="D78" s="190" t="s">
        <v>3378</v>
      </c>
      <c r="E78" s="190" t="s">
        <v>3379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3243</v>
      </c>
      <c r="B79" s="186" t="s">
        <v>3331</v>
      </c>
      <c r="C79" s="186"/>
      <c r="D79" s="189" t="s">
        <v>3380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3381</v>
      </c>
      <c r="B80" s="187"/>
      <c r="C80" s="188" t="s">
        <v>3382</v>
      </c>
      <c r="D80" s="190" t="s">
        <v>3383</v>
      </c>
      <c r="E80" s="190" t="s">
        <v>3384</v>
      </c>
      <c r="F80" s="192">
        <f>IF(COUNTIF(G80:AT80,"&lt;&gt;")=0,"",SUMPRODUCT(((Recommendations[ImplStatus]="Implemented")+(Recommendations[ImplStatus]="Compensated"))*ISNUMBER(MATCH(Recommendations[Id],G80:AT80,0)))/COUNTIF(G80:AT80,"&lt;&gt;"))</f>
        <v>0</v>
      </c>
      <c r="G80" s="194" t="s">
        <v>485</v>
      </c>
      <c r="H80" s="194" t="s">
        <v>490</v>
      </c>
      <c r="I80" s="194" t="s">
        <v>657</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3381</v>
      </c>
      <c r="B81" s="187"/>
      <c r="C81" s="188" t="s">
        <v>3385</v>
      </c>
      <c r="D81" s="190" t="s">
        <v>3386</v>
      </c>
      <c r="E81" s="190" t="s">
        <v>3387</v>
      </c>
      <c r="F81" s="192">
        <f>IF(COUNTIF(G81:AT81,"&lt;&gt;")=0,"",SUMPRODUCT(((Recommendations[ImplStatus]="Implemented")+(Recommendations[ImplStatus]="Compensated"))*ISNUMBER(MATCH(Recommendations[Id],G81:AT81,0)))/COUNTIF(G81:AT81,"&lt;&gt;"))</f>
        <v>0</v>
      </c>
      <c r="G81" s="194" t="s">
        <v>440</v>
      </c>
      <c r="H81" s="194" t="s">
        <v>589</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3381</v>
      </c>
      <c r="B82" s="187"/>
      <c r="C82" s="188" t="s">
        <v>3388</v>
      </c>
      <c r="D82" s="190" t="s">
        <v>3389</v>
      </c>
      <c r="E82" s="190" t="s">
        <v>3390</v>
      </c>
      <c r="F82" s="192">
        <f>IF(COUNTIF(G82:AT82,"&lt;&gt;")=0,"",SUMPRODUCT(((Recommendations[ImplStatus]="Implemented")+(Recommendations[ImplStatus]="Compensated"))*ISNUMBER(MATCH(Recommendations[Id],G82:AT82,0)))/COUNTIF(G82:AT82,"&lt;&gt;"))</f>
        <v>0</v>
      </c>
      <c r="G82" s="194" t="s">
        <v>485</v>
      </c>
      <c r="H82" s="194" t="s">
        <v>490</v>
      </c>
      <c r="I82" s="194" t="s">
        <v>594</v>
      </c>
      <c r="J82" s="194" t="s">
        <v>642</v>
      </c>
      <c r="K82" s="194" t="s">
        <v>657</v>
      </c>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3381</v>
      </c>
      <c r="B83" s="187"/>
      <c r="C83" s="188" t="s">
        <v>3391</v>
      </c>
      <c r="D83" s="190" t="s">
        <v>3392</v>
      </c>
      <c r="E83" s="190" t="s">
        <v>3393</v>
      </c>
      <c r="F83" s="192">
        <f>IF(COUNTIF(G83:AT83,"&lt;&gt;")=0,"",SUMPRODUCT(((Recommendations[ImplStatus]="Implemented")+(Recommendations[ImplStatus]="Compensated"))*ISNUMBER(MATCH(Recommendations[Id],G83:AT83,0)))/COUNTIF(G83:AT83,"&lt;&gt;"))</f>
        <v>0</v>
      </c>
      <c r="G83" s="194" t="s">
        <v>95</v>
      </c>
      <c r="H83" s="194" t="s">
        <v>100</v>
      </c>
      <c r="I83" s="194" t="s">
        <v>460</v>
      </c>
      <c r="J83" s="194" t="s">
        <v>500</v>
      </c>
      <c r="K83" s="194" t="s">
        <v>505</v>
      </c>
      <c r="L83" s="194" t="s">
        <v>510</v>
      </c>
      <c r="M83" s="194" t="s">
        <v>514</v>
      </c>
      <c r="N83" s="194" t="s">
        <v>519</v>
      </c>
      <c r="O83" s="194" t="s">
        <v>529</v>
      </c>
      <c r="P83" s="194" t="s">
        <v>564</v>
      </c>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3381</v>
      </c>
      <c r="B84" s="186"/>
      <c r="C84" s="186"/>
      <c r="D84" s="189" t="s">
        <v>3394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3395</v>
      </c>
      <c r="B85" s="187"/>
      <c r="C85" s="188" t="s">
        <v>3396</v>
      </c>
      <c r="D85" s="190" t="s">
        <v>3397</v>
      </c>
      <c r="E85" s="190" t="s">
        <v>3398</v>
      </c>
      <c r="F85" s="192">
        <f>IF(COUNTIF(G85:AT85,"&lt;&gt;")=0,"",SUMPRODUCT(((Recommendations[ImplStatus]="Implemented")+(Recommendations[ImplStatus]="Compensated"))*ISNUMBER(MATCH(Recommendations[Id],G85:AT85,0)))/COUNTIF(G85:AT85,"&lt;&gt;"))</f>
        <v>0</v>
      </c>
      <c r="G85" s="194" t="s">
        <v>44</v>
      </c>
      <c r="H85" s="194" t="s">
        <v>70</v>
      </c>
      <c r="I85" s="194" t="s">
        <v>80</v>
      </c>
      <c r="J85" s="194" t="s">
        <v>95</v>
      </c>
      <c r="K85" s="194" t="s">
        <v>100</v>
      </c>
      <c r="L85" s="194" t="s">
        <v>430</v>
      </c>
      <c r="M85" s="194" t="s">
        <v>460</v>
      </c>
      <c r="N85" s="194" t="s">
        <v>500</v>
      </c>
      <c r="O85" s="194" t="s">
        <v>505</v>
      </c>
      <c r="P85" s="194" t="s">
        <v>510</v>
      </c>
      <c r="Q85" s="194" t="s">
        <v>514</v>
      </c>
      <c r="R85" s="194" t="s">
        <v>519</v>
      </c>
      <c r="S85" s="194" t="s">
        <v>529</v>
      </c>
      <c r="T85" s="194" t="s">
        <v>672</v>
      </c>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3395</v>
      </c>
      <c r="B86" s="187"/>
      <c r="C86" s="188" t="s">
        <v>3399</v>
      </c>
      <c r="D86" s="190" t="s">
        <v>3400</v>
      </c>
      <c r="E86" s="190" t="s">
        <v>3401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3395</v>
      </c>
      <c r="B87" s="187"/>
      <c r="C87" s="188" t="s">
        <v>3402</v>
      </c>
      <c r="D87" s="190" t="s">
        <v>3403</v>
      </c>
      <c r="E87" s="190" t="s">
        <v>3404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3395</v>
      </c>
      <c r="B88" s="187"/>
      <c r="C88" s="188" t="s">
        <v>3405</v>
      </c>
      <c r="D88" s="190" t="s">
        <v>3406</v>
      </c>
      <c r="E88" s="190" t="s">
        <v>3407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3395</v>
      </c>
      <c r="B89" s="187"/>
      <c r="C89" s="188" t="s">
        <v>3408</v>
      </c>
      <c r="D89" s="190" t="s">
        <v>3409</v>
      </c>
      <c r="E89" s="190" t="s">
        <v>3410</v>
      </c>
      <c r="F89" s="192">
        <f>IF(COUNTIF(G89:AT89,"&lt;&gt;")=0,"",SUMPRODUCT(((Recommendations[ImplStatus]="Implemented")+(Recommendations[ImplStatus]="Compensated"))*ISNUMBER(MATCH(Recommendations[Id],G89:AT89,0)))/COUNTIF(G89:AT89,"&lt;&gt;"))</f>
        <v>0</v>
      </c>
      <c r="G89" s="194" t="s">
        <v>44</v>
      </c>
      <c r="H89" s="194" t="s">
        <v>70</v>
      </c>
      <c r="I89" s="194" t="s">
        <v>80</v>
      </c>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3395</v>
      </c>
      <c r="B90" s="186" t="s">
        <v>3411</v>
      </c>
      <c r="C90" s="186"/>
      <c r="D90" s="189" t="s">
        <v>3412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3395</v>
      </c>
      <c r="B91" s="187" t="s">
        <v>3411</v>
      </c>
      <c r="C91" s="188" t="s">
        <v>3413</v>
      </c>
      <c r="D91" s="190" t="s">
        <v>3414</v>
      </c>
      <c r="E91" s="190" t="s">
        <v>3415</v>
      </c>
      <c r="F91" s="192">
        <f>IF(COUNTIF(G91:AT91,"&lt;&gt;")=0,"",SUMPRODUCT(((Recommendations[ImplStatus]="Implemented")+(Recommendations[ImplStatus]="Compensated"))*ISNUMBER(MATCH(Recommendations[Id],G91:AT91,0)))/COUNTIF(G91:AT91,"&lt;&gt;"))</f>
        <v>0</v>
      </c>
      <c r="G91" s="194" t="s">
        <v>470</v>
      </c>
      <c r="H91" s="194" t="s">
        <v>599</v>
      </c>
      <c r="I91" s="194" t="s">
        <v>604</v>
      </c>
      <c r="J91" s="194" t="s">
        <v>609</v>
      </c>
      <c r="K91" s="194" t="s">
        <v>613</v>
      </c>
      <c r="L91" s="194" t="s">
        <v>616</v>
      </c>
      <c r="M91" s="194" t="s">
        <v>619</v>
      </c>
      <c r="N91" s="194" t="s">
        <v>627</v>
      </c>
      <c r="O91" s="194" t="s">
        <v>632</v>
      </c>
      <c r="P91" s="194" t="s">
        <v>637</v>
      </c>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3395</v>
      </c>
      <c r="B92" s="187" t="s">
        <v>3411</v>
      </c>
      <c r="C92" s="188" t="s">
        <v>3416</v>
      </c>
      <c r="D92" s="190" t="s">
        <v>3417</v>
      </c>
      <c r="E92" s="190" t="s">
        <v>3418</v>
      </c>
      <c r="F92" s="192">
        <f>IF(COUNTIF(G92:AT92,"&lt;&gt;")=0,"",SUMPRODUCT(((Recommendations[ImplStatus]="Implemented")+(Recommendations[ImplStatus]="Compensated"))*ISNUMBER(MATCH(Recommendations[Id],G92:AT92,0)))/COUNTIF(G92:AT92,"&lt;&gt;"))</f>
        <v>0</v>
      </c>
      <c r="G92" s="194" t="s">
        <v>599</v>
      </c>
      <c r="H92" s="194" t="s">
        <v>604</v>
      </c>
      <c r="I92" s="194" t="s">
        <v>609</v>
      </c>
      <c r="J92" s="194" t="s">
        <v>613</v>
      </c>
      <c r="K92" s="194" t="s">
        <v>616</v>
      </c>
      <c r="L92" s="194" t="s">
        <v>619</v>
      </c>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3411</v>
      </c>
      <c r="C93" s="188" t="s">
        <v>3419</v>
      </c>
      <c r="D93" s="190" t="s">
        <v>3420</v>
      </c>
      <c r="E93" s="190" t="s">
        <v>3421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3411</v>
      </c>
      <c r="C94" s="188" t="s">
        <v>3422</v>
      </c>
      <c r="D94" s="190" t="s">
        <v>3423</v>
      </c>
      <c r="E94" s="190" t="s">
        <v>3424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3411</v>
      </c>
      <c r="C95" s="188" t="s">
        <v>3425</v>
      </c>
      <c r="D95" s="190" t="s">
        <v>3426</v>
      </c>
      <c r="E95" s="190" t="s">
        <v>3427</v>
      </c>
      <c r="F95" s="192">
        <f>IF(COUNTIF(G95:AT95,"&lt;&gt;")=0,"",SUMPRODUCT(((Recommendations[ImplStatus]="Implemented")+(Recommendations[ImplStatus]="Compensated"))*ISNUMBER(MATCH(Recommendations[Id],G95:AT95,0)))/COUNTIF(G95:AT95,"&lt;&gt;"))</f>
        <v>0</v>
      </c>
      <c r="G95" s="194" t="s">
        <v>584</v>
      </c>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3411</v>
      </c>
      <c r="C96" s="188" t="s">
        <v>3428</v>
      </c>
      <c r="D96" s="190" t="s">
        <v>3429</v>
      </c>
      <c r="E96" s="190" t="s">
        <v>3430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3411</v>
      </c>
      <c r="C97" s="188" t="s">
        <v>3431</v>
      </c>
      <c r="D97" s="190" t="s">
        <v>3432</v>
      </c>
      <c r="E97" s="190" t="s">
        <v>3433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3411</v>
      </c>
      <c r="C98" s="188" t="s">
        <v>3434</v>
      </c>
      <c r="D98" s="190" t="s">
        <v>3435</v>
      </c>
      <c r="E98" s="190" t="s">
        <v>3436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3437</v>
      </c>
      <c r="C99" s="186"/>
      <c r="D99" s="189" t="s">
        <v>3438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3437</v>
      </c>
      <c r="C100" s="188" t="s">
        <v>3439</v>
      </c>
      <c r="D100" s="190" t="s">
        <v>3440</v>
      </c>
      <c r="E100" s="190" t="s">
        <v>3441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3437</v>
      </c>
      <c r="C101" s="188" t="s">
        <v>3442</v>
      </c>
      <c r="D101" s="190" t="s">
        <v>3443</v>
      </c>
      <c r="E101" s="190" t="s">
        <v>3444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3437</v>
      </c>
      <c r="C102" s="188" t="s">
        <v>3445</v>
      </c>
      <c r="D102" s="190" t="s">
        <v>3446</v>
      </c>
      <c r="E102" s="190" t="s">
        <v>3447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3437</v>
      </c>
      <c r="C103" s="188" t="s">
        <v>3448</v>
      </c>
      <c r="D103" s="190" t="s">
        <v>3449</v>
      </c>
      <c r="E103" s="190" t="s">
        <v>3450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3437</v>
      </c>
      <c r="C104" s="196" t="s">
        <v>3451</v>
      </c>
      <c r="D104" s="197" t="s">
        <v>3452</v>
      </c>
      <c r="E104" s="197" t="s">
        <v>3453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692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IFERROR(INDEX('Recommendations'!$G$2:$G$137, MATCH(G2,'Recommendations'!$A$2:$A$137,0))="Implemented", FALSE))</xm:f>
            <x14:dxf>
              <font>
                <color rgb="FF000000"/>
              </font>
              <fill>
                <patternFill>
                  <bgColor rgb="FF3C7D22"/>
                </patternFill>
              </fill>
            </x14:dxf>
          </x14:cfRule>
          <x14:cfRule type="expression" priority="2" id="{00000000-000E-0000-0800-000002000000}">
            <xm:f>AND(G2&lt;&gt;"", IFERROR(INDEX('Recommendations'!$G$2:$G$137, MATCH(G2,'Recommendations'!$A$2:$A$137,0))="Compensated", FALSE))</xm:f>
            <x14:dxf>
              <font>
                <color rgb="FF000000"/>
              </font>
              <fill>
                <patternFill>
                  <bgColor rgb="FFC6E0B4"/>
                </patternFill>
              </fill>
            </x14:dxf>
          </x14:cfRule>
          <x14:cfRule type="expression" priority="3" id="{00000000-000E-0000-0800-000003000000}">
            <xm:f>AND(G2&lt;&gt;"", IFERROR(INDEX('Recommendations'!$G$2:$G$137, MATCH(G2,'Recommendations'!$A$2:$A$137,0))="Testing", FALSE))</xm:f>
            <x14:dxf>
              <font>
                <color rgb="FF000000"/>
              </font>
              <fill>
                <patternFill>
                  <bgColor rgb="FFFFC000"/>
                </patternFill>
              </fill>
            </x14:dxf>
          </x14:cfRule>
          <x14:cfRule type="expression" priority="4" id="{00000000-000E-0000-0800-000004000000}">
            <xm:f>AND(G2&lt;&gt;"", IFERROR(INDEX('Recommendations'!$G$2:$G$137, MATCH(G2,'Recommendations'!$A$2:$A$137,0))="Failed", FALSE))</xm:f>
            <x14:dxf>
              <font>
                <color rgb="FF000000"/>
              </font>
              <fill>
                <patternFill>
                  <bgColor rgb="FFD82891"/>
                </patternFill>
              </fill>
            </x14:dxf>
          </x14:cfRule>
          <x14:cfRule type="expression" priority="5" id="{00000000-000E-0000-0800-000005000000}">
            <xm:f>AND(G2&lt;&gt;"", IFERROR(INDEX('Recommendations'!$G$2:$G$137, MATCH(G2,'Recommendations'!$A$2:$A$137,0))="Risk Accepted", FALSE))</xm:f>
            <x14:dxf>
              <font>
                <color rgb="FF000000"/>
              </font>
              <fill>
                <patternFill>
                  <bgColor rgb="FFD9D9D9"/>
                </patternFill>
              </fill>
            </x14:dxf>
          </x14:cfRule>
          <x14:cfRule type="expression" priority="6" id="{00000000-000E-0000-0800-000006000000}">
            <xm:f>AND(G2&lt;&gt;"", IFERROR(INDEX('Recommendations'!$G$2:$G$137, MATCH(G2,'Recommendations'!$A$2:$A$137,0))="N/A",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Database 12c Security Technical Implementation Guide - SHGIR</dc:title>
  <dc:subject>Generated on: 2026-06-08 13:52:22</dc:subject>
  <dc:creator>Anicet Fopa Tchoffo</dc:creator>
  <cp:keywords>Baseline;Hardening;DISA;STIG</cp:keywords>
  <dc:description>Baseline Developed By: Oracle and Defense Information Systems Agency (DISA) for the US DoD</dc:description>
  <cp:lastModifiedBy>Anicet Fopa Tchoffo</cp:lastModifiedBy>
  <dcterms:modified xsi:type="dcterms:W3CDTF">2026-06-08T12:52:31Z</dcterms:modified>
  <cp:category>DISA-STIG</cp:category>
  <cp:contentStatus>Draft</cp:contentStatus>
</cp:coreProperties>
</file>