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BE9116D77BDCC7BBB11E7588E4FFEC00BC31EA9F" xr6:coauthVersionLast="47" xr6:coauthVersionMax="47" xr10:uidLastSave="{03C118E6-10C0-49E9-AE9E-E61E910C97D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127" i="3" s="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F88" i="3"/>
  <c r="E96" i="3" s="1"/>
  <c r="E88" i="3"/>
  <c r="D88" i="3"/>
  <c r="C88" i="3"/>
  <c r="F87" i="3"/>
  <c r="E95" i="3" s="1"/>
  <c r="E87" i="3"/>
  <c r="D87" i="3"/>
  <c r="C87" i="3"/>
  <c r="E86" i="3"/>
  <c r="D86" i="3"/>
  <c r="C86" i="3"/>
  <c r="W138" i="3" s="1"/>
  <c r="E85" i="3"/>
  <c r="F85" i="3" s="1"/>
  <c r="D85" i="3"/>
  <c r="C85" i="3"/>
  <c r="U138" i="3" s="1"/>
  <c r="F84" i="3"/>
  <c r="T167" i="3" s="1"/>
  <c r="E84" i="3"/>
  <c r="D84" i="3"/>
  <c r="C84" i="3"/>
  <c r="S138" i="3" s="1"/>
  <c r="E69" i="3"/>
  <c r="D69" i="3"/>
  <c r="C69" i="3"/>
  <c r="F69" i="3" s="1"/>
  <c r="E68" i="3"/>
  <c r="D68" i="3"/>
  <c r="C68" i="3"/>
  <c r="F68" i="3" s="1"/>
  <c r="E67" i="3"/>
  <c r="D67" i="3"/>
  <c r="C67" i="3"/>
  <c r="F67" i="3" s="1"/>
  <c r="E49" i="3"/>
  <c r="D49" i="3"/>
  <c r="C49" i="3"/>
  <c r="F49" i="3" s="1"/>
  <c r="E48" i="3"/>
  <c r="F48" i="3" s="1"/>
  <c r="D48" i="3"/>
  <c r="C48" i="3"/>
  <c r="E47" i="3"/>
  <c r="D47" i="3"/>
  <c r="C47" i="3"/>
  <c r="F47" i="3" s="1"/>
  <c r="E46" i="3"/>
  <c r="D46" i="3"/>
  <c r="C46" i="3"/>
  <c r="F46" i="3" s="1"/>
  <c r="E45" i="3"/>
  <c r="F45" i="3" s="1"/>
  <c r="D45" i="3"/>
  <c r="C45" i="3"/>
  <c r="E44" i="3"/>
  <c r="D44" i="3"/>
  <c r="C44" i="3"/>
  <c r="F44" i="3" s="1"/>
  <c r="E30" i="3"/>
  <c r="D30" i="3"/>
  <c r="C30" i="3"/>
  <c r="F30" i="3" s="1"/>
  <c r="E29" i="3"/>
  <c r="D29" i="3"/>
  <c r="C29" i="3"/>
  <c r="F29" i="3" s="1"/>
  <c r="F16" i="3"/>
  <c r="R168" i="3" s="1"/>
  <c r="E16" i="3"/>
  <c r="D16" i="3"/>
  <c r="C16" i="3"/>
  <c r="Q138" i="3" s="1"/>
  <c r="D9" i="3"/>
  <c r="C9" i="3"/>
  <c r="C7" i="3" s="1"/>
  <c r="D7" i="3" s="1"/>
  <c r="D8" i="3"/>
  <c r="C8" i="3"/>
  <c r="E56" i="3" l="1"/>
  <c r="C56" i="3"/>
  <c r="D56" i="3"/>
  <c r="E113" i="3"/>
  <c r="D113" i="3"/>
  <c r="C113" i="3"/>
  <c r="E114" i="3"/>
  <c r="D114" i="3"/>
  <c r="C114" i="3"/>
  <c r="V167" i="3"/>
  <c r="V162" i="3"/>
  <c r="V157" i="3"/>
  <c r="V152" i="3"/>
  <c r="V147" i="3"/>
  <c r="V142" i="3"/>
  <c r="E93" i="3"/>
  <c r="D93" i="3"/>
  <c r="V166" i="3"/>
  <c r="V161" i="3"/>
  <c r="V156" i="3"/>
  <c r="V151" i="3"/>
  <c r="V146" i="3"/>
  <c r="V141" i="3"/>
  <c r="V170" i="3"/>
  <c r="V165" i="3"/>
  <c r="V160" i="3"/>
  <c r="V155" i="3"/>
  <c r="V150" i="3"/>
  <c r="V145" i="3"/>
  <c r="V140" i="3"/>
  <c r="V169" i="3"/>
  <c r="V164" i="3"/>
  <c r="V159" i="3"/>
  <c r="V154" i="3"/>
  <c r="V149" i="3"/>
  <c r="V144" i="3"/>
  <c r="C93" i="3"/>
  <c r="V168" i="3"/>
  <c r="V163" i="3"/>
  <c r="V158" i="3"/>
  <c r="V153" i="3"/>
  <c r="V148" i="3"/>
  <c r="V143" i="3"/>
  <c r="G127" i="3"/>
  <c r="E58" i="3"/>
  <c r="D58" i="3"/>
  <c r="C58" i="3"/>
  <c r="E35" i="3"/>
  <c r="D35" i="3"/>
  <c r="C35" i="3"/>
  <c r="E57" i="3"/>
  <c r="D57" i="3"/>
  <c r="C57" i="3"/>
  <c r="E73" i="3"/>
  <c r="D73" i="3"/>
  <c r="C73" i="3"/>
  <c r="D53" i="3"/>
  <c r="C53" i="3"/>
  <c r="E53" i="3"/>
  <c r="E74" i="3"/>
  <c r="D74" i="3"/>
  <c r="C74" i="3"/>
  <c r="E34" i="3"/>
  <c r="D34" i="3"/>
  <c r="C34" i="3"/>
  <c r="E75" i="3"/>
  <c r="D75" i="3"/>
  <c r="C75" i="3"/>
  <c r="C54" i="3"/>
  <c r="D54" i="3"/>
  <c r="E54" i="3"/>
  <c r="E112" i="3"/>
  <c r="D112" i="3"/>
  <c r="C112" i="3"/>
  <c r="E115" i="3"/>
  <c r="D115" i="3"/>
  <c r="C115" i="3"/>
  <c r="C55" i="3"/>
  <c r="E55" i="3"/>
  <c r="D55" i="3"/>
  <c r="T143" i="3"/>
  <c r="T148" i="3"/>
  <c r="T153" i="3"/>
  <c r="T158" i="3"/>
  <c r="T163" i="3"/>
  <c r="T168" i="3"/>
  <c r="C95" i="3"/>
  <c r="D95" i="3"/>
  <c r="F86" i="3"/>
  <c r="R144" i="3"/>
  <c r="R149" i="3"/>
  <c r="R154" i="3"/>
  <c r="R159" i="3"/>
  <c r="R164" i="3"/>
  <c r="R169" i="3"/>
  <c r="C96" i="3"/>
  <c r="T144" i="3"/>
  <c r="T149" i="3"/>
  <c r="T154" i="3"/>
  <c r="T159" i="3"/>
  <c r="T164" i="3"/>
  <c r="T169" i="3"/>
  <c r="D96" i="3"/>
  <c r="R140" i="3"/>
  <c r="R145" i="3"/>
  <c r="R150" i="3"/>
  <c r="R155" i="3"/>
  <c r="R160" i="3"/>
  <c r="R165" i="3"/>
  <c r="R170" i="3"/>
  <c r="T140" i="3"/>
  <c r="T145" i="3"/>
  <c r="T150" i="3"/>
  <c r="T155" i="3"/>
  <c r="T160" i="3"/>
  <c r="T165" i="3"/>
  <c r="T170" i="3"/>
  <c r="R141" i="3"/>
  <c r="R146" i="3"/>
  <c r="R151" i="3"/>
  <c r="R156" i="3"/>
  <c r="R161" i="3"/>
  <c r="R166" i="3"/>
  <c r="C92" i="3"/>
  <c r="T141" i="3"/>
  <c r="T146" i="3"/>
  <c r="T151" i="3"/>
  <c r="T156" i="3"/>
  <c r="T161" i="3"/>
  <c r="T166" i="3"/>
  <c r="D92" i="3"/>
  <c r="C20" i="3"/>
  <c r="D20" i="3"/>
  <c r="E20" i="3"/>
  <c r="E92" i="3"/>
  <c r="R142" i="3"/>
  <c r="R147" i="3"/>
  <c r="R152" i="3"/>
  <c r="R157" i="3"/>
  <c r="R162" i="3"/>
  <c r="R167" i="3"/>
  <c r="T142" i="3"/>
  <c r="T147" i="3"/>
  <c r="T152" i="3"/>
  <c r="T157" i="3"/>
  <c r="T162" i="3"/>
  <c r="R143" i="3"/>
  <c r="R148" i="3"/>
  <c r="R153" i="3"/>
  <c r="R158" i="3"/>
  <c r="R163" i="3"/>
  <c r="X167" i="3" l="1"/>
  <c r="X162" i="3"/>
  <c r="X157" i="3"/>
  <c r="X152" i="3"/>
  <c r="X147" i="3"/>
  <c r="X142" i="3"/>
  <c r="C94" i="3"/>
  <c r="X166" i="3"/>
  <c r="X161" i="3"/>
  <c r="X156" i="3"/>
  <c r="X151" i="3"/>
  <c r="X146" i="3"/>
  <c r="X141" i="3"/>
  <c r="X170" i="3"/>
  <c r="X165" i="3"/>
  <c r="X160" i="3"/>
  <c r="X155" i="3"/>
  <c r="X150" i="3"/>
  <c r="X145" i="3"/>
  <c r="X140" i="3"/>
  <c r="X169" i="3"/>
  <c r="X164" i="3"/>
  <c r="X159" i="3"/>
  <c r="X154" i="3"/>
  <c r="X149" i="3"/>
  <c r="X144" i="3"/>
  <c r="D94" i="3"/>
  <c r="X168" i="3"/>
  <c r="X163" i="3"/>
  <c r="X158" i="3"/>
  <c r="X153" i="3"/>
  <c r="X148" i="3"/>
  <c r="X143" i="3"/>
  <c r="E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8" authorId="0" shapeId="0" xr:uid="{00000000-0006-0000-0400-000001000000}">
      <text>
        <r>
          <rPr>
            <sz val="11"/>
            <rFont val="Calibri"/>
          </rPr>
          <t>Changes to DBMS security labels should be audited.</t>
        </r>
      </text>
    </comment>
    <comment ref="J19" authorId="0" shapeId="0" xr:uid="{00000000-0006-0000-0400-000002000000}">
      <text>
        <r>
          <rPr>
            <sz val="11"/>
            <rFont val="Calibri"/>
          </rPr>
          <t>Database executable and configuration files should be monitored for unauthorized modifications.</t>
        </r>
      </text>
    </comment>
    <comment ref="K19" authorId="0" shapeId="0" xr:uid="{00000000-0006-0000-0400-000005000000}">
      <text>
        <r>
          <rPr>
            <sz val="11"/>
            <rFont val="Calibri"/>
          </rPr>
          <t>The directories assigned to the LOG_ARCHIVE_DEST* parameters should be protected from unauthorized access.</t>
        </r>
      </text>
    </comment>
    <comment ref="L19" authorId="0" shapeId="0" xr:uid="{00000000-0006-0000-0400-000003000000}">
      <text>
        <r>
          <rPr>
            <sz val="11"/>
            <rFont val="Calibri"/>
          </rPr>
          <t>Database software directories including DBMS configuration files are stored in dedicated directories separate from the host OS and other applications.</t>
        </r>
      </text>
    </comment>
    <comment ref="M19" authorId="0" shapeId="0" xr:uid="{00000000-0006-0000-0400-000004000000}">
      <text>
        <r>
          <rPr>
            <sz val="11"/>
            <rFont val="Calibri"/>
          </rPr>
          <t>The /diag subdirectory under the directory assigned to the DIAGNOSTIC_DEST parameter must be protected from unauthorized access.</t>
        </r>
      </text>
    </comment>
    <comment ref="J26" authorId="0" shapeId="0" xr:uid="{00000000-0006-0000-0400-000006000000}">
      <text>
        <r>
          <rPr>
            <sz val="11"/>
            <rFont val="Calibri"/>
          </rPr>
          <t>Database account passwords should be stored in encoded or encrypted format whether stored in database objects, external host files, environment variables or any other storage locations.</t>
        </r>
      </text>
    </comment>
    <comment ref="K26" authorId="0" shapeId="0" xr:uid="{00000000-0006-0000-0400-000008000000}">
      <text>
        <r>
          <rPr>
            <sz val="11"/>
            <rFont val="Calibri"/>
          </rPr>
          <t>Sensitive information from production database exports must be modified before import to a development database.</t>
        </r>
      </text>
    </comment>
    <comment ref="L26" authorId="0" shapeId="0" xr:uid="{00000000-0006-0000-0400-000009000000}">
      <text>
        <r>
          <rPr>
            <sz val="11"/>
            <rFont val="Calibri"/>
          </rPr>
          <t>Procedures and restrictions for import of production data to development databases should be documented, implemented and followed.</t>
        </r>
      </text>
    </comment>
    <comment ref="M26" authorId="0" shapeId="0" xr:uid="{00000000-0006-0000-0400-00000A000000}">
      <text>
        <r>
          <rPr>
            <sz val="11"/>
            <rFont val="Calibri"/>
          </rPr>
          <t>Database data encryption controls should be configured in accordance with application requirements.</t>
        </r>
      </text>
    </comment>
    <comment ref="N26" authorId="0" shapeId="0" xr:uid="{00000000-0006-0000-0400-000007000000}">
      <text>
        <r>
          <rPr>
            <sz val="11"/>
            <rFont val="Calibri"/>
          </rPr>
          <t>DBMS cryptography must be NIST FIPS 140-2 validated.</t>
        </r>
      </text>
    </comment>
    <comment ref="J27" authorId="0" shapeId="0" xr:uid="{00000000-0006-0000-0400-00000B000000}">
      <text>
        <r>
          <rPr>
            <sz val="11"/>
            <rFont val="Calibri"/>
          </rPr>
          <t>DBMS cryptography must be NIST FIPS 140-2 validated.</t>
        </r>
      </text>
    </comment>
    <comment ref="J32" authorId="0" shapeId="0" xr:uid="{00000000-0006-0000-0400-00000C000000}">
      <text>
        <r>
          <rPr>
            <sz val="11"/>
            <rFont val="Calibri"/>
          </rPr>
          <t>Database data encryption controls should be configured in accordance with application requirements.</t>
        </r>
      </text>
    </comment>
    <comment ref="K32" authorId="0" shapeId="0" xr:uid="{00000000-0006-0000-0400-00000D000000}">
      <text>
        <r>
          <rPr>
            <sz val="11"/>
            <rFont val="Calibri"/>
          </rPr>
          <t>Changes to configuration options must be audited.</t>
        </r>
      </text>
    </comment>
    <comment ref="J33" authorId="0" shapeId="0" xr:uid="{00000000-0006-0000-0400-00000E000000}">
      <text>
        <r>
          <rPr>
            <sz val="11"/>
            <rFont val="Calibri"/>
          </rPr>
          <t>The Oracle REMOTE_OS_AUTHENT parameter should be set to FALSE.</t>
        </r>
      </text>
    </comment>
    <comment ref="K33" authorId="0" shapeId="0" xr:uid="{00000000-0006-0000-0400-000012000000}">
      <text>
        <r>
          <rPr>
            <sz val="11"/>
            <rFont val="Calibri"/>
          </rPr>
          <t>The Oracle REMOTE_OS_ROLES parameter should be set to FALSE.</t>
        </r>
      </text>
    </comment>
    <comment ref="L33" authorId="0" shapeId="0" xr:uid="{00000000-0006-0000-0400-000013000000}">
      <text>
        <r>
          <rPr>
            <sz val="11"/>
            <rFont val="Calibri"/>
          </rPr>
          <t>The Oracle SQL92_SECURITY parameter should be set to TRUE.</t>
        </r>
      </text>
    </comment>
    <comment ref="M33" authorId="0" shapeId="0" xr:uid="{00000000-0006-0000-0400-000014000000}">
      <text>
        <r>
          <rPr>
            <sz val="11"/>
            <rFont val="Calibri"/>
          </rPr>
          <t>The Oracle REMOTE_LOGIN_PASSWORDFILE parameter should be set to EXCLUSIVE or NONE.</t>
        </r>
      </text>
    </comment>
    <comment ref="N33" authorId="0" shapeId="0" xr:uid="{00000000-0006-0000-0400-000015000000}">
      <text>
        <r>
          <rPr>
            <sz val="11"/>
            <rFont val="Calibri"/>
          </rPr>
          <t>The Oracle O7_DICTIONARY_ACCESSIBILITY parameter should be set to FALSE.</t>
        </r>
      </text>
    </comment>
    <comment ref="O33" authorId="0" shapeId="0" xr:uid="{00000000-0006-0000-0400-00000F000000}">
      <text>
        <r>
          <rPr>
            <sz val="11"/>
            <rFont val="Calibri"/>
          </rPr>
          <t>The Oracle _TRACE_FILES_PUBLIC parameter if present should be set to FALSE.</t>
        </r>
      </text>
    </comment>
    <comment ref="P33" authorId="0" shapeId="0" xr:uid="{00000000-0006-0000-0400-000010000000}">
      <text>
        <r>
          <rPr>
            <sz val="11"/>
            <rFont val="Calibri"/>
          </rPr>
          <t>Database data encryption controls should be configured in accordance with application requirements.</t>
        </r>
      </text>
    </comment>
    <comment ref="Q33" authorId="0" shapeId="0" xr:uid="{00000000-0006-0000-0400-000011000000}">
      <text>
        <r>
          <rPr>
            <sz val="11"/>
            <rFont val="Calibri"/>
          </rPr>
          <t>ccess to external objects should be disabled if not required and authorized.</t>
        </r>
      </text>
    </comment>
    <comment ref="J38" authorId="0" shapeId="0" xr:uid="{00000000-0006-0000-0400-000016000000}">
      <text>
        <r>
          <rPr>
            <sz val="11"/>
            <rFont val="Calibri"/>
          </rPr>
          <t>DBMS default accounts should be assigned custom passwords.</t>
        </r>
      </text>
    </comment>
    <comment ref="J39" authorId="0" shapeId="0" xr:uid="{00000000-0006-0000-0400-000017000000}">
      <text>
        <r>
          <rPr>
            <sz val="11"/>
            <rFont val="Calibri"/>
          </rPr>
          <t>Unused database components, database application software, and database objects should be removed from the DBMS system.</t>
        </r>
      </text>
    </comment>
    <comment ref="K39" authorId="0" shapeId="0" xr:uid="{00000000-0006-0000-0400-000018000000}">
      <text>
        <r>
          <rPr>
            <sz val="11"/>
            <rFont val="Calibri"/>
          </rPr>
          <t>Default demonstration and sample database objects and applications should be removed.</t>
        </r>
      </text>
    </comment>
    <comment ref="J46" authorId="0" shapeId="0" xr:uid="{00000000-0006-0000-0400-000019000000}">
      <text>
        <r>
          <rPr>
            <sz val="11"/>
            <rFont val="Calibri"/>
          </rPr>
          <t>DBMS authentication should require use of a DoD PKI certificate.</t>
        </r>
      </text>
    </comment>
    <comment ref="K46" authorId="0" shapeId="0" xr:uid="{00000000-0006-0000-0400-00001A000000}">
      <text>
        <r>
          <rPr>
            <sz val="11"/>
            <rFont val="Calibri"/>
          </rPr>
          <t>Procedures for establishing temporary passwords that meet DoD password requirements for new accounts should be defined, documented and implemented.</t>
        </r>
      </text>
    </comment>
    <comment ref="L46" authorId="0" shapeId="0" xr:uid="{00000000-0006-0000-0400-00001B000000}">
      <text>
        <r>
          <rPr>
            <sz val="11"/>
            <rFont val="Calibri"/>
          </rPr>
          <t>Asymmetric keys should use DoD PKI Certificates and be protected in accordance with NIST (unclassified data) or NSA (classified data) approved key management and processes.</t>
        </r>
      </text>
    </comment>
    <comment ref="M46" authorId="0" shapeId="0" xr:uid="{00000000-0006-0000-0400-00001C000000}">
      <text>
        <r>
          <rPr>
            <sz val="11"/>
            <rFont val="Calibri"/>
          </rPr>
          <t>DBMS default accounts should be assigned custom passwords.</t>
        </r>
      </text>
    </comment>
    <comment ref="N46" authorId="0" shapeId="0" xr:uid="{00000000-0006-0000-0400-00001D000000}">
      <text>
        <r>
          <rPr>
            <sz val="11"/>
            <rFont val="Calibri"/>
          </rPr>
          <t>Case sensitivity for passwords should be enabled.</t>
        </r>
      </text>
    </comment>
    <comment ref="J48" authorId="0" shapeId="0" xr:uid="{00000000-0006-0000-0400-00001E000000}">
      <text>
        <r>
          <rPr>
            <sz val="11"/>
            <rFont val="Calibri"/>
          </rPr>
          <t>The DBMS software installation account should be restricted to authorized users.</t>
        </r>
      </text>
    </comment>
    <comment ref="K48" authorId="0" shapeId="0" xr:uid="{00000000-0006-0000-0400-000028000000}">
      <text>
        <r>
          <rPr>
            <sz val="11"/>
            <rFont val="Calibri"/>
          </rPr>
          <t>Access to default accounts used to support replication should be restricted to authorized DBAs.</t>
        </r>
      </text>
    </comment>
    <comment ref="L48" authorId="0" shapeId="0" xr:uid="{00000000-0006-0000-0400-000029000000}">
      <text>
        <r>
          <rPr>
            <sz val="11"/>
            <rFont val="Calibri"/>
          </rPr>
          <t>Fixed user and public database links should be authorized for use.</t>
        </r>
      </text>
    </comment>
    <comment ref="M48" authorId="0" shapeId="0" xr:uid="{00000000-0006-0000-0400-00002A000000}">
      <text>
        <r>
          <rPr>
            <sz val="11"/>
            <rFont val="Calibri"/>
          </rPr>
          <t>The Oracle WITH GRANT OPTION privilege should not be granted to non-DBA or non-Application administrator user accounts.</t>
        </r>
      </text>
    </comment>
    <comment ref="N48" authorId="0" shapeId="0" xr:uid="{00000000-0006-0000-0400-00002B000000}">
      <text>
        <r>
          <rPr>
            <sz val="11"/>
            <rFont val="Calibri"/>
          </rPr>
          <t>System privileges granted using the WITH ADMIN OPTION should not be granted to unauthorized user accounts.</t>
        </r>
      </text>
    </comment>
    <comment ref="O48" authorId="0" shapeId="0" xr:uid="{00000000-0006-0000-0400-00002C000000}">
      <text>
        <r>
          <rPr>
            <sz val="11"/>
            <rFont val="Calibri"/>
          </rPr>
          <t>Oracle roles granted using the WITH ADMIN OPTION should not be granted to unauthorized accounts.</t>
        </r>
      </text>
    </comment>
    <comment ref="P48" authorId="0" shapeId="0" xr:uid="{00000000-0006-0000-0400-00002D000000}">
      <text>
        <r>
          <rPr>
            <sz val="11"/>
            <rFont val="Calibri"/>
          </rPr>
          <t>Application role permissions should not be assigned to the Oracle PUBLIC role.</t>
        </r>
      </text>
    </comment>
    <comment ref="Q48" authorId="0" shapeId="0" xr:uid="{00000000-0006-0000-0400-00002E000000}">
      <text>
        <r>
          <rPr>
            <sz val="11"/>
            <rFont val="Calibri"/>
          </rPr>
          <t>Oracle application administration roles should be disabled if not required and authorized.</t>
        </r>
      </text>
    </comment>
    <comment ref="R48" authorId="0" shapeId="0" xr:uid="{00000000-0006-0000-0400-00001F000000}">
      <text>
        <r>
          <rPr>
            <sz val="11"/>
            <rFont val="Calibri"/>
          </rPr>
          <t>Unauthorized database links should not be defined and active.</t>
        </r>
      </text>
    </comment>
    <comment ref="S48" authorId="0" shapeId="0" xr:uid="{00000000-0006-0000-0400-000020000000}">
      <text>
        <r>
          <rPr>
            <sz val="11"/>
            <rFont val="Calibri"/>
          </rPr>
          <t>Application user privilege assignment should be reviewed monthly or more frequently to ensure compliance with least privilege and documented policy.</t>
        </r>
      </text>
    </comment>
    <comment ref="T48" authorId="0" shapeId="0" xr:uid="{00000000-0006-0000-0400-000021000000}">
      <text>
        <r>
          <rPr>
            <sz val="11"/>
            <rFont val="Calibri"/>
          </rPr>
          <t>The Oracle software installation account should not be granted excessive host system privileges.</t>
        </r>
      </text>
    </comment>
    <comment ref="U48" authorId="0" shapeId="0" xr:uid="{00000000-0006-0000-0400-000022000000}">
      <text>
        <r>
          <rPr>
            <sz val="11"/>
            <rFont val="Calibri"/>
          </rPr>
          <t>Only necessary privileges to the host system should be granted to DBA OS accounts.</t>
        </r>
      </text>
    </comment>
    <comment ref="V48" authorId="0" shapeId="0" xr:uid="{00000000-0006-0000-0400-000023000000}">
      <text>
        <r>
          <rPr>
            <sz val="11"/>
            <rFont val="Calibri"/>
          </rPr>
          <t>Use of the DBMS software installation account should be restricted to DBMS software installation, upgrade and maintenance actions.</t>
        </r>
      </text>
    </comment>
    <comment ref="W48" authorId="0" shapeId="0" xr:uid="{00000000-0006-0000-0400-000024000000}">
      <text>
        <r>
          <rPr>
            <sz val="11"/>
            <rFont val="Calibri"/>
          </rPr>
          <t>DBMS processes or services should run under custom, dedicated OS accounts.</t>
        </r>
      </text>
    </comment>
    <comment ref="X48" authorId="0" shapeId="0" xr:uid="{00000000-0006-0000-0400-000025000000}">
      <text>
        <r>
          <rPr>
            <sz val="11"/>
            <rFont val="Calibri"/>
          </rPr>
          <t>Application objects should be owned by accounts authorized for ownership.</t>
        </r>
      </text>
    </comment>
    <comment ref="Y48" authorId="0" shapeId="0" xr:uid="{00000000-0006-0000-0400-000026000000}">
      <text>
        <r>
          <rPr>
            <sz val="11"/>
            <rFont val="Calibri"/>
          </rPr>
          <t>OS accounts used to execute external procedures should be assigned minimum privileges.</t>
        </r>
      </text>
    </comment>
    <comment ref="Z48" authorId="0" shapeId="0" xr:uid="{00000000-0006-0000-0400-000027000000}">
      <text>
        <r>
          <rPr>
            <sz val="11"/>
            <rFont val="Calibri"/>
          </rPr>
          <t>Remote database or other external access should use fully-qualified names.</t>
        </r>
      </text>
    </comment>
    <comment ref="J59" authorId="0" shapeId="0" xr:uid="{00000000-0006-0000-0400-00002F000000}">
      <text>
        <r>
          <rPr>
            <sz val="11"/>
            <rFont val="Calibri"/>
          </rPr>
          <t>Application role permissions should not be assigned to the Oracle PUBLIC role.</t>
        </r>
      </text>
    </comment>
    <comment ref="K59" authorId="0" shapeId="0" xr:uid="{00000000-0006-0000-0400-000030000000}">
      <text>
        <r>
          <rPr>
            <sz val="11"/>
            <rFont val="Calibri"/>
          </rPr>
          <t>Oracle application administration roles should be disabled if not required and authorized.</t>
        </r>
      </text>
    </comment>
    <comment ref="L59" authorId="0" shapeId="0" xr:uid="{00000000-0006-0000-0400-000031000000}">
      <text>
        <r>
          <rPr>
            <sz val="11"/>
            <rFont val="Calibri"/>
          </rPr>
          <t>The Oracle INBOUND_CONNECT_TIMEOUT and SQLNET.INBOUND_CONNECT_TIMEOUT parameters should be set to a value greater than 0.</t>
        </r>
      </text>
    </comment>
    <comment ref="M59" authorId="0" shapeId="0" xr:uid="{00000000-0006-0000-0400-000032000000}">
      <text>
        <r>
          <rPr>
            <sz val="11"/>
            <rFont val="Calibri"/>
          </rPr>
          <t>The Oracle SEC_MAX_FAILED_LOGIN_ATTEMPTS parameter should be set to an ISSO-approved value between 1 and 3.</t>
        </r>
      </text>
    </comment>
    <comment ref="N59" authorId="0" shapeId="0" xr:uid="{00000000-0006-0000-0400-000033000000}">
      <text>
        <r>
          <rPr>
            <sz val="11"/>
            <rFont val="Calibri"/>
          </rPr>
          <t>The Oracle SEC_PROTOCOL_ERROR_FURTHER_ACTION parameter should be set to a value of DELAY or DROP.</t>
        </r>
      </text>
    </comment>
    <comment ref="O59" authorId="0" shapeId="0" xr:uid="{00000000-0006-0000-0400-000034000000}">
      <text>
        <r>
          <rPr>
            <sz val="11"/>
            <rFont val="Calibri"/>
          </rPr>
          <t>The Oracle SEC_PROTOCOL_ERROR_TRACE_ACTION parameter should not be set to NONE.</t>
        </r>
      </text>
    </comment>
    <comment ref="J63" authorId="0" shapeId="0" xr:uid="{00000000-0006-0000-0400-000035000000}">
      <text>
        <r>
          <rPr>
            <sz val="11"/>
            <rFont val="Calibri"/>
          </rPr>
          <t>Vendor supported software is evaluated and patched against newly found vulnerabilities.</t>
        </r>
      </text>
    </comment>
    <comment ref="J64" authorId="0" shapeId="0" xr:uid="{00000000-0006-0000-0400-000036000000}">
      <text>
        <r>
          <rPr>
            <sz val="11"/>
            <rFont val="Calibri"/>
          </rPr>
          <t>Vendor supported software is evaluated and patched against newly found vulnerabilities.</t>
        </r>
      </text>
    </comment>
    <comment ref="J70" authorId="0" shapeId="0" xr:uid="{00000000-0006-0000-0400-000037000000}">
      <text>
        <r>
          <rPr>
            <sz val="11"/>
            <rFont val="Calibri"/>
          </rPr>
          <t>Audit trail data should be retained for one year.</t>
        </r>
      </text>
    </comment>
    <comment ref="K70" authorId="0" shapeId="0" xr:uid="{00000000-0006-0000-0400-000039000000}">
      <text>
        <r>
          <rPr>
            <sz val="11"/>
            <rFont val="Calibri"/>
          </rPr>
          <t>The audit table should be owned by SYS or SYSTEM.</t>
        </r>
      </text>
    </comment>
    <comment ref="L70" authorId="0" shapeId="0" xr:uid="{00000000-0006-0000-0400-00003A000000}">
      <text>
        <r>
          <rPr>
            <sz val="11"/>
            <rFont val="Calibri"/>
          </rPr>
          <t>Required object auditing should be configured.</t>
        </r>
      </text>
    </comment>
    <comment ref="M70" authorId="0" shapeId="0" xr:uid="{00000000-0006-0000-0400-00003B000000}">
      <text>
        <r>
          <rPr>
            <sz val="11"/>
            <rFont val="Calibri"/>
          </rPr>
          <t>The Oracle Listener should be configured to require administration authentication.</t>
        </r>
      </text>
    </comment>
    <comment ref="N70" authorId="0" shapeId="0" xr:uid="{00000000-0006-0000-0400-00003C000000}">
      <text>
        <r>
          <rPr>
            <sz val="11"/>
            <rFont val="Calibri"/>
          </rPr>
          <t>Oracle SQLNet and listener log files should not be accessible to unauthorized users.</t>
        </r>
      </text>
    </comment>
    <comment ref="O70" authorId="0" shapeId="0" xr:uid="{00000000-0006-0000-0400-00003D000000}">
      <text>
        <r>
          <rPr>
            <sz val="11"/>
            <rFont val="Calibri"/>
          </rPr>
          <t>All applications that access the database should be logged in the audit trail.</t>
        </r>
      </text>
    </comment>
    <comment ref="P70" authorId="0" shapeId="0" xr:uid="{00000000-0006-0000-0400-00003E000000}">
      <text>
        <r>
          <rPr>
            <sz val="11"/>
            <rFont val="Calibri"/>
          </rPr>
          <t>Audit trail data should be reviewed daily or more frequently.</t>
        </r>
      </text>
    </comment>
    <comment ref="Q70" authorId="0" shapeId="0" xr:uid="{00000000-0006-0000-0400-00003F000000}">
      <text>
        <r>
          <rPr>
            <sz val="11"/>
            <rFont val="Calibri"/>
          </rPr>
          <t>The directory assigned to the AUDIT_FILE_DEST parameter should be protected from unauthorized access.</t>
        </r>
      </text>
    </comment>
    <comment ref="R70" authorId="0" shapeId="0" xr:uid="{00000000-0006-0000-0400-000040000000}">
      <text>
        <r>
          <rPr>
            <sz val="11"/>
            <rFont val="Calibri"/>
          </rPr>
          <t>Required auditing parameters for database auditing should be set.</t>
        </r>
      </text>
    </comment>
    <comment ref="S70" authorId="0" shapeId="0" xr:uid="{00000000-0006-0000-0400-000041000000}">
      <text>
        <r>
          <rPr>
            <sz val="11"/>
            <rFont val="Calibri"/>
          </rPr>
          <t>Audit records should be restricted to authorized individuals.</t>
        </r>
      </text>
    </comment>
    <comment ref="T70" authorId="0" shapeId="0" xr:uid="{00000000-0006-0000-0400-000042000000}">
      <text>
        <r>
          <rPr>
            <sz val="11"/>
            <rFont val="Calibri"/>
          </rPr>
          <t>Automated notification of suspicious activity detected in the audit trail should be implemented.</t>
        </r>
      </text>
    </comment>
    <comment ref="U70" authorId="0" shapeId="0" xr:uid="{00000000-0006-0000-0400-000043000000}">
      <text>
        <r>
          <rPr>
            <sz val="11"/>
            <rFont val="Calibri"/>
          </rPr>
          <t>An automated tool that monitors audit data and immediately reports suspicious activity should be employed for the DBMS.</t>
        </r>
      </text>
    </comment>
    <comment ref="V70" authorId="0" shapeId="0" xr:uid="{00000000-0006-0000-0400-000044000000}">
      <text>
        <r>
          <rPr>
            <sz val="11"/>
            <rFont val="Calibri"/>
          </rPr>
          <t>The DBMS audit logs should be included in backup operations.</t>
        </r>
      </text>
    </comment>
    <comment ref="W70" authorId="0" shapeId="0" xr:uid="{00000000-0006-0000-0400-000045000000}">
      <text>
        <r>
          <rPr>
            <sz val="11"/>
            <rFont val="Calibri"/>
          </rPr>
          <t>The audit logs should be periodically monitored to discover DBMS access using unauthorized applications.</t>
        </r>
      </text>
    </comment>
    <comment ref="X70" authorId="0" shapeId="0" xr:uid="{00000000-0006-0000-0400-000046000000}">
      <text>
        <r>
          <rPr>
            <sz val="11"/>
            <rFont val="Calibri"/>
          </rPr>
          <t>Attempts to bypass access controls should be audited.</t>
        </r>
      </text>
    </comment>
    <comment ref="Y70" authorId="0" shapeId="0" xr:uid="{00000000-0006-0000-0400-000047000000}">
      <text>
        <r>
          <rPr>
            <sz val="11"/>
            <rFont val="Calibri"/>
          </rPr>
          <t>Audit records should contain required information.</t>
        </r>
      </text>
    </comment>
    <comment ref="Z70" authorId="0" shapeId="0" xr:uid="{00000000-0006-0000-0400-000048000000}">
      <text>
        <r>
          <rPr>
            <sz val="11"/>
            <rFont val="Calibri"/>
          </rPr>
          <t>Audit records should include the reason for blacklisting or disabling DBMS connections or accounts.</t>
        </r>
      </text>
    </comment>
    <comment ref="AA70" authorId="0" shapeId="0" xr:uid="{00000000-0006-0000-0400-000038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J73" authorId="0" shapeId="0" xr:uid="{00000000-0006-0000-0400-000049000000}">
      <text>
        <r>
          <rPr>
            <sz val="11"/>
            <rFont val="Calibri"/>
          </rPr>
          <t>Database software, applications and configuration files should be monitored to discover unauthorized changes.</t>
        </r>
      </text>
    </comment>
    <comment ref="K73" authorId="0" shapeId="0" xr:uid="{00000000-0006-0000-0400-00004B000000}">
      <text>
        <r>
          <rPr>
            <sz val="11"/>
            <rFont val="Calibri"/>
          </rPr>
          <t>Audit trail data should be retained for one year.</t>
        </r>
      </text>
    </comment>
    <comment ref="L73" authorId="0" shapeId="0" xr:uid="{00000000-0006-0000-0400-00004C000000}">
      <text>
        <r>
          <rPr>
            <sz val="11"/>
            <rFont val="Calibri"/>
          </rPr>
          <t>The audit table should be owned by SYS or SYSTEM.</t>
        </r>
      </text>
    </comment>
    <comment ref="M73" authorId="0" shapeId="0" xr:uid="{00000000-0006-0000-0400-00004D000000}">
      <text>
        <r>
          <rPr>
            <sz val="11"/>
            <rFont val="Calibri"/>
          </rPr>
          <t>Required object auditing should be configured.</t>
        </r>
      </text>
    </comment>
    <comment ref="N73" authorId="0" shapeId="0" xr:uid="{00000000-0006-0000-0400-00004E000000}">
      <text>
        <r>
          <rPr>
            <sz val="11"/>
            <rFont val="Calibri"/>
          </rPr>
          <t>The Oracle Listener should be configured to require administration authentication.</t>
        </r>
      </text>
    </comment>
    <comment ref="O73" authorId="0" shapeId="0" xr:uid="{00000000-0006-0000-0400-00004F000000}">
      <text>
        <r>
          <rPr>
            <sz val="11"/>
            <rFont val="Calibri"/>
          </rPr>
          <t>Oracle SQLNet and listener log files should not be accessible to unauthorized users.</t>
        </r>
      </text>
    </comment>
    <comment ref="P73" authorId="0" shapeId="0" xr:uid="{00000000-0006-0000-0400-000050000000}">
      <text>
        <r>
          <rPr>
            <sz val="11"/>
            <rFont val="Calibri"/>
          </rPr>
          <t>All applications that access the database should be logged in the audit trail.</t>
        </r>
      </text>
    </comment>
    <comment ref="Q73" authorId="0" shapeId="0" xr:uid="{00000000-0006-0000-0400-000051000000}">
      <text>
        <r>
          <rPr>
            <sz val="11"/>
            <rFont val="Calibri"/>
          </rPr>
          <t>Audit trail data should be reviewed daily or more frequently.</t>
        </r>
      </text>
    </comment>
    <comment ref="R73" authorId="0" shapeId="0" xr:uid="{00000000-0006-0000-0400-000052000000}">
      <text>
        <r>
          <rPr>
            <sz val="11"/>
            <rFont val="Calibri"/>
          </rPr>
          <t>The directory assigned to the AUDIT_FILE_DEST parameter should be protected from unauthorized access.</t>
        </r>
      </text>
    </comment>
    <comment ref="S73" authorId="0" shapeId="0" xr:uid="{00000000-0006-0000-0400-000053000000}">
      <text>
        <r>
          <rPr>
            <sz val="11"/>
            <rFont val="Calibri"/>
          </rPr>
          <t>Required auditing parameters for database auditing should be set.</t>
        </r>
      </text>
    </comment>
    <comment ref="T73" authorId="0" shapeId="0" xr:uid="{00000000-0006-0000-0400-000054000000}">
      <text>
        <r>
          <rPr>
            <sz val="11"/>
            <rFont val="Calibri"/>
          </rPr>
          <t>Audit records should be restricted to authorized individuals.</t>
        </r>
      </text>
    </comment>
    <comment ref="U73" authorId="0" shapeId="0" xr:uid="{00000000-0006-0000-0400-000055000000}">
      <text>
        <r>
          <rPr>
            <sz val="11"/>
            <rFont val="Calibri"/>
          </rPr>
          <t>Automated notification of suspicious activity detected in the audit trail should be implemented.</t>
        </r>
      </text>
    </comment>
    <comment ref="V73" authorId="0" shapeId="0" xr:uid="{00000000-0006-0000-0400-000056000000}">
      <text>
        <r>
          <rPr>
            <sz val="11"/>
            <rFont val="Calibri"/>
          </rPr>
          <t>An automated tool that monitors audit data and immediately reports suspicious activity should be employed for the DBMS.</t>
        </r>
      </text>
    </comment>
    <comment ref="W73" authorId="0" shapeId="0" xr:uid="{00000000-0006-0000-0400-000057000000}">
      <text>
        <r>
          <rPr>
            <sz val="11"/>
            <rFont val="Calibri"/>
          </rPr>
          <t>The DBMS audit logs should be included in backup operations.</t>
        </r>
      </text>
    </comment>
    <comment ref="X73" authorId="0" shapeId="0" xr:uid="{00000000-0006-0000-0400-000058000000}">
      <text>
        <r>
          <rPr>
            <sz val="11"/>
            <rFont val="Calibri"/>
          </rPr>
          <t>The audit logs should be periodically monitored to discover DBMS access using unauthorized applications.</t>
        </r>
      </text>
    </comment>
    <comment ref="Y73" authorId="0" shapeId="0" xr:uid="{00000000-0006-0000-0400-000059000000}">
      <text>
        <r>
          <rPr>
            <sz val="11"/>
            <rFont val="Calibri"/>
          </rPr>
          <t>Attempts to bypass access controls should be audited.</t>
        </r>
      </text>
    </comment>
    <comment ref="Z73" authorId="0" shapeId="0" xr:uid="{00000000-0006-0000-0400-00005A000000}">
      <text>
        <r>
          <rPr>
            <sz val="11"/>
            <rFont val="Calibri"/>
          </rPr>
          <t>Audit records should contain required information.</t>
        </r>
      </text>
    </comment>
    <comment ref="AA73" authorId="0" shapeId="0" xr:uid="{00000000-0006-0000-0400-00005B000000}">
      <text>
        <r>
          <rPr>
            <sz val="11"/>
            <rFont val="Calibri"/>
          </rPr>
          <t>Audit records should include the reason for blacklisting or disabling DBMS connections or accounts.</t>
        </r>
      </text>
    </comment>
    <comment ref="AB73" authorId="0" shapeId="0" xr:uid="{00000000-0006-0000-0400-00004A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J99" authorId="0" shapeId="0" xr:uid="{00000000-0006-0000-0400-00005C000000}">
      <text>
        <r>
          <rPr>
            <sz val="11"/>
            <rFont val="Calibri"/>
          </rPr>
          <t>A minimum of two Oracle control files should be defined and configured to be stored on separate, archived physical disks or archived directories on a RAID device.</t>
        </r>
      </text>
    </comment>
    <comment ref="K99" authorId="0" shapeId="0" xr:uid="{00000000-0006-0000-0400-00005D000000}">
      <text>
        <r>
          <rPr>
            <sz val="11"/>
            <rFont val="Calibri"/>
          </rPr>
          <t>A minimum of two Oracle redo log groups/files should be defined and configured to be stored on separate, archived physical disks or archived directories on a RAID device.</t>
        </r>
      </text>
    </comment>
    <comment ref="L99" authorId="0" shapeId="0" xr:uid="{00000000-0006-0000-0400-00005E000000}">
      <text>
        <r>
          <rPr>
            <sz val="11"/>
            <rFont val="Calibri"/>
          </rPr>
          <t>DBMS backup and restoration files should be protected from unauthorized access.</t>
        </r>
      </text>
    </comment>
    <comment ref="M99" authorId="0" shapeId="0" xr:uid="{00000000-0006-0000-0400-00005F000000}">
      <text>
        <r>
          <rPr>
            <sz val="11"/>
            <rFont val="Calibri"/>
          </rPr>
          <t>Access to sensitive data should be restricted to authorized users identified by the Information Owner.</t>
        </r>
      </text>
    </comment>
    <comment ref="N99" authorId="0" shapeId="0" xr:uid="{00000000-0006-0000-0400-000060000000}">
      <text>
        <r>
          <rPr>
            <sz val="11"/>
            <rFont val="Calibri"/>
          </rPr>
          <t>A minimum of two Oracle control files must be defined and configured to be stored on separate, archived disks (physical or virtual) or archived partitions on a RAID device.</t>
        </r>
      </text>
    </comment>
    <comment ref="O99" authorId="0" shapeId="0" xr:uid="{00000000-0006-0000-0400-000061000000}">
      <text>
        <r>
          <rPr>
            <sz val="11"/>
            <rFont val="Calibri"/>
          </rPr>
          <t>A minimum of two Oracle redo log groups/files must be defined and configured to be stored on separate, archived physical disks or archived directories on a RAID device.</t>
        </r>
      </text>
    </comment>
    <comment ref="J105" authorId="0" shapeId="0" xr:uid="{00000000-0006-0000-0400-000062000000}">
      <text>
        <r>
          <rPr>
            <sz val="11"/>
            <rFont val="Calibri"/>
          </rPr>
          <t>The Oracle Listener should be configured to require administration authentication.</t>
        </r>
      </text>
    </comment>
    <comment ref="K105" authorId="0" shapeId="0" xr:uid="{00000000-0006-0000-0400-000063000000}">
      <text>
        <r>
          <rPr>
            <sz val="11"/>
            <rFont val="Calibri"/>
          </rPr>
          <t>The Oracle Listener ADMIN_RESTRICTIONS parameter if present should be set to ON.</t>
        </r>
      </text>
    </comment>
    <comment ref="L105" authorId="0" shapeId="0" xr:uid="{00000000-0006-0000-0400-000064000000}">
      <text>
        <r>
          <rPr>
            <sz val="11"/>
            <rFont val="Calibri"/>
          </rPr>
          <t>The XDB Protocol server should be uninstalled if not required and authorized for use.</t>
        </r>
      </text>
    </comment>
    <comment ref="M105" authorId="0" shapeId="0" xr:uid="{00000000-0006-0000-0400-000065000000}">
      <text>
        <r>
          <rPr>
            <sz val="11"/>
            <rFont val="Calibri"/>
          </rPr>
          <t>Access to external DBMS executables should be disabled or restricted.</t>
        </r>
      </text>
    </comment>
    <comment ref="N105" authorId="0" shapeId="0" xr:uid="{00000000-0006-0000-0400-000066000000}">
      <text>
        <r>
          <rPr>
            <sz val="11"/>
            <rFont val="Calibri"/>
          </rPr>
          <t>Network access to the DBMS must be restricted to authorized personnel.</t>
        </r>
      </text>
    </comment>
    <comment ref="O105" authorId="0" shapeId="0" xr:uid="{00000000-0006-0000-0400-000067000000}">
      <text>
        <r>
          <rPr>
            <sz val="11"/>
            <rFont val="Calibri"/>
          </rPr>
          <t>The Oracle listener.ora file should specify IP addresses rather than host names to identify hosts.</t>
        </r>
      </text>
    </comment>
    <comment ref="P105" authorId="0" shapeId="0" xr:uid="{00000000-0006-0000-0400-000068000000}">
      <text>
        <r>
          <rPr>
            <sz val="11"/>
            <rFont val="Calibri"/>
          </rPr>
          <t>Remote administration should be disabled for the Oracle connection manager.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Oracle INBOUND_CONNECT_TIMEOUT and SQLNET.INBOUND_CONNECT_TIMEOUT parameters should be set to a value greater than 0.</t>
        </r>
      </text>
    </comment>
    <comment ref="I2" authorId="0" shapeId="0" xr:uid="{00000000-0006-0000-0500-000004000000}">
      <text>
        <r>
          <rPr>
            <sz val="11"/>
            <rFont val="Calibri"/>
          </rPr>
          <t>The Oracle SEC_MAX_FAILED_LOGIN_ATTEMPTS parameter should be set to an ISSO-approved value between 1 and 3.</t>
        </r>
      </text>
    </comment>
    <comment ref="J2" authorId="0" shapeId="0" xr:uid="{00000000-0006-0000-0500-000002000000}">
      <text>
        <r>
          <rPr>
            <sz val="11"/>
            <rFont val="Calibri"/>
          </rPr>
          <t>The Oracle SEC_PROTOCOL_ERROR_FURTHER_ACTION parameter should be set to a value of DELAY or DROP.</t>
        </r>
      </text>
    </comment>
    <comment ref="K2" authorId="0" shapeId="0" xr:uid="{00000000-0006-0000-0500-000003000000}">
      <text>
        <r>
          <rPr>
            <sz val="11"/>
            <rFont val="Calibri"/>
          </rPr>
          <t>The Oracle SEC_PROTOCOL_ERROR_TRACE_ACTION parameter should not be set to NONE.</t>
        </r>
      </text>
    </comment>
    <comment ref="H7" authorId="0" shapeId="0" xr:uid="{00000000-0006-0000-0500-000005000000}">
      <text>
        <r>
          <rPr>
            <sz val="11"/>
            <rFont val="Calibri"/>
          </rPr>
          <t>Database software, applications and configuration files should be monitored to discover unauthorized changes.</t>
        </r>
      </text>
    </comment>
    <comment ref="I7" authorId="0" shapeId="0" xr:uid="{00000000-0006-0000-0500-000006000000}">
      <text>
        <r>
          <rPr>
            <sz val="11"/>
            <rFont val="Calibri"/>
          </rPr>
          <t>Changes to configuration options must be audited.</t>
        </r>
      </text>
    </comment>
    <comment ref="H16" authorId="0" shapeId="0" xr:uid="{00000000-0006-0000-0500-000007000000}">
      <text>
        <r>
          <rPr>
            <sz val="11"/>
            <rFont val="Calibri"/>
          </rPr>
          <t>Database account passwords should be stored in encoded or encrypted format whether stored in database objects, external host files, environment variables or any other storage locations.</t>
        </r>
      </text>
    </comment>
    <comment ref="I16" authorId="0" shapeId="0" xr:uid="{00000000-0006-0000-0500-000009000000}">
      <text>
        <r>
          <rPr>
            <sz val="11"/>
            <rFont val="Calibri"/>
          </rPr>
          <t>Sensitive information from production database exports must be modified before import to a development database.</t>
        </r>
      </text>
    </comment>
    <comment ref="J16" authorId="0" shapeId="0" xr:uid="{00000000-0006-0000-0500-00000A000000}">
      <text>
        <r>
          <rPr>
            <sz val="11"/>
            <rFont val="Calibri"/>
          </rPr>
          <t>Procedures and restrictions for import of production data to development databases should be documented, implemented and followed.</t>
        </r>
      </text>
    </comment>
    <comment ref="K16" authorId="0" shapeId="0" xr:uid="{00000000-0006-0000-0500-00000B000000}">
      <text>
        <r>
          <rPr>
            <sz val="11"/>
            <rFont val="Calibri"/>
          </rPr>
          <t>Database data encryption controls should be configured in accordance with application requirements.</t>
        </r>
      </text>
    </comment>
    <comment ref="L16" authorId="0" shapeId="0" xr:uid="{00000000-0006-0000-0500-000008000000}">
      <text>
        <r>
          <rPr>
            <sz val="11"/>
            <rFont val="Calibri"/>
          </rPr>
          <t>DBMS cryptography must be NIST FIPS 140-2 validated.</t>
        </r>
      </text>
    </comment>
    <comment ref="H26" authorId="0" shapeId="0" xr:uid="{00000000-0006-0000-0500-00000C000000}">
      <text>
        <r>
          <rPr>
            <sz val="11"/>
            <rFont val="Calibri"/>
          </rPr>
          <t>The Oracle Listener should be configured to require administration authentication.</t>
        </r>
      </text>
    </comment>
    <comment ref="I26" authorId="0" shapeId="0" xr:uid="{00000000-0006-0000-0500-00000E000000}">
      <text>
        <r>
          <rPr>
            <sz val="11"/>
            <rFont val="Calibri"/>
          </rPr>
          <t>The Oracle Listener ADMIN_RESTRICTIONS parameter if present should be set to ON.</t>
        </r>
      </text>
    </comment>
    <comment ref="J26" authorId="0" shapeId="0" xr:uid="{00000000-0006-0000-0500-00000F000000}">
      <text>
        <r>
          <rPr>
            <sz val="11"/>
            <rFont val="Calibri"/>
          </rPr>
          <t>The XDB Protocol server should be uninstalled if not required and authorized for use.</t>
        </r>
      </text>
    </comment>
    <comment ref="K26" authorId="0" shapeId="0" xr:uid="{00000000-0006-0000-0500-000010000000}">
      <text>
        <r>
          <rPr>
            <sz val="11"/>
            <rFont val="Calibri"/>
          </rPr>
          <t>Access to external DBMS executables should be disabled or restricted.</t>
        </r>
      </text>
    </comment>
    <comment ref="L26" authorId="0" shapeId="0" xr:uid="{00000000-0006-0000-0500-000011000000}">
      <text>
        <r>
          <rPr>
            <sz val="11"/>
            <rFont val="Calibri"/>
          </rPr>
          <t>The Oracle listener.ora file should specify IP addresses rather than host names to identify hosts.</t>
        </r>
      </text>
    </comment>
    <comment ref="M26" authorId="0" shapeId="0" xr:uid="{00000000-0006-0000-0500-00000D000000}">
      <text>
        <r>
          <rPr>
            <sz val="11"/>
            <rFont val="Calibri"/>
          </rPr>
          <t>Remote administration should be disabled for the Oracle connection manager.</t>
        </r>
      </text>
    </comment>
    <comment ref="H29" authorId="0" shapeId="0" xr:uid="{00000000-0006-0000-0500-000012000000}">
      <text>
        <r>
          <rPr>
            <sz val="11"/>
            <rFont val="Calibri"/>
          </rPr>
          <t>DBMS default accounts should be assigned custom passwords.</t>
        </r>
      </text>
    </comment>
    <comment ref="I29" authorId="0" shapeId="0" xr:uid="{00000000-0006-0000-0500-000013000000}">
      <text>
        <r>
          <rPr>
            <sz val="11"/>
            <rFont val="Calibri"/>
          </rPr>
          <t>Case sensitivity for passwords should be enabled.</t>
        </r>
      </text>
    </comment>
    <comment ref="H31" authorId="0" shapeId="0" xr:uid="{00000000-0006-0000-0500-000014000000}">
      <text>
        <r>
          <rPr>
            <sz val="11"/>
            <rFont val="Calibri"/>
          </rPr>
          <t>The DBMS software installation account should be restricted to authorized users.</t>
        </r>
      </text>
    </comment>
    <comment ref="I31" authorId="0" shapeId="0" xr:uid="{00000000-0006-0000-0500-00001B000000}">
      <text>
        <r>
          <rPr>
            <sz val="11"/>
            <rFont val="Calibri"/>
          </rPr>
          <t>The Oracle WITH GRANT OPTION privilege should not be granted to non-DBA or non-Application administrator user accounts.</t>
        </r>
      </text>
    </comment>
    <comment ref="J31" authorId="0" shapeId="0" xr:uid="{00000000-0006-0000-0500-00001C000000}">
      <text>
        <r>
          <rPr>
            <sz val="11"/>
            <rFont val="Calibri"/>
          </rPr>
          <t>System privileges granted using the WITH ADMIN OPTION should not be granted to unauthorized user accounts.</t>
        </r>
      </text>
    </comment>
    <comment ref="K31" authorId="0" shapeId="0" xr:uid="{00000000-0006-0000-0500-00001D000000}">
      <text>
        <r>
          <rPr>
            <sz val="11"/>
            <rFont val="Calibri"/>
          </rPr>
          <t>Oracle roles granted using the WITH ADMIN OPTION should not be granted to unauthorized accounts.</t>
        </r>
      </text>
    </comment>
    <comment ref="L31" authorId="0" shapeId="0" xr:uid="{00000000-0006-0000-0500-00001E000000}">
      <text>
        <r>
          <rPr>
            <sz val="11"/>
            <rFont val="Calibri"/>
          </rPr>
          <t>Application role permissions should not be assigned to the Oracle PUBLIC role.</t>
        </r>
      </text>
    </comment>
    <comment ref="M31" authorId="0" shapeId="0" xr:uid="{00000000-0006-0000-0500-00001F000000}">
      <text>
        <r>
          <rPr>
            <sz val="11"/>
            <rFont val="Calibri"/>
          </rPr>
          <t>Oracle application administration roles should be disabled if not required and authorized.</t>
        </r>
      </text>
    </comment>
    <comment ref="N31" authorId="0" shapeId="0" xr:uid="{00000000-0006-0000-0500-000015000000}">
      <text>
        <r>
          <rPr>
            <sz val="11"/>
            <rFont val="Calibri"/>
          </rPr>
          <t>Application user privilege assignment should be reviewed monthly or more frequently to ensure compliance with least privilege and documented policy.</t>
        </r>
      </text>
    </comment>
    <comment ref="O31" authorId="0" shapeId="0" xr:uid="{00000000-0006-0000-0500-000016000000}">
      <text>
        <r>
          <rPr>
            <sz val="11"/>
            <rFont val="Calibri"/>
          </rPr>
          <t>The Oracle software installation account should not be granted excessive host system privileges.</t>
        </r>
      </text>
    </comment>
    <comment ref="P31" authorId="0" shapeId="0" xr:uid="{00000000-0006-0000-0500-000017000000}">
      <text>
        <r>
          <rPr>
            <sz val="11"/>
            <rFont val="Calibri"/>
          </rPr>
          <t>Only necessary privileges to the host system should be granted to DBA OS accounts.</t>
        </r>
      </text>
    </comment>
    <comment ref="Q31" authorId="0" shapeId="0" xr:uid="{00000000-0006-0000-0500-000018000000}">
      <text>
        <r>
          <rPr>
            <sz val="11"/>
            <rFont val="Calibri"/>
          </rPr>
          <t>Use of the DBMS software installation account should be restricted to DBMS software installation, upgrade and maintenance actions.</t>
        </r>
      </text>
    </comment>
    <comment ref="R31" authorId="0" shapeId="0" xr:uid="{00000000-0006-0000-0500-000019000000}">
      <text>
        <r>
          <rPr>
            <sz val="11"/>
            <rFont val="Calibri"/>
          </rPr>
          <t>DBMS processes or services should run under custom, dedicated OS accounts.</t>
        </r>
      </text>
    </comment>
    <comment ref="S31" authorId="0" shapeId="0" xr:uid="{00000000-0006-0000-0500-00001A000000}">
      <text>
        <r>
          <rPr>
            <sz val="11"/>
            <rFont val="Calibri"/>
          </rPr>
          <t>OS accounts used to execute external procedures should be assigned minimum privileges.</t>
        </r>
      </text>
    </comment>
    <comment ref="H34" authorId="0" shapeId="0" xr:uid="{00000000-0006-0000-0500-000020000000}">
      <text>
        <r>
          <rPr>
            <sz val="11"/>
            <rFont val="Calibri"/>
          </rPr>
          <t>Database executable and configuration files should be monitored for unauthorized modifications.</t>
        </r>
      </text>
    </comment>
    <comment ref="I34" authorId="0" shapeId="0" xr:uid="{00000000-0006-0000-0500-000021000000}">
      <text>
        <r>
          <rPr>
            <sz val="11"/>
            <rFont val="Calibri"/>
          </rPr>
          <t>The directories assigned to the LOG_ARCHIVE_DEST* parameters should be protected from unauthorized access.</t>
        </r>
      </text>
    </comment>
    <comment ref="J34" authorId="0" shapeId="0" xr:uid="{00000000-0006-0000-0500-000022000000}">
      <text>
        <r>
          <rPr>
            <sz val="11"/>
            <rFont val="Calibri"/>
          </rPr>
          <t>Database software directories including DBMS configuration files are stored in dedicated directories separate from the host OS and other applications.</t>
        </r>
      </text>
    </comment>
    <comment ref="K34" authorId="0" shapeId="0" xr:uid="{00000000-0006-0000-0500-000023000000}">
      <text>
        <r>
          <rPr>
            <sz val="11"/>
            <rFont val="Calibri"/>
          </rPr>
          <t>The /diag subdirectory under the directory assigned to the DIAGNOSTIC_DEST parameter must be protected from unauthorized access.</t>
        </r>
      </text>
    </comment>
    <comment ref="H41" authorId="0" shapeId="0" xr:uid="{00000000-0006-0000-0500-000024000000}">
      <text>
        <r>
          <rPr>
            <sz val="11"/>
            <rFont val="Calibri"/>
          </rPr>
          <t>Vendor supported software is evaluated and patched against newly found vulnerabilities.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Access to default accounts used to support replication should be restricted to authorized DBAs.</t>
        </r>
      </text>
    </comment>
    <comment ref="K3" authorId="0" shapeId="0" xr:uid="{00000000-0006-0000-0600-000007000000}">
      <text>
        <r>
          <rPr>
            <sz val="11"/>
            <rFont val="Calibri"/>
          </rPr>
          <t>Fixed user and public database links should be authorized for use.</t>
        </r>
      </text>
    </comment>
    <comment ref="L3" authorId="0" shapeId="0" xr:uid="{00000000-0006-0000-0600-000002000000}">
      <text>
        <r>
          <rPr>
            <sz val="11"/>
            <rFont val="Calibri"/>
          </rPr>
          <t>Application role permissions should not be assigned to the Oracle PUBLIC role.</t>
        </r>
      </text>
    </comment>
    <comment ref="M3" authorId="0" shapeId="0" xr:uid="{00000000-0006-0000-0600-000003000000}">
      <text>
        <r>
          <rPr>
            <sz val="11"/>
            <rFont val="Calibri"/>
          </rPr>
          <t>Oracle application administration roles should be disabled if not required and authorized.</t>
        </r>
      </text>
    </comment>
    <comment ref="N3" authorId="0" shapeId="0" xr:uid="{00000000-0006-0000-0600-000004000000}">
      <text>
        <r>
          <rPr>
            <sz val="11"/>
            <rFont val="Calibri"/>
          </rPr>
          <t>Unauthorized database links should not be defined and active.</t>
        </r>
      </text>
    </comment>
    <comment ref="O3" authorId="0" shapeId="0" xr:uid="{00000000-0006-0000-0600-000005000000}">
      <text>
        <r>
          <rPr>
            <sz val="11"/>
            <rFont val="Calibri"/>
          </rPr>
          <t>Application objects should be owned by accounts authorized for ownership.</t>
        </r>
      </text>
    </comment>
    <comment ref="P3" authorId="0" shapeId="0" xr:uid="{00000000-0006-0000-0600-000006000000}">
      <text>
        <r>
          <rPr>
            <sz val="11"/>
            <rFont val="Calibri"/>
          </rPr>
          <t>Remote database or other external access should use fully-qualified names.</t>
        </r>
      </text>
    </comment>
    <comment ref="J5" authorId="0" shapeId="0" xr:uid="{00000000-0006-0000-0600-000008000000}">
      <text>
        <r>
          <rPr>
            <sz val="11"/>
            <rFont val="Calibri"/>
          </rPr>
          <t>Database executable and configuration files should be monitored for unauthorized modifications.</t>
        </r>
      </text>
    </comment>
    <comment ref="K5" authorId="0" shapeId="0" xr:uid="{00000000-0006-0000-0600-000009000000}">
      <text>
        <r>
          <rPr>
            <sz val="11"/>
            <rFont val="Calibri"/>
          </rPr>
          <t>The directories assigned to the LOG_ARCHIVE_DEST* parameters should be protected from unauthorized access.</t>
        </r>
      </text>
    </comment>
    <comment ref="L5" authorId="0" shapeId="0" xr:uid="{00000000-0006-0000-0600-00000A000000}">
      <text>
        <r>
          <rPr>
            <sz val="11"/>
            <rFont val="Calibri"/>
          </rPr>
          <t>Database software directories including DBMS configuration files are stored in dedicated directories separate from the host OS and other applications.</t>
        </r>
      </text>
    </comment>
    <comment ref="M5" authorId="0" shapeId="0" xr:uid="{00000000-0006-0000-0600-00000B000000}">
      <text>
        <r>
          <rPr>
            <sz val="11"/>
            <rFont val="Calibri"/>
          </rPr>
          <t>Changes to DBMS security labels should be audited.</t>
        </r>
      </text>
    </comment>
    <comment ref="N5" authorId="0" shapeId="0" xr:uid="{00000000-0006-0000-0600-00000C000000}">
      <text>
        <r>
          <rPr>
            <sz val="11"/>
            <rFont val="Calibri"/>
          </rPr>
          <t>The /diag subdirectory under the directory assigned to the DIAGNOSTIC_DEST parameter must be protected from unauthorized access.</t>
        </r>
      </text>
    </comment>
    <comment ref="J8" authorId="0" shapeId="0" xr:uid="{00000000-0006-0000-0600-00000D000000}">
      <text>
        <r>
          <rPr>
            <sz val="11"/>
            <rFont val="Calibri"/>
          </rPr>
          <t>The DBMS software installation account should be restricted to authorized users.</t>
        </r>
      </text>
    </comment>
    <comment ref="K8" authorId="0" shapeId="0" xr:uid="{00000000-0006-0000-0600-000013000000}">
      <text>
        <r>
          <rPr>
            <sz val="11"/>
            <rFont val="Calibri"/>
          </rPr>
          <t>The Oracle WITH GRANT OPTION privilege should not be granted to non-DBA or non-Application administrator user accounts.</t>
        </r>
      </text>
    </comment>
    <comment ref="L8" authorId="0" shapeId="0" xr:uid="{00000000-0006-0000-0600-000014000000}">
      <text>
        <r>
          <rPr>
            <sz val="11"/>
            <rFont val="Calibri"/>
          </rPr>
          <t>System privileges granted using the WITH ADMIN OPTION should not be granted to unauthorized user accounts.</t>
        </r>
      </text>
    </comment>
    <comment ref="M8" authorId="0" shapeId="0" xr:uid="{00000000-0006-0000-0600-000015000000}">
      <text>
        <r>
          <rPr>
            <sz val="11"/>
            <rFont val="Calibri"/>
          </rPr>
          <t>Oracle roles granted using the WITH ADMIN OPTION should not be granted to unauthorized accounts.</t>
        </r>
      </text>
    </comment>
    <comment ref="N8" authorId="0" shapeId="0" xr:uid="{00000000-0006-0000-0600-000016000000}">
      <text>
        <r>
          <rPr>
            <sz val="11"/>
            <rFont val="Calibri"/>
          </rPr>
          <t>Application role permissions should not be assigned to the Oracle PUBLIC role.</t>
        </r>
      </text>
    </comment>
    <comment ref="O8" authorId="0" shapeId="0" xr:uid="{00000000-0006-0000-0600-000017000000}">
      <text>
        <r>
          <rPr>
            <sz val="11"/>
            <rFont val="Calibri"/>
          </rPr>
          <t>Oracle application administration roles should be disabled if not required and authorized.</t>
        </r>
      </text>
    </comment>
    <comment ref="P8" authorId="0" shapeId="0" xr:uid="{00000000-0006-0000-0600-000018000000}">
      <text>
        <r>
          <rPr>
            <sz val="11"/>
            <rFont val="Calibri"/>
          </rPr>
          <t>Application user privilege assignment should be reviewed monthly or more frequently to ensure compliance with least privilege and documented policy.</t>
        </r>
      </text>
    </comment>
    <comment ref="Q8" authorId="0" shapeId="0" xr:uid="{00000000-0006-0000-0600-00000E000000}">
      <text>
        <r>
          <rPr>
            <sz val="11"/>
            <rFont val="Calibri"/>
          </rPr>
          <t>The Oracle software installation account should not be granted excessive host system privileges.</t>
        </r>
      </text>
    </comment>
    <comment ref="R8" authorId="0" shapeId="0" xr:uid="{00000000-0006-0000-0600-00000F000000}">
      <text>
        <r>
          <rPr>
            <sz val="11"/>
            <rFont val="Calibri"/>
          </rPr>
          <t>Only necessary privileges to the host system should be granted to DBA OS accounts.</t>
        </r>
      </text>
    </comment>
    <comment ref="S8" authorId="0" shapeId="0" xr:uid="{00000000-0006-0000-0600-000010000000}">
      <text>
        <r>
          <rPr>
            <sz val="11"/>
            <rFont val="Calibri"/>
          </rPr>
          <t>Use of the DBMS software installation account should be restricted to DBMS software installation, upgrade and maintenance actions.</t>
        </r>
      </text>
    </comment>
    <comment ref="T8" authorId="0" shapeId="0" xr:uid="{00000000-0006-0000-0600-000011000000}">
      <text>
        <r>
          <rPr>
            <sz val="11"/>
            <rFont val="Calibri"/>
          </rPr>
          <t>DBMS processes or services should run under custom, dedicated OS accounts.</t>
        </r>
      </text>
    </comment>
    <comment ref="U8" authorId="0" shapeId="0" xr:uid="{00000000-0006-0000-0600-000012000000}">
      <text>
        <r>
          <rPr>
            <sz val="11"/>
            <rFont val="Calibri"/>
          </rPr>
          <t>OS accounts used to execute external procedures should be assigned minimum privileges.</t>
        </r>
      </text>
    </comment>
    <comment ref="J9" authorId="0" shapeId="0" xr:uid="{00000000-0006-0000-0600-000019000000}">
      <text>
        <r>
          <rPr>
            <sz val="11"/>
            <rFont val="Calibri"/>
          </rPr>
          <t>Application user privilege assignment should be reviewed monthly or more frequently to ensure compliance with least privilege and documented policy.</t>
        </r>
      </text>
    </comment>
    <comment ref="K9" authorId="0" shapeId="0" xr:uid="{00000000-0006-0000-0600-00001A000000}">
      <text>
        <r>
          <rPr>
            <sz val="11"/>
            <rFont val="Calibri"/>
          </rPr>
          <t>Only necessary privileges to the host system should be granted to DBA OS accounts.</t>
        </r>
      </text>
    </comment>
    <comment ref="L9" authorId="0" shapeId="0" xr:uid="{00000000-0006-0000-0600-00001B000000}">
      <text>
        <r>
          <rPr>
            <sz val="11"/>
            <rFont val="Calibri"/>
          </rPr>
          <t>DBMS processes or services should run under custom, dedicated OS accounts.</t>
        </r>
      </text>
    </comment>
    <comment ref="M9" authorId="0" shapeId="0" xr:uid="{00000000-0006-0000-0600-00001C000000}">
      <text>
        <r>
          <rPr>
            <sz val="11"/>
            <rFont val="Calibri"/>
          </rPr>
          <t>OS accounts used to execute external procedures should be assigned minimum privileges.</t>
        </r>
      </text>
    </comment>
    <comment ref="J10" authorId="0" shapeId="0" xr:uid="{00000000-0006-0000-0600-00001D000000}">
      <text>
        <r>
          <rPr>
            <sz val="11"/>
            <rFont val="Calibri"/>
          </rPr>
          <t>The Oracle INBOUND_CONNECT_TIMEOUT and SQLNET.INBOUND_CONNECT_TIMEOUT parameters should be set to a value greater than 0.</t>
        </r>
      </text>
    </comment>
    <comment ref="K10" authorId="0" shapeId="0" xr:uid="{00000000-0006-0000-0600-00001E000000}">
      <text>
        <r>
          <rPr>
            <sz val="11"/>
            <rFont val="Calibri"/>
          </rPr>
          <t>The Oracle SEC_MAX_FAILED_LOGIN_ATTEMPTS parameter should be set to an ISSO-approved value between 1 and 3.</t>
        </r>
      </text>
    </comment>
    <comment ref="L10" authorId="0" shapeId="0" xr:uid="{00000000-0006-0000-0600-00001F000000}">
      <text>
        <r>
          <rPr>
            <sz val="11"/>
            <rFont val="Calibri"/>
          </rPr>
          <t>The Oracle SEC_PROTOCOL_ERROR_FURTHER_ACTION parameter should be set to a value of DELAY or DROP.</t>
        </r>
      </text>
    </comment>
    <comment ref="M10" authorId="0" shapeId="0" xr:uid="{00000000-0006-0000-0600-000020000000}">
      <text>
        <r>
          <rPr>
            <sz val="11"/>
            <rFont val="Calibri"/>
          </rPr>
          <t>The Oracle SEC_PROTOCOL_ERROR_TRACE_ACTION parameter should not be set to NONE.</t>
        </r>
      </text>
    </comment>
    <comment ref="J23" authorId="0" shapeId="0" xr:uid="{00000000-0006-0000-0600-000021000000}">
      <text>
        <r>
          <rPr>
            <sz val="11"/>
            <rFont val="Calibri"/>
          </rPr>
          <t>Audit trail data should be retained for one year.</t>
        </r>
      </text>
    </comment>
    <comment ref="K23" authorId="0" shapeId="0" xr:uid="{00000000-0006-0000-0600-000029000000}">
      <text>
        <r>
          <rPr>
            <sz val="11"/>
            <rFont val="Calibri"/>
          </rPr>
          <t>The audit table should be owned by SYS or SYSTEM.</t>
        </r>
      </text>
    </comment>
    <comment ref="L23" authorId="0" shapeId="0" xr:uid="{00000000-0006-0000-0600-00002A000000}">
      <text>
        <r>
          <rPr>
            <sz val="11"/>
            <rFont val="Calibri"/>
          </rPr>
          <t>Required object auditing should be configured.</t>
        </r>
      </text>
    </comment>
    <comment ref="M23" authorId="0" shapeId="0" xr:uid="{00000000-0006-0000-0600-00002B000000}">
      <text>
        <r>
          <rPr>
            <sz val="11"/>
            <rFont val="Calibri"/>
          </rPr>
          <t>The Oracle Listener should be configured to require administration authentication.</t>
        </r>
      </text>
    </comment>
    <comment ref="N23" authorId="0" shapeId="0" xr:uid="{00000000-0006-0000-0600-00002C000000}">
      <text>
        <r>
          <rPr>
            <sz val="11"/>
            <rFont val="Calibri"/>
          </rPr>
          <t>Oracle SQLNet and listener log files should not be accessible to unauthorized users.</t>
        </r>
      </text>
    </comment>
    <comment ref="O23" authorId="0" shapeId="0" xr:uid="{00000000-0006-0000-0600-00002D000000}">
      <text>
        <r>
          <rPr>
            <sz val="11"/>
            <rFont val="Calibri"/>
          </rPr>
          <t>All applications that access the database should be logged in the audit trail.</t>
        </r>
      </text>
    </comment>
    <comment ref="P23" authorId="0" shapeId="0" xr:uid="{00000000-0006-0000-0600-00002E000000}">
      <text>
        <r>
          <rPr>
            <sz val="11"/>
            <rFont val="Calibri"/>
          </rPr>
          <t>Audit trail data should be reviewed daily or more frequently.</t>
        </r>
      </text>
    </comment>
    <comment ref="Q23" authorId="0" shapeId="0" xr:uid="{00000000-0006-0000-0600-00002F000000}">
      <text>
        <r>
          <rPr>
            <sz val="11"/>
            <rFont val="Calibri"/>
          </rPr>
          <t>The directory assigned to the AUDIT_FILE_DEST parameter should be protected from unauthorized access.</t>
        </r>
      </text>
    </comment>
    <comment ref="R23" authorId="0" shapeId="0" xr:uid="{00000000-0006-0000-0600-000030000000}">
      <text>
        <r>
          <rPr>
            <sz val="11"/>
            <rFont val="Calibri"/>
          </rPr>
          <t>Required auditing parameters for database auditing should be set.</t>
        </r>
      </text>
    </comment>
    <comment ref="S23" authorId="0" shapeId="0" xr:uid="{00000000-0006-0000-0600-000031000000}">
      <text>
        <r>
          <rPr>
            <sz val="11"/>
            <rFont val="Calibri"/>
          </rPr>
          <t>Audit records should be restricted to authorized individuals.</t>
        </r>
      </text>
    </comment>
    <comment ref="T23" authorId="0" shapeId="0" xr:uid="{00000000-0006-0000-0600-000032000000}">
      <text>
        <r>
          <rPr>
            <sz val="11"/>
            <rFont val="Calibri"/>
          </rPr>
          <t>Automated notification of suspicious activity detected in the audit trail should be implemented.</t>
        </r>
      </text>
    </comment>
    <comment ref="U23" authorId="0" shapeId="0" xr:uid="{00000000-0006-0000-0600-000033000000}">
      <text>
        <r>
          <rPr>
            <sz val="11"/>
            <rFont val="Calibri"/>
          </rPr>
          <t>An automated tool that monitors audit data and immediately reports suspicious activity should be employed for the DBMS.</t>
        </r>
      </text>
    </comment>
    <comment ref="V23" authorId="0" shapeId="0" xr:uid="{00000000-0006-0000-0600-000022000000}">
      <text>
        <r>
          <rPr>
            <sz val="11"/>
            <rFont val="Calibri"/>
          </rPr>
          <t>The DBMS audit logs should be included in backup operations.</t>
        </r>
      </text>
    </comment>
    <comment ref="W23" authorId="0" shapeId="0" xr:uid="{00000000-0006-0000-0600-000023000000}">
      <text>
        <r>
          <rPr>
            <sz val="11"/>
            <rFont val="Calibri"/>
          </rPr>
          <t>The audit logs should be periodically monitored to discover DBMS access using unauthorized applications.</t>
        </r>
      </text>
    </comment>
    <comment ref="X23" authorId="0" shapeId="0" xr:uid="{00000000-0006-0000-0600-000024000000}">
      <text>
        <r>
          <rPr>
            <sz val="11"/>
            <rFont val="Calibri"/>
          </rPr>
          <t>Attempts to bypass access controls should be audited.</t>
        </r>
      </text>
    </comment>
    <comment ref="Y23" authorId="0" shapeId="0" xr:uid="{00000000-0006-0000-0600-000025000000}">
      <text>
        <r>
          <rPr>
            <sz val="11"/>
            <rFont val="Calibri"/>
          </rPr>
          <t>Changes to configuration options must be audited.</t>
        </r>
      </text>
    </comment>
    <comment ref="Z23" authorId="0" shapeId="0" xr:uid="{00000000-0006-0000-0600-000026000000}">
      <text>
        <r>
          <rPr>
            <sz val="11"/>
            <rFont val="Calibri"/>
          </rPr>
          <t>Audit records should contain required information.</t>
        </r>
      </text>
    </comment>
    <comment ref="AA23" authorId="0" shapeId="0" xr:uid="{00000000-0006-0000-0600-000027000000}">
      <text>
        <r>
          <rPr>
            <sz val="11"/>
            <rFont val="Calibri"/>
          </rPr>
          <t>Audit records should include the reason for blacklisting or disabling DBMS connections or accounts.</t>
        </r>
      </text>
    </comment>
    <comment ref="AB23" authorId="0" shapeId="0" xr:uid="{00000000-0006-0000-0600-000028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J24" authorId="0" shapeId="0" xr:uid="{00000000-0006-0000-0600-000034000000}">
      <text>
        <r>
          <rPr>
            <sz val="11"/>
            <rFont val="Calibri"/>
          </rPr>
          <t>Audit trail data should be retained for one year.</t>
        </r>
      </text>
    </comment>
    <comment ref="K24" authorId="0" shapeId="0" xr:uid="{00000000-0006-0000-0600-000035000000}">
      <text>
        <r>
          <rPr>
            <sz val="11"/>
            <rFont val="Calibri"/>
          </rPr>
          <t>The audit table should be owned by SYS or SYSTEM.</t>
        </r>
      </text>
    </comment>
    <comment ref="L24" authorId="0" shapeId="0" xr:uid="{00000000-0006-0000-0600-000036000000}">
      <text>
        <r>
          <rPr>
            <sz val="11"/>
            <rFont val="Calibri"/>
          </rPr>
          <t>Required object auditing should be configured.</t>
        </r>
      </text>
    </comment>
    <comment ref="M24" authorId="0" shapeId="0" xr:uid="{00000000-0006-0000-0600-000037000000}">
      <text>
        <r>
          <rPr>
            <sz val="11"/>
            <rFont val="Calibri"/>
          </rPr>
          <t>The Oracle Listener should be configured to require administration authentication.</t>
        </r>
      </text>
    </comment>
    <comment ref="N24" authorId="0" shapeId="0" xr:uid="{00000000-0006-0000-0600-000038000000}">
      <text>
        <r>
          <rPr>
            <sz val="11"/>
            <rFont val="Calibri"/>
          </rPr>
          <t>Oracle SQLNet and listener log files should not be accessible to unauthorized users.</t>
        </r>
      </text>
    </comment>
    <comment ref="O24" authorId="0" shapeId="0" xr:uid="{00000000-0006-0000-0600-000039000000}">
      <text>
        <r>
          <rPr>
            <sz val="11"/>
            <rFont val="Calibri"/>
          </rPr>
          <t>All applications that access the database should be logged in the audit trail.</t>
        </r>
      </text>
    </comment>
    <comment ref="P24" authorId="0" shapeId="0" xr:uid="{00000000-0006-0000-0600-00003A000000}">
      <text>
        <r>
          <rPr>
            <sz val="11"/>
            <rFont val="Calibri"/>
          </rPr>
          <t>Audit trail data should be reviewed daily or more frequently.</t>
        </r>
      </text>
    </comment>
    <comment ref="Q24" authorId="0" shapeId="0" xr:uid="{00000000-0006-0000-0600-00003B000000}">
      <text>
        <r>
          <rPr>
            <sz val="11"/>
            <rFont val="Calibri"/>
          </rPr>
          <t>The directory assigned to the AUDIT_FILE_DEST parameter should be protected from unauthorized access.</t>
        </r>
      </text>
    </comment>
    <comment ref="R24" authorId="0" shapeId="0" xr:uid="{00000000-0006-0000-0600-00003C000000}">
      <text>
        <r>
          <rPr>
            <sz val="11"/>
            <rFont val="Calibri"/>
          </rPr>
          <t>Required auditing parameters for database auditing should be set.</t>
        </r>
      </text>
    </comment>
    <comment ref="S24" authorId="0" shapeId="0" xr:uid="{00000000-0006-0000-0600-00003D000000}">
      <text>
        <r>
          <rPr>
            <sz val="11"/>
            <rFont val="Calibri"/>
          </rPr>
          <t>Audit records should be restricted to authorized individuals.</t>
        </r>
      </text>
    </comment>
    <comment ref="T24" authorId="0" shapeId="0" xr:uid="{00000000-0006-0000-0600-00003E000000}">
      <text>
        <r>
          <rPr>
            <sz val="11"/>
            <rFont val="Calibri"/>
          </rPr>
          <t>Automated notification of suspicious activity detected in the audit trail should be implemented.</t>
        </r>
      </text>
    </comment>
    <comment ref="U24" authorId="0" shapeId="0" xr:uid="{00000000-0006-0000-0600-00003F000000}">
      <text>
        <r>
          <rPr>
            <sz val="11"/>
            <rFont val="Calibri"/>
          </rPr>
          <t>An automated tool that monitors audit data and immediately reports suspicious activity should be employed for the DBMS.</t>
        </r>
      </text>
    </comment>
    <comment ref="V24" authorId="0" shapeId="0" xr:uid="{00000000-0006-0000-0600-000040000000}">
      <text>
        <r>
          <rPr>
            <sz val="11"/>
            <rFont val="Calibri"/>
          </rPr>
          <t>The DBMS audit logs should be included in backup operations.</t>
        </r>
      </text>
    </comment>
    <comment ref="W24" authorId="0" shapeId="0" xr:uid="{00000000-0006-0000-0600-000041000000}">
      <text>
        <r>
          <rPr>
            <sz val="11"/>
            <rFont val="Calibri"/>
          </rPr>
          <t>The audit logs should be periodically monitored to discover DBMS access using unauthorized applications.</t>
        </r>
      </text>
    </comment>
    <comment ref="X24" authorId="0" shapeId="0" xr:uid="{00000000-0006-0000-0600-000042000000}">
      <text>
        <r>
          <rPr>
            <sz val="11"/>
            <rFont val="Calibri"/>
          </rPr>
          <t>Attempts to bypass access controls should be audited.</t>
        </r>
      </text>
    </comment>
    <comment ref="Y24" authorId="0" shapeId="0" xr:uid="{00000000-0006-0000-0600-000043000000}">
      <text>
        <r>
          <rPr>
            <sz val="11"/>
            <rFont val="Calibri"/>
          </rPr>
          <t>Audit records should contain required information.</t>
        </r>
      </text>
    </comment>
    <comment ref="Z24" authorId="0" shapeId="0" xr:uid="{00000000-0006-0000-0600-000044000000}">
      <text>
        <r>
          <rPr>
            <sz val="11"/>
            <rFont val="Calibri"/>
          </rPr>
          <t>Audit records should include the reason for blacklisting or disabling DBMS connections or accounts.</t>
        </r>
      </text>
    </comment>
    <comment ref="AA24" authorId="0" shapeId="0" xr:uid="{00000000-0006-0000-0600-000045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J32" authorId="0" shapeId="0" xr:uid="{00000000-0006-0000-0600-000046000000}">
      <text>
        <r>
          <rPr>
            <sz val="11"/>
            <rFont val="Calibri"/>
          </rPr>
          <t>Database data encryption controls should be configured in accordance with application requirements.</t>
        </r>
      </text>
    </comment>
    <comment ref="J33" authorId="0" shapeId="0" xr:uid="{00000000-0006-0000-0600-000047000000}">
      <text>
        <r>
          <rPr>
            <sz val="11"/>
            <rFont val="Calibri"/>
          </rPr>
          <t>The Oracle REMOTE_OS_AUTHENT parameter should be set to FALSE.</t>
        </r>
      </text>
    </comment>
    <comment ref="K33" authorId="0" shapeId="0" xr:uid="{00000000-0006-0000-0600-000048000000}">
      <text>
        <r>
          <rPr>
            <sz val="11"/>
            <rFont val="Calibri"/>
          </rPr>
          <t>The Oracle REMOTE_OS_ROLES parameter should be set to FALSE.</t>
        </r>
      </text>
    </comment>
    <comment ref="L33" authorId="0" shapeId="0" xr:uid="{00000000-0006-0000-0600-000049000000}">
      <text>
        <r>
          <rPr>
            <sz val="11"/>
            <rFont val="Calibri"/>
          </rPr>
          <t>The Oracle SQL92_SECURITY parameter should be set to TRUE.</t>
        </r>
      </text>
    </comment>
    <comment ref="M33" authorId="0" shapeId="0" xr:uid="{00000000-0006-0000-0600-00004A000000}">
      <text>
        <r>
          <rPr>
            <sz val="11"/>
            <rFont val="Calibri"/>
          </rPr>
          <t>The Oracle REMOTE_LOGIN_PASSWORDFILE parameter should be set to EXCLUSIVE or NONE.</t>
        </r>
      </text>
    </comment>
    <comment ref="N33" authorId="0" shapeId="0" xr:uid="{00000000-0006-0000-0600-00004B000000}">
      <text>
        <r>
          <rPr>
            <sz val="11"/>
            <rFont val="Calibri"/>
          </rPr>
          <t>The Oracle O7_DICTIONARY_ACCESSIBILITY parameter should be set to FALSE.</t>
        </r>
      </text>
    </comment>
    <comment ref="O33" authorId="0" shapeId="0" xr:uid="{00000000-0006-0000-0600-00004C000000}">
      <text>
        <r>
          <rPr>
            <sz val="11"/>
            <rFont val="Calibri"/>
          </rPr>
          <t>The Oracle _TRACE_FILES_PUBLIC parameter if present should be set to FALSE.</t>
        </r>
      </text>
    </comment>
    <comment ref="P33" authorId="0" shapeId="0" xr:uid="{00000000-0006-0000-0600-00004D000000}">
      <text>
        <r>
          <rPr>
            <sz val="11"/>
            <rFont val="Calibri"/>
          </rPr>
          <t>Database data encryption controls should be configured in accordance with application requirements.</t>
        </r>
      </text>
    </comment>
    <comment ref="Q33" authorId="0" shapeId="0" xr:uid="{00000000-0006-0000-0600-00004E000000}">
      <text>
        <r>
          <rPr>
            <sz val="11"/>
            <rFont val="Calibri"/>
          </rPr>
          <t>ccess to external objects should be disabled if not required and authorized.</t>
        </r>
      </text>
    </comment>
    <comment ref="J34" authorId="0" shapeId="0" xr:uid="{00000000-0006-0000-0600-00004F000000}">
      <text>
        <r>
          <rPr>
            <sz val="11"/>
            <rFont val="Calibri"/>
          </rPr>
          <t>Database software, applications and configuration files should be monitored to discover unauthorized changes.</t>
        </r>
      </text>
    </comment>
    <comment ref="K34" authorId="0" shapeId="0" xr:uid="{00000000-0006-0000-0600-000050000000}">
      <text>
        <r>
          <rPr>
            <sz val="11"/>
            <rFont val="Calibri"/>
          </rPr>
          <t>Changes to configuration options must be audited.</t>
        </r>
      </text>
    </comment>
    <comment ref="J35" authorId="0" shapeId="0" xr:uid="{00000000-0006-0000-0600-000051000000}">
      <text>
        <r>
          <rPr>
            <sz val="11"/>
            <rFont val="Calibri"/>
          </rPr>
          <t>Database software, applications and configuration files should be monitored to discover unauthorized changes.</t>
        </r>
      </text>
    </comment>
    <comment ref="J36" authorId="0" shapeId="0" xr:uid="{00000000-0006-0000-0600-000052000000}">
      <text>
        <r>
          <rPr>
            <sz val="11"/>
            <rFont val="Calibri"/>
          </rPr>
          <t>Database executable and configuration files should be monitored for unauthorized modifications.</t>
        </r>
      </text>
    </comment>
    <comment ref="K36" authorId="0" shapeId="0" xr:uid="{00000000-0006-0000-0600-000053000000}">
      <text>
        <r>
          <rPr>
            <sz val="11"/>
            <rFont val="Calibri"/>
          </rPr>
          <t>Database software directories including DBMS configuration files are stored in dedicated directories separate from the host OS and other applications.</t>
        </r>
      </text>
    </comment>
    <comment ref="J37" authorId="0" shapeId="0" xr:uid="{00000000-0006-0000-0600-000054000000}">
      <text>
        <r>
          <rPr>
            <sz val="11"/>
            <rFont val="Calibri"/>
          </rPr>
          <t>The Oracle REMOTE_OS_AUTHENT parameter should be set to FALSE.</t>
        </r>
      </text>
    </comment>
    <comment ref="K37" authorId="0" shapeId="0" xr:uid="{00000000-0006-0000-0600-000055000000}">
      <text>
        <r>
          <rPr>
            <sz val="11"/>
            <rFont val="Calibri"/>
          </rPr>
          <t>The Oracle REMOTE_OS_ROLES parameter should be set to FALSE.</t>
        </r>
      </text>
    </comment>
    <comment ref="L37" authorId="0" shapeId="0" xr:uid="{00000000-0006-0000-0600-000056000000}">
      <text>
        <r>
          <rPr>
            <sz val="11"/>
            <rFont val="Calibri"/>
          </rPr>
          <t>The Oracle SQL92_SECURITY parameter should be set to TRUE.</t>
        </r>
      </text>
    </comment>
    <comment ref="M37" authorId="0" shapeId="0" xr:uid="{00000000-0006-0000-0600-000057000000}">
      <text>
        <r>
          <rPr>
            <sz val="11"/>
            <rFont val="Calibri"/>
          </rPr>
          <t>The Oracle REMOTE_LOGIN_PASSWORDFILE parameter should be set to EXCLUSIVE or NONE.</t>
        </r>
      </text>
    </comment>
    <comment ref="N37" authorId="0" shapeId="0" xr:uid="{00000000-0006-0000-0600-000058000000}">
      <text>
        <r>
          <rPr>
            <sz val="11"/>
            <rFont val="Calibri"/>
          </rPr>
          <t>The Oracle O7_DICTIONARY_ACCESSIBILITY parameter should be set to FALSE.</t>
        </r>
      </text>
    </comment>
    <comment ref="O37" authorId="0" shapeId="0" xr:uid="{00000000-0006-0000-0600-000059000000}">
      <text>
        <r>
          <rPr>
            <sz val="11"/>
            <rFont val="Calibri"/>
          </rPr>
          <t>Unused database components, database application software, and database objects should be removed from the DBMS system.</t>
        </r>
      </text>
    </comment>
    <comment ref="P37" authorId="0" shapeId="0" xr:uid="{00000000-0006-0000-0600-00005A000000}">
      <text>
        <r>
          <rPr>
            <sz val="11"/>
            <rFont val="Calibri"/>
          </rPr>
          <t>The Oracle _TRACE_FILES_PUBLIC parameter if present should be set to FALSE.</t>
        </r>
      </text>
    </comment>
    <comment ref="Q37" authorId="0" shapeId="0" xr:uid="{00000000-0006-0000-0600-00005B000000}">
      <text>
        <r>
          <rPr>
            <sz val="11"/>
            <rFont val="Calibri"/>
          </rPr>
          <t>Default demonstration and sample database objects and applications should be removed.</t>
        </r>
      </text>
    </comment>
    <comment ref="R37" authorId="0" shapeId="0" xr:uid="{00000000-0006-0000-0600-00005C000000}">
      <text>
        <r>
          <rPr>
            <sz val="11"/>
            <rFont val="Calibri"/>
          </rPr>
          <t>ccess to external objects should be disabled if not required and authorized.</t>
        </r>
      </text>
    </comment>
    <comment ref="S37" authorId="0" shapeId="0" xr:uid="{00000000-0006-0000-0600-00005D000000}">
      <text>
        <r>
          <rPr>
            <sz val="11"/>
            <rFont val="Calibri"/>
          </rPr>
          <t>DBMS default accounts should be assigned custom passwords.</t>
        </r>
      </text>
    </comment>
    <comment ref="J43" authorId="0" shapeId="0" xr:uid="{00000000-0006-0000-0600-00005E000000}">
      <text>
        <r>
          <rPr>
            <sz val="11"/>
            <rFont val="Calibri"/>
          </rPr>
          <t>DBMS authentication should require use of a DoD PKI certificate.</t>
        </r>
      </text>
    </comment>
    <comment ref="K43" authorId="0" shapeId="0" xr:uid="{00000000-0006-0000-0600-00005F000000}">
      <text>
        <r>
          <rPr>
            <sz val="11"/>
            <rFont val="Calibri"/>
          </rPr>
          <t>Asymmetric keys should use DoD PKI Certificates and be protected in accordance with NIST (unclassified data) or NSA (classified data) approved key management and processes.</t>
        </r>
      </text>
    </comment>
    <comment ref="J48" authorId="0" shapeId="0" xr:uid="{00000000-0006-0000-0600-000060000000}">
      <text>
        <r>
          <rPr>
            <sz val="11"/>
            <rFont val="Calibri"/>
          </rPr>
          <t>Procedures for establishing temporary passwords that meet DoD password requirements for new accounts should be defined, documented and implemented.</t>
        </r>
      </text>
    </comment>
    <comment ref="K48" authorId="0" shapeId="0" xr:uid="{00000000-0006-0000-0600-000061000000}">
      <text>
        <r>
          <rPr>
            <sz val="11"/>
            <rFont val="Calibri"/>
          </rPr>
          <t>Case sensitivity for passwords should be enabled.</t>
        </r>
      </text>
    </comment>
    <comment ref="J50" authorId="0" shapeId="0" xr:uid="{00000000-0006-0000-0600-000062000000}">
      <text>
        <r>
          <rPr>
            <sz val="11"/>
            <rFont val="Calibri"/>
          </rPr>
          <t>DBMS authentication should require use of a DoD PKI certificate.</t>
        </r>
      </text>
    </comment>
    <comment ref="K50" authorId="0" shapeId="0" xr:uid="{00000000-0006-0000-0600-000063000000}">
      <text>
        <r>
          <rPr>
            <sz val="11"/>
            <rFont val="Calibri"/>
          </rPr>
          <t>Asymmetric keys should use DoD PKI Certificates and be protected in accordance with NIST (unclassified data) or NSA (classified data) approved key management and processes.</t>
        </r>
      </text>
    </comment>
    <comment ref="J59" authorId="0" shapeId="0" xr:uid="{00000000-0006-0000-0600-000064000000}">
      <text>
        <r>
          <rPr>
            <sz val="11"/>
            <rFont val="Calibri"/>
          </rPr>
          <t>Remote administration should be disabled for the Oracle connection manager.</t>
        </r>
      </text>
    </comment>
    <comment ref="J68" authorId="0" shapeId="0" xr:uid="{00000000-0006-0000-0600-000065000000}">
      <text>
        <r>
          <rPr>
            <sz val="11"/>
            <rFont val="Calibri"/>
          </rPr>
          <t>A minimum of two Oracle control files should be defined and configured to be stored on separate, archived physical disks or archived directories on a RAID device.</t>
        </r>
      </text>
    </comment>
    <comment ref="K68" authorId="0" shapeId="0" xr:uid="{00000000-0006-0000-0600-000066000000}">
      <text>
        <r>
          <rPr>
            <sz val="11"/>
            <rFont val="Calibri"/>
          </rPr>
          <t>A minimum of two Oracle redo log groups/files should be defined and configured to be stored on separate, archived physical disks or archived directories on a RAID device.</t>
        </r>
      </text>
    </comment>
    <comment ref="L68" authorId="0" shapeId="0" xr:uid="{00000000-0006-0000-0600-000067000000}">
      <text>
        <r>
          <rPr>
            <sz val="11"/>
            <rFont val="Calibri"/>
          </rPr>
          <t>DBMS backup and restoration files should be protected from unauthorized access.</t>
        </r>
      </text>
    </comment>
    <comment ref="M68" authorId="0" shapeId="0" xr:uid="{00000000-0006-0000-0600-000068000000}">
      <text>
        <r>
          <rPr>
            <sz val="11"/>
            <rFont val="Calibri"/>
          </rPr>
          <t>Access to sensitive data should be restricted to authorized users identified by the Information Owner.</t>
        </r>
      </text>
    </comment>
    <comment ref="N68" authorId="0" shapeId="0" xr:uid="{00000000-0006-0000-0600-000069000000}">
      <text>
        <r>
          <rPr>
            <sz val="11"/>
            <rFont val="Calibri"/>
          </rPr>
          <t>A minimum of two Oracle control files must be defined and configured to be stored on separate, archived disks (physical or virtual) or archived partitions on a RAID device.</t>
        </r>
      </text>
    </comment>
    <comment ref="O68" authorId="0" shapeId="0" xr:uid="{00000000-0006-0000-0600-00006A000000}">
      <text>
        <r>
          <rPr>
            <sz val="11"/>
            <rFont val="Calibri"/>
          </rPr>
          <t>A minimum of two Oracle redo log groups/files must be defined and configured to be stored on separate, archived physical disks or archived directories on a RAID device.</t>
        </r>
      </text>
    </comment>
    <comment ref="J88" authorId="0" shapeId="0" xr:uid="{00000000-0006-0000-0600-00006B000000}">
      <text>
        <r>
          <rPr>
            <sz val="11"/>
            <rFont val="Calibri"/>
          </rPr>
          <t>The Oracle Listener should be configured to require administration authentication.</t>
        </r>
      </text>
    </comment>
    <comment ref="K88" authorId="0" shapeId="0" xr:uid="{00000000-0006-0000-0600-00006C000000}">
      <text>
        <r>
          <rPr>
            <sz val="11"/>
            <rFont val="Calibri"/>
          </rPr>
          <t>The Oracle Listener ADMIN_RESTRICTIONS parameter if present should be set to ON.</t>
        </r>
      </text>
    </comment>
    <comment ref="L88" authorId="0" shapeId="0" xr:uid="{00000000-0006-0000-0600-00006D000000}">
      <text>
        <r>
          <rPr>
            <sz val="11"/>
            <rFont val="Calibri"/>
          </rPr>
          <t>The XDB Protocol server should be uninstalled if not required and authorized for use.</t>
        </r>
      </text>
    </comment>
    <comment ref="M88" authorId="0" shapeId="0" xr:uid="{00000000-0006-0000-0600-00006E000000}">
      <text>
        <r>
          <rPr>
            <sz val="11"/>
            <rFont val="Calibri"/>
          </rPr>
          <t>Access to external DBMS executables should be disabled or restricted.</t>
        </r>
      </text>
    </comment>
    <comment ref="N88" authorId="0" shapeId="0" xr:uid="{00000000-0006-0000-0600-00006F000000}">
      <text>
        <r>
          <rPr>
            <sz val="11"/>
            <rFont val="Calibri"/>
          </rPr>
          <t>Network access to the DBMS must be restricted to authorized personnel.</t>
        </r>
      </text>
    </comment>
    <comment ref="O88" authorId="0" shapeId="0" xr:uid="{00000000-0006-0000-0600-000070000000}">
      <text>
        <r>
          <rPr>
            <sz val="11"/>
            <rFont val="Calibri"/>
          </rPr>
          <t>The Oracle listener.ora file should specify IP addresses rather than host names to identify hosts.</t>
        </r>
      </text>
    </comment>
    <comment ref="J90" authorId="0" shapeId="0" xr:uid="{00000000-0006-0000-0600-000071000000}">
      <text>
        <r>
          <rPr>
            <sz val="11"/>
            <rFont val="Calibri"/>
          </rPr>
          <t>Access to default accounts used to support replication should be restricted to authorized DBAs.</t>
        </r>
      </text>
    </comment>
    <comment ref="K90" authorId="0" shapeId="0" xr:uid="{00000000-0006-0000-0600-000072000000}">
      <text>
        <r>
          <rPr>
            <sz val="11"/>
            <rFont val="Calibri"/>
          </rPr>
          <t>Fixed user and public database links should be authorized for use.</t>
        </r>
      </text>
    </comment>
    <comment ref="L90" authorId="0" shapeId="0" xr:uid="{00000000-0006-0000-0600-000073000000}">
      <text>
        <r>
          <rPr>
            <sz val="11"/>
            <rFont val="Calibri"/>
          </rPr>
          <t>Unauthorized database links should not be defined and active.</t>
        </r>
      </text>
    </comment>
    <comment ref="M90" authorId="0" shapeId="0" xr:uid="{00000000-0006-0000-0600-000074000000}">
      <text>
        <r>
          <rPr>
            <sz val="11"/>
            <rFont val="Calibri"/>
          </rPr>
          <t>Network access to the DBMS must be restricted to authorized personnel.</t>
        </r>
      </text>
    </comment>
    <comment ref="N90" authorId="0" shapeId="0" xr:uid="{00000000-0006-0000-0600-000075000000}">
      <text>
        <r>
          <rPr>
            <sz val="11"/>
            <rFont val="Calibri"/>
          </rPr>
          <t>Remote database or other external access should use fully-qualified names.</t>
        </r>
      </text>
    </comment>
    <comment ref="J91" authorId="0" shapeId="0" xr:uid="{00000000-0006-0000-0600-000076000000}">
      <text>
        <r>
          <rPr>
            <sz val="11"/>
            <rFont val="Calibri"/>
          </rPr>
          <t>Database account passwords should be stored in encoded or encrypted format whether stored in database objects, external host files, environment variables or any other storage locations.</t>
        </r>
      </text>
    </comment>
    <comment ref="K91" authorId="0" shapeId="0" xr:uid="{00000000-0006-0000-0600-000077000000}">
      <text>
        <r>
          <rPr>
            <sz val="11"/>
            <rFont val="Calibri"/>
          </rPr>
          <t>Sensitive information from production database exports must be modified before import to a development database.</t>
        </r>
      </text>
    </comment>
    <comment ref="L91" authorId="0" shapeId="0" xr:uid="{00000000-0006-0000-0600-000078000000}">
      <text>
        <r>
          <rPr>
            <sz val="11"/>
            <rFont val="Calibri"/>
          </rPr>
          <t>Procedures and restrictions for import of production data to development databases should be documented, implemented and followed.</t>
        </r>
      </text>
    </comment>
    <comment ref="M91" authorId="0" shapeId="0" xr:uid="{00000000-0006-0000-0600-000079000000}">
      <text>
        <r>
          <rPr>
            <sz val="11"/>
            <rFont val="Calibri"/>
          </rPr>
          <t>Database data encryption controls should be configured in accordance with application requirements.</t>
        </r>
      </text>
    </comment>
    <comment ref="J94" authorId="0" shapeId="0" xr:uid="{00000000-0006-0000-0600-00007A000000}">
      <text>
        <r>
          <rPr>
            <sz val="11"/>
            <rFont val="Calibri"/>
          </rPr>
          <t>DBMS cryptography must be NIST FIPS 140-2 validated.</t>
        </r>
      </text>
    </comment>
    <comment ref="J99" authorId="0" shapeId="0" xr:uid="{00000000-0006-0000-0600-00007B000000}">
      <text>
        <r>
          <rPr>
            <sz val="11"/>
            <rFont val="Calibri"/>
          </rPr>
          <t>Vendor supported software is evaluated and patched against newly found vulnerabilities.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Vendor supported software is evaluated and patched against newly found vulnerabilities.</t>
        </r>
      </text>
    </comment>
    <comment ref="H90" authorId="0" shapeId="0" xr:uid="{00000000-0006-0000-0700-000002000000}">
      <text>
        <r>
          <rPr>
            <sz val="11"/>
            <rFont val="Calibri"/>
          </rPr>
          <t>The Oracle Listener should be configured to require administration authentication.</t>
        </r>
      </text>
    </comment>
    <comment ref="I90" authorId="0" shapeId="0" xr:uid="{00000000-0006-0000-0700-00000C000000}">
      <text>
        <r>
          <rPr>
            <sz val="11"/>
            <rFont val="Calibri"/>
          </rPr>
          <t>The Oracle Listener ADMIN_RESTRICTIONS parameter if present should be set to ON.</t>
        </r>
      </text>
    </comment>
    <comment ref="J90" authorId="0" shapeId="0" xr:uid="{00000000-0006-0000-0700-000003000000}">
      <text>
        <r>
          <rPr>
            <sz val="11"/>
            <rFont val="Calibri"/>
          </rPr>
          <t>DBMS authentication should require use of a DoD PKI certificate.</t>
        </r>
      </text>
    </comment>
    <comment ref="K90" authorId="0" shapeId="0" xr:uid="{00000000-0006-0000-0700-000004000000}">
      <text>
        <r>
          <rPr>
            <sz val="11"/>
            <rFont val="Calibri"/>
          </rPr>
          <t>Procedures for establishing temporary passwords that meet DoD password requirements for new accounts should be defined, documented and implemented.</t>
        </r>
      </text>
    </comment>
    <comment ref="L90" authorId="0" shapeId="0" xr:uid="{00000000-0006-0000-0700-000005000000}">
      <text>
        <r>
          <rPr>
            <sz val="11"/>
            <rFont val="Calibri"/>
          </rPr>
          <t>The XDB Protocol server should be uninstalled if not required and authorized for use.</t>
        </r>
      </text>
    </comment>
    <comment ref="M90" authorId="0" shapeId="0" xr:uid="{00000000-0006-0000-0700-000006000000}">
      <text>
        <r>
          <rPr>
            <sz val="11"/>
            <rFont val="Calibri"/>
          </rPr>
          <t>Asymmetric keys should use DoD PKI Certificates and be protected in accordance with NIST (unclassified data) or NSA (classified data) approved key management and processes.</t>
        </r>
      </text>
    </comment>
    <comment ref="N90" authorId="0" shapeId="0" xr:uid="{00000000-0006-0000-0700-000007000000}">
      <text>
        <r>
          <rPr>
            <sz val="11"/>
            <rFont val="Calibri"/>
          </rPr>
          <t>Access to external DBMS executables should be disabled or restricted.</t>
        </r>
      </text>
    </comment>
    <comment ref="O90" authorId="0" shapeId="0" xr:uid="{00000000-0006-0000-0700-000008000000}">
      <text>
        <r>
          <rPr>
            <sz val="11"/>
            <rFont val="Calibri"/>
          </rPr>
          <t>DBMS default accounts should be assigned custom passwords.</t>
        </r>
      </text>
    </comment>
    <comment ref="P90" authorId="0" shapeId="0" xr:uid="{00000000-0006-0000-0700-000009000000}">
      <text>
        <r>
          <rPr>
            <sz val="11"/>
            <rFont val="Calibri"/>
          </rPr>
          <t>The Oracle listener.ora file should specify IP addresses rather than host names to identify hosts.</t>
        </r>
      </text>
    </comment>
    <comment ref="Q90" authorId="0" shapeId="0" xr:uid="{00000000-0006-0000-0700-00000A000000}">
      <text>
        <r>
          <rPr>
            <sz val="11"/>
            <rFont val="Calibri"/>
          </rPr>
          <t>Remote administration should be disabled for the Oracle connection manager.</t>
        </r>
      </text>
    </comment>
    <comment ref="R90" authorId="0" shapeId="0" xr:uid="{00000000-0006-0000-0700-00000B000000}">
      <text>
        <r>
          <rPr>
            <sz val="11"/>
            <rFont val="Calibri"/>
          </rPr>
          <t>Case sensitivity for passwords should be enabled.</t>
        </r>
      </text>
    </comment>
    <comment ref="H91" authorId="0" shapeId="0" xr:uid="{00000000-0006-0000-0700-00000D000000}">
      <text>
        <r>
          <rPr>
            <sz val="11"/>
            <rFont val="Calibri"/>
          </rPr>
          <t>DBMS authentication should require use of a DoD PKI certificate.</t>
        </r>
      </text>
    </comment>
    <comment ref="I91" authorId="0" shapeId="0" xr:uid="{00000000-0006-0000-0700-00000E000000}">
      <text>
        <r>
          <rPr>
            <sz val="11"/>
            <rFont val="Calibri"/>
          </rPr>
          <t>Asymmetric keys should use DoD PKI Certificates and be protected in accordance with NIST (unclassified data) or NSA (classified data) approved key management and processes.</t>
        </r>
      </text>
    </comment>
    <comment ref="H93" authorId="0" shapeId="0" xr:uid="{00000000-0006-0000-0700-00000F000000}">
      <text>
        <r>
          <rPr>
            <sz val="11"/>
            <rFont val="Calibri"/>
          </rPr>
          <t>Database executable and configuration files should be monitored for unauthorized modifications.</t>
        </r>
      </text>
    </comment>
    <comment ref="I93" authorId="0" shapeId="0" xr:uid="{00000000-0006-0000-0700-00001A000000}">
      <text>
        <r>
          <rPr>
            <sz val="11"/>
            <rFont val="Calibri"/>
          </rPr>
          <t>The DBMS software installation account should be restricted to authorized users.</t>
        </r>
      </text>
    </comment>
    <comment ref="J93" authorId="0" shapeId="0" xr:uid="{00000000-0006-0000-0700-00001B000000}">
      <text>
        <r>
          <rPr>
            <sz val="11"/>
            <rFont val="Calibri"/>
          </rPr>
          <t>Access to default accounts used to support replication should be restricted to authorized DBAs.</t>
        </r>
      </text>
    </comment>
    <comment ref="K93" authorId="0" shapeId="0" xr:uid="{00000000-0006-0000-0700-00001C000000}">
      <text>
        <r>
          <rPr>
            <sz val="11"/>
            <rFont val="Calibri"/>
          </rPr>
          <t>Fixed user and public database links should be authorized for use.</t>
        </r>
      </text>
    </comment>
    <comment ref="L93" authorId="0" shapeId="0" xr:uid="{00000000-0006-0000-0700-00001D000000}">
      <text>
        <r>
          <rPr>
            <sz val="11"/>
            <rFont val="Calibri"/>
          </rPr>
          <t>The Oracle WITH GRANT OPTION privilege should not be granted to non-DBA or non-Application administrator user accounts.</t>
        </r>
      </text>
    </comment>
    <comment ref="M93" authorId="0" shapeId="0" xr:uid="{00000000-0006-0000-0700-00001E000000}">
      <text>
        <r>
          <rPr>
            <sz val="11"/>
            <rFont val="Calibri"/>
          </rPr>
          <t>System privileges granted using the WITH ADMIN OPTION should not be granted to unauthorized user accounts.</t>
        </r>
      </text>
    </comment>
    <comment ref="N93" authorId="0" shapeId="0" xr:uid="{00000000-0006-0000-0700-00001F000000}">
      <text>
        <r>
          <rPr>
            <sz val="11"/>
            <rFont val="Calibri"/>
          </rPr>
          <t>Oracle roles granted using the WITH ADMIN OPTION should not be granted to unauthorized accounts.</t>
        </r>
      </text>
    </comment>
    <comment ref="O93" authorId="0" shapeId="0" xr:uid="{00000000-0006-0000-0700-000020000000}">
      <text>
        <r>
          <rPr>
            <sz val="11"/>
            <rFont val="Calibri"/>
          </rPr>
          <t>Application role permissions should not be assigned to the Oracle PUBLIC role.</t>
        </r>
      </text>
    </comment>
    <comment ref="P93" authorId="0" shapeId="0" xr:uid="{00000000-0006-0000-0700-000021000000}">
      <text>
        <r>
          <rPr>
            <sz val="11"/>
            <rFont val="Calibri"/>
          </rPr>
          <t>Oracle application administration roles should be disabled if not required and authorized.</t>
        </r>
      </text>
    </comment>
    <comment ref="Q93" authorId="0" shapeId="0" xr:uid="{00000000-0006-0000-0700-000022000000}">
      <text>
        <r>
          <rPr>
            <sz val="11"/>
            <rFont val="Calibri"/>
          </rPr>
          <t>Unauthorized database links should not be defined and active.</t>
        </r>
      </text>
    </comment>
    <comment ref="R93" authorId="0" shapeId="0" xr:uid="{00000000-0006-0000-0700-000023000000}">
      <text>
        <r>
          <rPr>
            <sz val="11"/>
            <rFont val="Calibri"/>
          </rPr>
          <t>Application user privilege assignment should be reviewed monthly or more frequently to ensure compliance with least privilege and documented policy.</t>
        </r>
      </text>
    </comment>
    <comment ref="S93" authorId="0" shapeId="0" xr:uid="{00000000-0006-0000-0700-000010000000}">
      <text>
        <r>
          <rPr>
            <sz val="11"/>
            <rFont val="Calibri"/>
          </rPr>
          <t>The Oracle software installation account should not be granted excessive host system privileges.</t>
        </r>
      </text>
    </comment>
    <comment ref="T93" authorId="0" shapeId="0" xr:uid="{00000000-0006-0000-0700-000011000000}">
      <text>
        <r>
          <rPr>
            <sz val="11"/>
            <rFont val="Calibri"/>
          </rPr>
          <t>The directories assigned to the LOG_ARCHIVE_DEST* parameters should be protected from unauthorized access.</t>
        </r>
      </text>
    </comment>
    <comment ref="U93" authorId="0" shapeId="0" xr:uid="{00000000-0006-0000-0700-000012000000}">
      <text>
        <r>
          <rPr>
            <sz val="11"/>
            <rFont val="Calibri"/>
          </rPr>
          <t>Database software directories including DBMS configuration files are stored in dedicated directories separate from the host OS and other applications.</t>
        </r>
      </text>
    </comment>
    <comment ref="V93" authorId="0" shapeId="0" xr:uid="{00000000-0006-0000-0700-000013000000}">
      <text>
        <r>
          <rPr>
            <sz val="11"/>
            <rFont val="Calibri"/>
          </rPr>
          <t>Only necessary privileges to the host system should be granted to DBA OS accounts.</t>
        </r>
      </text>
    </comment>
    <comment ref="W93" authorId="0" shapeId="0" xr:uid="{00000000-0006-0000-0700-000014000000}">
      <text>
        <r>
          <rPr>
            <sz val="11"/>
            <rFont val="Calibri"/>
          </rPr>
          <t>Use of the DBMS software installation account should be restricted to DBMS software installation, upgrade and maintenance actions.</t>
        </r>
      </text>
    </comment>
    <comment ref="X93" authorId="0" shapeId="0" xr:uid="{00000000-0006-0000-0700-000015000000}">
      <text>
        <r>
          <rPr>
            <sz val="11"/>
            <rFont val="Calibri"/>
          </rPr>
          <t>DBMS processes or services should run under custom, dedicated OS accounts.</t>
        </r>
      </text>
    </comment>
    <comment ref="Y93" authorId="0" shapeId="0" xr:uid="{00000000-0006-0000-0700-000016000000}">
      <text>
        <r>
          <rPr>
            <sz val="11"/>
            <rFont val="Calibri"/>
          </rPr>
          <t>Application objects should be owned by accounts authorized for ownership.</t>
        </r>
      </text>
    </comment>
    <comment ref="Z93" authorId="0" shapeId="0" xr:uid="{00000000-0006-0000-0700-000017000000}">
      <text>
        <r>
          <rPr>
            <sz val="11"/>
            <rFont val="Calibri"/>
          </rPr>
          <t>OS accounts used to execute external procedures should be assigned minimum privileges.</t>
        </r>
      </text>
    </comment>
    <comment ref="AA93" authorId="0" shapeId="0" xr:uid="{00000000-0006-0000-0700-000018000000}">
      <text>
        <r>
          <rPr>
            <sz val="11"/>
            <rFont val="Calibri"/>
          </rPr>
          <t>Remote database or other external access should use fully-qualified names.</t>
        </r>
      </text>
    </comment>
    <comment ref="AB93" authorId="0" shapeId="0" xr:uid="{00000000-0006-0000-0700-000019000000}">
      <text>
        <r>
          <rPr>
            <sz val="11"/>
            <rFont val="Calibri"/>
          </rPr>
          <t>The /diag subdirectory under the directory assigned to the DIAGNOSTIC_DEST parameter must be protected from unauthorized access.</t>
        </r>
      </text>
    </comment>
    <comment ref="H110" authorId="0" shapeId="0" xr:uid="{00000000-0006-0000-0700-000024000000}">
      <text>
        <r>
          <rPr>
            <sz val="11"/>
            <rFont val="Calibri"/>
          </rPr>
          <t>Database account passwords should be stored in encoded or encrypted format whether stored in database objects, external host files, environment variables or any other storage locations.</t>
        </r>
      </text>
    </comment>
    <comment ref="I110" authorId="0" shapeId="0" xr:uid="{00000000-0006-0000-0700-000025000000}">
      <text>
        <r>
          <rPr>
            <sz val="11"/>
            <rFont val="Calibri"/>
          </rPr>
          <t>Sensitive information from production database exports must be modified before import to a development database.</t>
        </r>
      </text>
    </comment>
    <comment ref="J110" authorId="0" shapeId="0" xr:uid="{00000000-0006-0000-0700-000026000000}">
      <text>
        <r>
          <rPr>
            <sz val="11"/>
            <rFont val="Calibri"/>
          </rPr>
          <t>The directories assigned to the LOG_ARCHIVE_DEST* parameters should be protected from unauthorized access.</t>
        </r>
      </text>
    </comment>
    <comment ref="K110" authorId="0" shapeId="0" xr:uid="{00000000-0006-0000-0700-000027000000}">
      <text>
        <r>
          <rPr>
            <sz val="11"/>
            <rFont val="Calibri"/>
          </rPr>
          <t>Procedures and restrictions for import of production data to development databases should be documented, implemented and followed.</t>
        </r>
      </text>
    </comment>
    <comment ref="L110" authorId="0" shapeId="0" xr:uid="{00000000-0006-0000-0700-000028000000}">
      <text>
        <r>
          <rPr>
            <sz val="11"/>
            <rFont val="Calibri"/>
          </rPr>
          <t>Database data encryption controls should be configured in accordance with application requirements.</t>
        </r>
      </text>
    </comment>
    <comment ref="M110" authorId="0" shapeId="0" xr:uid="{00000000-0006-0000-0700-000029000000}">
      <text>
        <r>
          <rPr>
            <sz val="11"/>
            <rFont val="Calibri"/>
          </rPr>
          <t>Changes to DBMS security labels should be audited.</t>
        </r>
      </text>
    </comment>
    <comment ref="N110" authorId="0" shapeId="0" xr:uid="{00000000-0006-0000-0700-00002A000000}">
      <text>
        <r>
          <rPr>
            <sz val="11"/>
            <rFont val="Calibri"/>
          </rPr>
          <t>DBMS cryptography must be NIST FIPS 140-2 validated.</t>
        </r>
      </text>
    </comment>
    <comment ref="H111" authorId="0" shapeId="0" xr:uid="{00000000-0006-0000-0700-00002B000000}">
      <text>
        <r>
          <rPr>
            <sz val="11"/>
            <rFont val="Calibri"/>
          </rPr>
          <t>Database account passwords should be stored in encoded or encrypted format whether stored in database objects, external host files, environment variables or any other storage locations.</t>
        </r>
      </text>
    </comment>
    <comment ref="I111" authorId="0" shapeId="0" xr:uid="{00000000-0006-0000-0700-00002C000000}">
      <text>
        <r>
          <rPr>
            <sz val="11"/>
            <rFont val="Calibri"/>
          </rPr>
          <t>Sensitive information from production database exports must be modified before import to a development database.</t>
        </r>
      </text>
    </comment>
    <comment ref="J111" authorId="0" shapeId="0" xr:uid="{00000000-0006-0000-0700-00002D000000}">
      <text>
        <r>
          <rPr>
            <sz val="11"/>
            <rFont val="Calibri"/>
          </rPr>
          <t>Procedures and restrictions for import of production data to development databases should be documented, implemented and followed.</t>
        </r>
      </text>
    </comment>
    <comment ref="K111" authorId="0" shapeId="0" xr:uid="{00000000-0006-0000-0700-00002E000000}">
      <text>
        <r>
          <rPr>
            <sz val="11"/>
            <rFont val="Calibri"/>
          </rPr>
          <t>Database data encryption controls should be configured in accordance with application requirements.</t>
        </r>
      </text>
    </comment>
    <comment ref="L111" authorId="0" shapeId="0" xr:uid="{00000000-0006-0000-0700-00002F000000}">
      <text>
        <r>
          <rPr>
            <sz val="11"/>
            <rFont val="Calibri"/>
          </rPr>
          <t>DBMS cryptography must be NIST FIPS 140-2 validated.</t>
        </r>
      </text>
    </comment>
    <comment ref="H115" authorId="0" shapeId="0" xr:uid="{00000000-0006-0000-0700-000030000000}">
      <text>
        <r>
          <rPr>
            <sz val="11"/>
            <rFont val="Calibri"/>
          </rPr>
          <t>Database software, applications and configuration files should be monitored to discover unauthorized changes.</t>
        </r>
      </text>
    </comment>
    <comment ref="H119" authorId="0" shapeId="0" xr:uid="{00000000-0006-0000-0700-000031000000}">
      <text>
        <r>
          <rPr>
            <sz val="11"/>
            <rFont val="Calibri"/>
          </rPr>
          <t>A minimum of two Oracle control files should be defined and configured to be stored on separate, archived physical disks or archived directories on a RAID device.</t>
        </r>
      </text>
    </comment>
    <comment ref="I119" authorId="0" shapeId="0" xr:uid="{00000000-0006-0000-0700-000032000000}">
      <text>
        <r>
          <rPr>
            <sz val="11"/>
            <rFont val="Calibri"/>
          </rPr>
          <t>A minimum of two Oracle redo log groups/files should be defined and configured to be stored on separate, archived physical disks or archived directories on a RAID device.</t>
        </r>
      </text>
    </comment>
    <comment ref="J119" authorId="0" shapeId="0" xr:uid="{00000000-0006-0000-0700-000033000000}">
      <text>
        <r>
          <rPr>
            <sz val="11"/>
            <rFont val="Calibri"/>
          </rPr>
          <t>DBMS backup and restoration files should be protected from unauthorized access.</t>
        </r>
      </text>
    </comment>
    <comment ref="K119" authorId="0" shapeId="0" xr:uid="{00000000-0006-0000-0700-000034000000}">
      <text>
        <r>
          <rPr>
            <sz val="11"/>
            <rFont val="Calibri"/>
          </rPr>
          <t>Access to sensitive data should be restricted to authorized users identified by the Information Owner.</t>
        </r>
      </text>
    </comment>
    <comment ref="L119" authorId="0" shapeId="0" xr:uid="{00000000-0006-0000-0700-000035000000}">
      <text>
        <r>
          <rPr>
            <sz val="11"/>
            <rFont val="Calibri"/>
          </rPr>
          <t>A minimum of two Oracle control files must be defined and configured to be stored on separate, archived disks (physical or virtual) or archived partitions on a RAID device.</t>
        </r>
      </text>
    </comment>
    <comment ref="M119" authorId="0" shapeId="0" xr:uid="{00000000-0006-0000-0700-000036000000}">
      <text>
        <r>
          <rPr>
            <sz val="11"/>
            <rFont val="Calibri"/>
          </rPr>
          <t>A minimum of two Oracle redo log groups/files must be defined and configured to be stored on separate, archived physical disks or archived directories on a RAID device.</t>
        </r>
      </text>
    </comment>
    <comment ref="H134" authorId="0" shapeId="0" xr:uid="{00000000-0006-0000-0700-000037000000}">
      <text>
        <r>
          <rPr>
            <sz val="11"/>
            <rFont val="Calibri"/>
          </rPr>
          <t>Network access to the DBMS must be restricted to authorized personnel.</t>
        </r>
      </text>
    </comment>
    <comment ref="H137" authorId="0" shapeId="0" xr:uid="{00000000-0006-0000-0700-000038000000}">
      <text>
        <r>
          <rPr>
            <sz val="11"/>
            <rFont val="Calibri"/>
          </rPr>
          <t>The Oracle INBOUND_CONNECT_TIMEOUT and SQLNET.INBOUND_CONNECT_TIMEOUT parameters should be set to a value greater than 0.</t>
        </r>
      </text>
    </comment>
    <comment ref="I137" authorId="0" shapeId="0" xr:uid="{00000000-0006-0000-0700-000039000000}">
      <text>
        <r>
          <rPr>
            <sz val="11"/>
            <rFont val="Calibri"/>
          </rPr>
          <t>The Oracle SEC_MAX_FAILED_LOGIN_ATTEMPTS parameter should be set to an ISSO-approved value between 1 and 3.</t>
        </r>
      </text>
    </comment>
    <comment ref="J137" authorId="0" shapeId="0" xr:uid="{00000000-0006-0000-0700-00003A000000}">
      <text>
        <r>
          <rPr>
            <sz val="11"/>
            <rFont val="Calibri"/>
          </rPr>
          <t>The Oracle SEC_PROTOCOL_ERROR_FURTHER_ACTION parameter should be set to a value of DELAY or DROP.</t>
        </r>
      </text>
    </comment>
    <comment ref="K137" authorId="0" shapeId="0" xr:uid="{00000000-0006-0000-0700-00003B000000}">
      <text>
        <r>
          <rPr>
            <sz val="11"/>
            <rFont val="Calibri"/>
          </rPr>
          <t>The Oracle SEC_PROTOCOL_ERROR_TRACE_ACTION parameter should not be set to NONE.</t>
        </r>
      </text>
    </comment>
    <comment ref="H142" authorId="0" shapeId="0" xr:uid="{00000000-0006-0000-0700-00003C000000}">
      <text>
        <r>
          <rPr>
            <sz val="11"/>
            <rFont val="Calibri"/>
          </rPr>
          <t>All database non-interactive, n-tier connection, and shared accounts that exist should be documented and approved by the IAO.</t>
        </r>
      </text>
    </comment>
    <comment ref="I142" authorId="0" shapeId="0" xr:uid="{00000000-0006-0000-0700-000050000000}">
      <text>
        <r>
          <rPr>
            <sz val="11"/>
            <rFont val="Calibri"/>
          </rPr>
          <t>Unauthorized user accounts should not exist.</t>
        </r>
      </text>
    </comment>
    <comment ref="J142" authorId="0" shapeId="0" xr:uid="{00000000-0006-0000-0700-000051000000}">
      <text>
        <r>
          <rPr>
            <sz val="11"/>
            <rFont val="Calibri"/>
          </rPr>
          <t>Access to the Oracle SYS and SYSTEM accounts should be restricted to authorized DBAs.</t>
        </r>
      </text>
    </comment>
    <comment ref="K142" authorId="0" shapeId="0" xr:uid="{00000000-0006-0000-0700-000052000000}">
      <text>
        <r>
          <rPr>
            <sz val="11"/>
            <rFont val="Calibri"/>
          </rPr>
          <t>Oracle instance names should not contain Oracle version numbers.</t>
        </r>
      </text>
    </comment>
    <comment ref="L142" authorId="0" shapeId="0" xr:uid="{00000000-0006-0000-0700-000053000000}">
      <text>
        <r>
          <rPr>
            <sz val="11"/>
            <rFont val="Calibri"/>
          </rPr>
          <t>The Oracle OS_ROLES parameter should be set to FALSE.</t>
        </r>
      </text>
    </comment>
    <comment ref="M142" authorId="0" shapeId="0" xr:uid="{00000000-0006-0000-0700-000054000000}">
      <text>
        <r>
          <rPr>
            <sz val="11"/>
            <rFont val="Calibri"/>
          </rPr>
          <t>The DBA role should not be granted to unauthorized user accounts.</t>
        </r>
      </text>
    </comment>
    <comment ref="N142" authorId="0" shapeId="0" xr:uid="{00000000-0006-0000-0700-000055000000}">
      <text>
        <r>
          <rPr>
            <sz val="11"/>
            <rFont val="Calibri"/>
          </rPr>
          <t>The Oracle OS_AUTHENT_PREFIX parameter should be changed from the default value of OPS$.</t>
        </r>
      </text>
    </comment>
    <comment ref="O142" authorId="0" shapeId="0" xr:uid="{00000000-0006-0000-0700-000056000000}">
      <text>
        <r>
          <rPr>
            <sz val="11"/>
            <rFont val="Calibri"/>
          </rPr>
          <t>Execute permission should be revoked from PUBLIC for restricted Oracle packages.</t>
        </r>
      </text>
    </comment>
    <comment ref="P142" authorId="0" shapeId="0" xr:uid="{00000000-0006-0000-0700-000057000000}">
      <text>
        <r>
          <rPr>
            <sz val="11"/>
            <rFont val="Calibri"/>
          </rPr>
          <t>The IDLE_TIME profile parameter should be set for Oracle profiles IAW DoD policy.</t>
        </r>
      </text>
    </comment>
    <comment ref="Q142" authorId="0" shapeId="0" xr:uid="{00000000-0006-0000-0700-000058000000}">
      <text>
        <r>
          <rPr>
            <sz val="11"/>
            <rFont val="Calibri"/>
          </rPr>
          <t>The Oracle REMOTE_OS_AUTHENT parameter should be set to FALSE.</t>
        </r>
      </text>
    </comment>
    <comment ref="R142" authorId="0" shapeId="0" xr:uid="{00000000-0006-0000-0700-000059000000}">
      <text>
        <r>
          <rPr>
            <sz val="11"/>
            <rFont val="Calibri"/>
          </rPr>
          <t>The Oracle REMOTE_OS_ROLES parameter should be set to FALSE.</t>
        </r>
      </text>
    </comment>
    <comment ref="S142" authorId="0" shapeId="0" xr:uid="{00000000-0006-0000-0700-00005A000000}">
      <text>
        <r>
          <rPr>
            <sz val="11"/>
            <rFont val="Calibri"/>
          </rPr>
          <t>The Oracle SQL92_SECURITY parameter should be set to TRUE.</t>
        </r>
      </text>
    </comment>
    <comment ref="T142" authorId="0" shapeId="0" xr:uid="{00000000-0006-0000-0700-00005B000000}">
      <text>
        <r>
          <rPr>
            <sz val="11"/>
            <rFont val="Calibri"/>
          </rPr>
          <t>The Oracle REMOTE_LOGIN_PASSWORDFILE parameter should be set to EXCLUSIVE or NONE.</t>
        </r>
      </text>
    </comment>
    <comment ref="U142" authorId="0" shapeId="0" xr:uid="{00000000-0006-0000-0700-00005C000000}">
      <text>
        <r>
          <rPr>
            <sz val="11"/>
            <rFont val="Calibri"/>
          </rPr>
          <t>System Privileges should not be granted to PUBLIC.</t>
        </r>
      </text>
    </comment>
    <comment ref="V142" authorId="0" shapeId="0" xr:uid="{00000000-0006-0000-0700-00005D000000}">
      <text>
        <r>
          <rPr>
            <sz val="11"/>
            <rFont val="Calibri"/>
          </rPr>
          <t>The Oracle O7_DICTIONARY_ACCESSIBILITY parameter should be set to FALSE.</t>
        </r>
      </text>
    </comment>
    <comment ref="W142" authorId="0" shapeId="0" xr:uid="{00000000-0006-0000-0700-00005E000000}">
      <text>
        <r>
          <rPr>
            <sz val="11"/>
            <rFont val="Calibri"/>
          </rPr>
          <t>Object permissions granted to PUBLIC should be restricted.</t>
        </r>
      </text>
    </comment>
    <comment ref="X142" authorId="0" shapeId="0" xr:uid="{00000000-0006-0000-0700-00005F000000}">
      <text>
        <r>
          <rPr>
            <sz val="11"/>
            <rFont val="Calibri"/>
          </rPr>
          <t>The Oracle RESOURCE_LIMIT parameter should be set to TRUE.</t>
        </r>
      </text>
    </comment>
    <comment ref="Y142" authorId="0" shapeId="0" xr:uid="{00000000-0006-0000-0700-000060000000}">
      <text>
        <r>
          <rPr>
            <sz val="11"/>
            <rFont val="Calibri"/>
          </rPr>
          <t>Oracle system privileges should not be directly assigned to unauthorized accounts.</t>
        </r>
      </text>
    </comment>
    <comment ref="Z142" authorId="0" shapeId="0" xr:uid="{00000000-0006-0000-0700-000061000000}">
      <text>
        <r>
          <rPr>
            <sz val="11"/>
            <rFont val="Calibri"/>
          </rPr>
          <t>Connections by mid-tier web and application systems to the Oracle DBMS should be protected, encrypted and authenticated according to database, web, application, enclave and network requirements.</t>
        </r>
      </text>
    </comment>
    <comment ref="AA142" authorId="0" shapeId="0" xr:uid="{00000000-0006-0000-0700-000062000000}">
      <text>
        <r>
          <rPr>
            <sz val="11"/>
            <rFont val="Calibri"/>
          </rPr>
          <t>Configuration management procedures should be defined and implemented for database software modifications.</t>
        </r>
      </text>
    </comment>
    <comment ref="AB142" authorId="0" shapeId="0" xr:uid="{00000000-0006-0000-0700-000063000000}">
      <text>
        <r>
          <rPr>
            <sz val="11"/>
            <rFont val="Calibri"/>
          </rPr>
          <t>Database applications should be restricted from using static DDL statements to modify the application schema.</t>
        </r>
      </text>
    </comment>
    <comment ref="AC142" authorId="0" shapeId="0" xr:uid="{00000000-0006-0000-0700-00003D000000}">
      <text>
        <r>
          <rPr>
            <sz val="11"/>
            <rFont val="Calibri"/>
          </rPr>
          <t>A production DBMS installation should not coexist on the same DBMS host with other, non-production DBMS installations.</t>
        </r>
      </text>
    </comment>
    <comment ref="AD142" authorId="0" shapeId="0" xr:uid="{00000000-0006-0000-0700-00003E000000}">
      <text>
        <r>
          <rPr>
            <sz val="11"/>
            <rFont val="Calibri"/>
          </rPr>
          <t>Application software should be owned by a Software Application account.</t>
        </r>
      </text>
    </comment>
    <comment ref="AE142" authorId="0" shapeId="0" xr:uid="{00000000-0006-0000-0700-00003F000000}">
      <text>
        <r>
          <rPr>
            <sz val="11"/>
            <rFont val="Calibri"/>
          </rPr>
          <t>A baseline of database application software should be documented and maintained.</t>
        </r>
      </text>
    </comment>
    <comment ref="AF142" authorId="0" shapeId="0" xr:uid="{00000000-0006-0000-0700-000040000000}">
      <text>
        <r>
          <rPr>
            <sz val="11"/>
            <rFont val="Calibri"/>
          </rPr>
          <t>Database job/batch queues should be reviewed regularly to detect unauthorized database job submissions.</t>
        </r>
      </text>
    </comment>
    <comment ref="AG142" authorId="0" shapeId="0" xr:uid="{00000000-0006-0000-0700-000041000000}">
      <text>
        <r>
          <rPr>
            <sz val="11"/>
            <rFont val="Calibri"/>
          </rPr>
          <t>A single database connection configuration file should not be used to configure all database clients.</t>
        </r>
      </text>
    </comment>
    <comment ref="AH142" authorId="0" shapeId="0" xr:uid="{00000000-0006-0000-0700-000042000000}">
      <text>
        <r>
          <rPr>
            <sz val="11"/>
            <rFont val="Calibri"/>
          </rPr>
          <t>DBMS tools or applications that echo or require a password entry in clear text should be protected from password display.</t>
        </r>
      </text>
    </comment>
    <comment ref="AI142" authorId="0" shapeId="0" xr:uid="{00000000-0006-0000-0700-000043000000}">
      <text>
        <r>
          <rPr>
            <sz val="11"/>
            <rFont val="Calibri"/>
          </rPr>
          <t>New passwords must be required to differ from old passwords by more than four characters.</t>
        </r>
      </text>
    </comment>
    <comment ref="AJ142" authorId="0" shapeId="0" xr:uid="{00000000-0006-0000-0700-000044000000}">
      <text>
        <r>
          <rPr>
            <sz val="11"/>
            <rFont val="Calibri"/>
          </rPr>
          <t>Database accounts should not specify account lock times less than the site-approved minimum.</t>
        </r>
      </text>
    </comment>
    <comment ref="AK142" authorId="0" shapeId="0" xr:uid="{00000000-0006-0000-0700-000045000000}">
      <text>
        <r>
          <rPr>
            <sz val="11"/>
            <rFont val="Calibri"/>
          </rPr>
          <t>Production databases should be protected from unauthorized access by developers on shared production/development host systems.</t>
        </r>
      </text>
    </comment>
    <comment ref="AL142" authorId="0" shapeId="0" xr:uid="{00000000-0006-0000-0700-000046000000}">
      <text>
        <r>
          <rPr>
            <sz val="11"/>
            <rFont val="Calibri"/>
          </rPr>
          <t>Custom and GOTS application source code stored in the database should be protected with encryption or encoding.</t>
        </r>
      </text>
    </comment>
    <comment ref="AM142" authorId="0" shapeId="0" xr:uid="{00000000-0006-0000-0700-000047000000}">
      <text>
        <r>
          <rPr>
            <sz val="11"/>
            <rFont val="Calibri"/>
          </rPr>
          <t>Remote adminstrative connections to the database should be encrypted.</t>
        </r>
      </text>
    </comment>
    <comment ref="AN142" authorId="0" shapeId="0" xr:uid="{00000000-0006-0000-0700-000048000000}">
      <text>
        <r>
          <rPr>
            <sz val="11"/>
            <rFont val="Calibri"/>
          </rPr>
          <t>OS DBA group membership should be restricted to authorized accounts.</t>
        </r>
      </text>
    </comment>
    <comment ref="AO142" authorId="0" shapeId="0" xr:uid="{00000000-0006-0000-0700-000049000000}">
      <text>
        <r>
          <rPr>
            <sz val="11"/>
            <rFont val="Calibri"/>
          </rPr>
          <t>Only authorized system accounts should have the SYSTEM tablespace specified as the default tablespace.</t>
        </r>
      </text>
    </comment>
    <comment ref="AP142" authorId="0" shapeId="0" xr:uid="{00000000-0006-0000-0700-00004A000000}">
      <text>
        <r>
          <rPr>
            <sz val="11"/>
            <rFont val="Calibri"/>
          </rPr>
          <t>Database application user accounts should be denied storage usage for object creation within the database.</t>
        </r>
      </text>
    </comment>
    <comment ref="AQ142" authorId="0" shapeId="0" xr:uid="{00000000-0006-0000-0700-00004B000000}">
      <text>
        <r>
          <rPr>
            <sz val="11"/>
            <rFont val="Calibri"/>
          </rPr>
          <t>The Oracle SID should not be the default SID.</t>
        </r>
      </text>
    </comment>
    <comment ref="AR142" authorId="0" shapeId="0" xr:uid="{00000000-0006-0000-0700-00004C000000}">
      <text>
        <r>
          <rPr>
            <sz val="11"/>
            <rFont val="Calibri"/>
          </rPr>
          <t>Application owner accounts should have a dedicated application tablespace.</t>
        </r>
      </text>
    </comment>
    <comment ref="AS142" authorId="0" shapeId="0" xr:uid="{00000000-0006-0000-0700-00004D000000}">
      <text>
        <r>
          <rPr>
            <sz val="11"/>
            <rFont val="Calibri"/>
          </rPr>
          <t>The Oracle _TRACE_FILES_PUBLIC parameter if present should be set to FALSE.</t>
        </r>
      </text>
    </comment>
    <comment ref="AT142" authorId="0" shapeId="0" xr:uid="{00000000-0006-0000-0700-00004E000000}">
      <text>
        <r>
          <rPr>
            <sz val="11"/>
            <rFont val="Calibri"/>
          </rPr>
          <t>The Oracle SQLNET.EXPIRE_TIME parameter should be set to a value greater than 0.</t>
        </r>
      </text>
    </comment>
    <comment ref="AU142" authorId="0" shapeId="0" xr:uid="{00000000-0006-0000-0700-00004F000000}">
      <text>
        <r>
          <rPr>
            <sz val="11"/>
            <rFont val="Calibri"/>
          </rPr>
          <t>The Oracle Management Agent should be uninstalled if not required and authorized or is installed on a database accessible from the Internet.</t>
        </r>
      </text>
    </comment>
    <comment ref="H143" authorId="0" shapeId="0" xr:uid="{00000000-0006-0000-0700-000064000000}">
      <text>
        <r>
          <rPr>
            <sz val="11"/>
            <rFont val="Calibri"/>
          </rPr>
          <t>The Oracle REMOTE_OS_AUTHENT parameter should be set to FALSE.</t>
        </r>
      </text>
    </comment>
    <comment ref="I143" authorId="0" shapeId="0" xr:uid="{00000000-0006-0000-0700-000065000000}">
      <text>
        <r>
          <rPr>
            <sz val="11"/>
            <rFont val="Calibri"/>
          </rPr>
          <t>The Oracle REMOTE_OS_ROLES parameter should be set to FALSE.</t>
        </r>
      </text>
    </comment>
    <comment ref="J143" authorId="0" shapeId="0" xr:uid="{00000000-0006-0000-0700-000066000000}">
      <text>
        <r>
          <rPr>
            <sz val="11"/>
            <rFont val="Calibri"/>
          </rPr>
          <t>The Oracle SQL92_SECURITY parameter should be set to TRUE.</t>
        </r>
      </text>
    </comment>
    <comment ref="K143" authorId="0" shapeId="0" xr:uid="{00000000-0006-0000-0700-000067000000}">
      <text>
        <r>
          <rPr>
            <sz val="11"/>
            <rFont val="Calibri"/>
          </rPr>
          <t>The Oracle REMOTE_LOGIN_PASSWORDFILE parameter should be set to EXCLUSIVE or NONE.</t>
        </r>
      </text>
    </comment>
    <comment ref="L143" authorId="0" shapeId="0" xr:uid="{00000000-0006-0000-0700-000068000000}">
      <text>
        <r>
          <rPr>
            <sz val="11"/>
            <rFont val="Calibri"/>
          </rPr>
          <t>The Oracle O7_DICTIONARY_ACCESSIBILITY parameter should be set to FALSE.</t>
        </r>
      </text>
    </comment>
    <comment ref="M143" authorId="0" shapeId="0" xr:uid="{00000000-0006-0000-0700-000069000000}">
      <text>
        <r>
          <rPr>
            <sz val="11"/>
            <rFont val="Calibri"/>
          </rPr>
          <t>The Oracle _TRACE_FILES_PUBLIC parameter if present should be set to FALSE.</t>
        </r>
      </text>
    </comment>
    <comment ref="N143" authorId="0" shapeId="0" xr:uid="{00000000-0006-0000-0700-00006A000000}">
      <text>
        <r>
          <rPr>
            <sz val="11"/>
            <rFont val="Calibri"/>
          </rPr>
          <t>Vendor supported software is evaluated and patched against newly found vulnerabilities.</t>
        </r>
      </text>
    </comment>
    <comment ref="O143" authorId="0" shapeId="0" xr:uid="{00000000-0006-0000-0700-00006B000000}">
      <text>
        <r>
          <rPr>
            <sz val="11"/>
            <rFont val="Calibri"/>
          </rPr>
          <t>Database data encryption controls should be configured in accordance with application requirements.</t>
        </r>
      </text>
    </comment>
    <comment ref="P143" authorId="0" shapeId="0" xr:uid="{00000000-0006-0000-0700-00006C000000}">
      <text>
        <r>
          <rPr>
            <sz val="11"/>
            <rFont val="Calibri"/>
          </rPr>
          <t>ccess to external objects should be disabled if not required and authorized.</t>
        </r>
      </text>
    </comment>
    <comment ref="H144" authorId="0" shapeId="0" xr:uid="{00000000-0006-0000-0700-00006D000000}">
      <text>
        <r>
          <rPr>
            <sz val="11"/>
            <rFont val="Calibri"/>
          </rPr>
          <t>Unused database components, database application software, and database objects should be removed from the DBMS system.</t>
        </r>
      </text>
    </comment>
    <comment ref="I144" authorId="0" shapeId="0" xr:uid="{00000000-0006-0000-0700-00006E000000}">
      <text>
        <r>
          <rPr>
            <sz val="11"/>
            <rFont val="Calibri"/>
          </rPr>
          <t>Default demonstration and sample database objects and applications should be removed.</t>
        </r>
      </text>
    </comment>
    <comment ref="H145" authorId="0" shapeId="0" xr:uid="{00000000-0006-0000-0700-00006F000000}">
      <text>
        <r>
          <rPr>
            <sz val="11"/>
            <rFont val="Calibri"/>
          </rPr>
          <t>Audit trail data should be retained for one year.</t>
        </r>
      </text>
    </comment>
    <comment ref="I145" authorId="0" shapeId="0" xr:uid="{00000000-0006-0000-0700-000070000000}">
      <text>
        <r>
          <rPr>
            <sz val="11"/>
            <rFont val="Calibri"/>
          </rPr>
          <t>The audit table should be owned by SYS or SYSTEM.</t>
        </r>
      </text>
    </comment>
    <comment ref="J145" authorId="0" shapeId="0" xr:uid="{00000000-0006-0000-0700-000071000000}">
      <text>
        <r>
          <rPr>
            <sz val="11"/>
            <rFont val="Calibri"/>
          </rPr>
          <t>Required object auditing should be configured.</t>
        </r>
      </text>
    </comment>
    <comment ref="K145" authorId="0" shapeId="0" xr:uid="{00000000-0006-0000-0700-000072000000}">
      <text>
        <r>
          <rPr>
            <sz val="11"/>
            <rFont val="Calibri"/>
          </rPr>
          <t>The Oracle Listener should be configured to require administration authentication.</t>
        </r>
      </text>
    </comment>
    <comment ref="L145" authorId="0" shapeId="0" xr:uid="{00000000-0006-0000-0700-000073000000}">
      <text>
        <r>
          <rPr>
            <sz val="11"/>
            <rFont val="Calibri"/>
          </rPr>
          <t>Oracle SQLNet and listener log files should not be accessible to unauthorized users.</t>
        </r>
      </text>
    </comment>
    <comment ref="M145" authorId="0" shapeId="0" xr:uid="{00000000-0006-0000-0700-000074000000}">
      <text>
        <r>
          <rPr>
            <sz val="11"/>
            <rFont val="Calibri"/>
          </rPr>
          <t>All applications that access the database should be logged in the audit trail.</t>
        </r>
      </text>
    </comment>
    <comment ref="N145" authorId="0" shapeId="0" xr:uid="{00000000-0006-0000-0700-000075000000}">
      <text>
        <r>
          <rPr>
            <sz val="11"/>
            <rFont val="Calibri"/>
          </rPr>
          <t>Audit trail data should be reviewed daily or more frequently.</t>
        </r>
      </text>
    </comment>
    <comment ref="O145" authorId="0" shapeId="0" xr:uid="{00000000-0006-0000-0700-000076000000}">
      <text>
        <r>
          <rPr>
            <sz val="11"/>
            <rFont val="Calibri"/>
          </rPr>
          <t>The directory assigned to the AUDIT_FILE_DEST parameter should be protected from unauthorized access.</t>
        </r>
      </text>
    </comment>
    <comment ref="P145" authorId="0" shapeId="0" xr:uid="{00000000-0006-0000-0700-000077000000}">
      <text>
        <r>
          <rPr>
            <sz val="11"/>
            <rFont val="Calibri"/>
          </rPr>
          <t>Required auditing parameters for database auditing should be set.</t>
        </r>
      </text>
    </comment>
    <comment ref="Q145" authorId="0" shapeId="0" xr:uid="{00000000-0006-0000-0700-000078000000}">
      <text>
        <r>
          <rPr>
            <sz val="11"/>
            <rFont val="Calibri"/>
          </rPr>
          <t>Audit records should be restricted to authorized individuals.</t>
        </r>
      </text>
    </comment>
    <comment ref="R145" authorId="0" shapeId="0" xr:uid="{00000000-0006-0000-0700-000079000000}">
      <text>
        <r>
          <rPr>
            <sz val="11"/>
            <rFont val="Calibri"/>
          </rPr>
          <t>Automated notification of suspicious activity detected in the audit trail should be implemented.</t>
        </r>
      </text>
    </comment>
    <comment ref="S145" authorId="0" shapeId="0" xr:uid="{00000000-0006-0000-0700-00007A000000}">
      <text>
        <r>
          <rPr>
            <sz val="11"/>
            <rFont val="Calibri"/>
          </rPr>
          <t>An automated tool that monitors audit data and immediately reports suspicious activity should be employed for the DBMS.</t>
        </r>
      </text>
    </comment>
    <comment ref="T145" authorId="0" shapeId="0" xr:uid="{00000000-0006-0000-0700-00007B000000}">
      <text>
        <r>
          <rPr>
            <sz val="11"/>
            <rFont val="Calibri"/>
          </rPr>
          <t>The DBMS audit logs should be included in backup operations.</t>
        </r>
      </text>
    </comment>
    <comment ref="U145" authorId="0" shapeId="0" xr:uid="{00000000-0006-0000-0700-00007C000000}">
      <text>
        <r>
          <rPr>
            <sz val="11"/>
            <rFont val="Calibri"/>
          </rPr>
          <t>The audit logs should be periodically monitored to discover DBMS access using unauthorized applications.</t>
        </r>
      </text>
    </comment>
    <comment ref="V145" authorId="0" shapeId="0" xr:uid="{00000000-0006-0000-0700-00007D000000}">
      <text>
        <r>
          <rPr>
            <sz val="11"/>
            <rFont val="Calibri"/>
          </rPr>
          <t>Attempts to bypass access controls should be audited.</t>
        </r>
      </text>
    </comment>
    <comment ref="W145" authorId="0" shapeId="0" xr:uid="{00000000-0006-0000-0700-00007E000000}">
      <text>
        <r>
          <rPr>
            <sz val="11"/>
            <rFont val="Calibri"/>
          </rPr>
          <t>Audit records should contain required information.</t>
        </r>
      </text>
    </comment>
    <comment ref="X145" authorId="0" shapeId="0" xr:uid="{00000000-0006-0000-0700-00007F000000}">
      <text>
        <r>
          <rPr>
            <sz val="11"/>
            <rFont val="Calibri"/>
          </rPr>
          <t>Audit records should include the reason for blacklisting or disabling DBMS connections or accounts.</t>
        </r>
      </text>
    </comment>
    <comment ref="Y145" authorId="0" shapeId="0" xr:uid="{00000000-0006-0000-0700-000080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H165" authorId="0" shapeId="0" xr:uid="{00000000-0006-0000-0700-000081000000}">
      <text>
        <r>
          <rPr>
            <sz val="11"/>
            <rFont val="Calibri"/>
          </rPr>
          <t>Database software, applications and configuration files should be monitored to discover unauthorized changes.</t>
        </r>
      </text>
    </comment>
    <comment ref="I165" authorId="0" shapeId="0" xr:uid="{00000000-0006-0000-0700-000082000000}">
      <text>
        <r>
          <rPr>
            <sz val="11"/>
            <rFont val="Calibri"/>
          </rPr>
          <t>Changes to configuration options must be audited.</t>
        </r>
      </text>
    </comment>
    <comment ref="H167" authorId="0" shapeId="0" xr:uid="{00000000-0006-0000-0700-000083000000}">
      <text>
        <r>
          <rPr>
            <sz val="11"/>
            <rFont val="Calibri"/>
          </rPr>
          <t>Audit trail data should be retained for one year.</t>
        </r>
      </text>
    </comment>
    <comment ref="I167" authorId="0" shapeId="0" xr:uid="{00000000-0006-0000-0700-000084000000}">
      <text>
        <r>
          <rPr>
            <sz val="11"/>
            <rFont val="Calibri"/>
          </rPr>
          <t>The audit table should be owned by SYS or SYSTEM.</t>
        </r>
      </text>
    </comment>
    <comment ref="J167" authorId="0" shapeId="0" xr:uid="{00000000-0006-0000-0700-000085000000}">
      <text>
        <r>
          <rPr>
            <sz val="11"/>
            <rFont val="Calibri"/>
          </rPr>
          <t>Required object auditing should be configured.</t>
        </r>
      </text>
    </comment>
    <comment ref="K167" authorId="0" shapeId="0" xr:uid="{00000000-0006-0000-0700-000086000000}">
      <text>
        <r>
          <rPr>
            <sz val="11"/>
            <rFont val="Calibri"/>
          </rPr>
          <t>The Oracle Listener should be configured to require administration authentication.</t>
        </r>
      </text>
    </comment>
    <comment ref="L167" authorId="0" shapeId="0" xr:uid="{00000000-0006-0000-0700-000087000000}">
      <text>
        <r>
          <rPr>
            <sz val="11"/>
            <rFont val="Calibri"/>
          </rPr>
          <t>Oracle SQLNet and listener log files should not be accessible to unauthorized users.</t>
        </r>
      </text>
    </comment>
    <comment ref="M167" authorId="0" shapeId="0" xr:uid="{00000000-0006-0000-0700-000088000000}">
      <text>
        <r>
          <rPr>
            <sz val="11"/>
            <rFont val="Calibri"/>
          </rPr>
          <t>All applications that access the database should be logged in the audit trail.</t>
        </r>
      </text>
    </comment>
    <comment ref="N167" authorId="0" shapeId="0" xr:uid="{00000000-0006-0000-0700-000089000000}">
      <text>
        <r>
          <rPr>
            <sz val="11"/>
            <rFont val="Calibri"/>
          </rPr>
          <t>Audit trail data should be reviewed daily or more frequently.</t>
        </r>
      </text>
    </comment>
    <comment ref="O167" authorId="0" shapeId="0" xr:uid="{00000000-0006-0000-0700-00008A000000}">
      <text>
        <r>
          <rPr>
            <sz val="11"/>
            <rFont val="Calibri"/>
          </rPr>
          <t>The directory assigned to the AUDIT_FILE_DEST parameter should be protected from unauthorized access.</t>
        </r>
      </text>
    </comment>
    <comment ref="P167" authorId="0" shapeId="0" xr:uid="{00000000-0006-0000-0700-00008B000000}">
      <text>
        <r>
          <rPr>
            <sz val="11"/>
            <rFont val="Calibri"/>
          </rPr>
          <t>Required auditing parameters for database auditing should be set.</t>
        </r>
      </text>
    </comment>
    <comment ref="Q167" authorId="0" shapeId="0" xr:uid="{00000000-0006-0000-0700-00008C000000}">
      <text>
        <r>
          <rPr>
            <sz val="11"/>
            <rFont val="Calibri"/>
          </rPr>
          <t>Audit records should be restricted to authorized individuals.</t>
        </r>
      </text>
    </comment>
    <comment ref="R167" authorId="0" shapeId="0" xr:uid="{00000000-0006-0000-0700-00008D000000}">
      <text>
        <r>
          <rPr>
            <sz val="11"/>
            <rFont val="Calibri"/>
          </rPr>
          <t>Automated notification of suspicious activity detected in the audit trail should be implemented.</t>
        </r>
      </text>
    </comment>
    <comment ref="S167" authorId="0" shapeId="0" xr:uid="{00000000-0006-0000-0700-00008E000000}">
      <text>
        <r>
          <rPr>
            <sz val="11"/>
            <rFont val="Calibri"/>
          </rPr>
          <t>An automated tool that monitors audit data and immediately reports suspicious activity should be employed for the DBMS.</t>
        </r>
      </text>
    </comment>
    <comment ref="T167" authorId="0" shapeId="0" xr:uid="{00000000-0006-0000-0700-00008F000000}">
      <text>
        <r>
          <rPr>
            <sz val="11"/>
            <rFont val="Calibri"/>
          </rPr>
          <t>The DBMS audit logs should be included in backup operations.</t>
        </r>
      </text>
    </comment>
    <comment ref="U167" authorId="0" shapeId="0" xr:uid="{00000000-0006-0000-0700-000090000000}">
      <text>
        <r>
          <rPr>
            <sz val="11"/>
            <rFont val="Calibri"/>
          </rPr>
          <t>The audit logs should be periodically monitored to discover DBMS access using unauthorized applications.</t>
        </r>
      </text>
    </comment>
    <comment ref="V167" authorId="0" shapeId="0" xr:uid="{00000000-0006-0000-0700-000091000000}">
      <text>
        <r>
          <rPr>
            <sz val="11"/>
            <rFont val="Calibri"/>
          </rPr>
          <t>Attempts to bypass access controls should be audited.</t>
        </r>
      </text>
    </comment>
    <comment ref="W167" authorId="0" shapeId="0" xr:uid="{00000000-0006-0000-0700-000092000000}">
      <text>
        <r>
          <rPr>
            <sz val="11"/>
            <rFont val="Calibri"/>
          </rPr>
          <t>Audit records should contain required information.</t>
        </r>
      </text>
    </comment>
    <comment ref="X167" authorId="0" shapeId="0" xr:uid="{00000000-0006-0000-0700-000093000000}">
      <text>
        <r>
          <rPr>
            <sz val="11"/>
            <rFont val="Calibri"/>
          </rPr>
          <t>Audit records should include the reason for blacklisting or disabling DBMS connections or accounts.</t>
        </r>
      </text>
    </comment>
    <comment ref="Y167" authorId="0" shapeId="0" xr:uid="{00000000-0006-0000-0700-000094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0" authorId="0" shapeId="0" xr:uid="{00000000-0006-0000-0800-000001000000}">
      <text>
        <r>
          <rPr>
            <sz val="11"/>
            <rFont val="Calibri"/>
          </rPr>
          <t>The Oracle Listener should be configured to require administration authentication.</t>
        </r>
      </text>
    </comment>
    <comment ref="H40" authorId="0" shapeId="0" xr:uid="{00000000-0006-0000-0800-000005000000}">
      <text>
        <r>
          <rPr>
            <sz val="11"/>
            <rFont val="Calibri"/>
          </rPr>
          <t>The Oracle Listener ADMIN_RESTRICTIONS parameter if present should be set to ON.</t>
        </r>
      </text>
    </comment>
    <comment ref="I40" authorId="0" shapeId="0" xr:uid="{00000000-0006-0000-0800-000002000000}">
      <text>
        <r>
          <rPr>
            <sz val="11"/>
            <rFont val="Calibri"/>
          </rPr>
          <t>The XDB Protocol server should be uninstalled if not required and authorized for use.</t>
        </r>
      </text>
    </comment>
    <comment ref="J40" authorId="0" shapeId="0" xr:uid="{00000000-0006-0000-0800-000003000000}">
      <text>
        <r>
          <rPr>
            <sz val="11"/>
            <rFont val="Calibri"/>
          </rPr>
          <t>Access to external DBMS executables should be disabled or restricted.</t>
        </r>
      </text>
    </comment>
    <comment ref="K40" authorId="0" shapeId="0" xr:uid="{00000000-0006-0000-0800-000004000000}">
      <text>
        <r>
          <rPr>
            <sz val="11"/>
            <rFont val="Calibri"/>
          </rPr>
          <t>The Oracle listener.ora file should specify IP addresses rather than host names to identify hosts.</t>
        </r>
      </text>
    </comment>
    <comment ref="G42" authorId="0" shapeId="0" xr:uid="{00000000-0006-0000-0800-000006000000}">
      <text>
        <r>
          <rPr>
            <sz val="11"/>
            <rFont val="Calibri"/>
          </rPr>
          <t>The Oracle Listener should be configured to require administration authentication.</t>
        </r>
      </text>
    </comment>
    <comment ref="H42" authorId="0" shapeId="0" xr:uid="{00000000-0006-0000-0800-000007000000}">
      <text>
        <r>
          <rPr>
            <sz val="11"/>
            <rFont val="Calibri"/>
          </rPr>
          <t>The Oracle Listener ADMIN_RESTRICTIONS parameter if present should be set to ON.</t>
        </r>
      </text>
    </comment>
    <comment ref="I42" authorId="0" shapeId="0" xr:uid="{00000000-0006-0000-0800-000008000000}">
      <text>
        <r>
          <rPr>
            <sz val="11"/>
            <rFont val="Calibri"/>
          </rPr>
          <t>The XDB Protocol server should be uninstalled if not required and authorized for use.</t>
        </r>
      </text>
    </comment>
    <comment ref="J42" authorId="0" shapeId="0" xr:uid="{00000000-0006-0000-0800-000009000000}">
      <text>
        <r>
          <rPr>
            <sz val="11"/>
            <rFont val="Calibri"/>
          </rPr>
          <t>Access to external DBMS executables should be disabled or restricted.</t>
        </r>
      </text>
    </comment>
    <comment ref="K42" authorId="0" shapeId="0" xr:uid="{00000000-0006-0000-0800-00000A000000}">
      <text>
        <r>
          <rPr>
            <sz val="11"/>
            <rFont val="Calibri"/>
          </rPr>
          <t>The Oracle listener.ora file should specify IP addresses rather than host names to identify hosts.</t>
        </r>
      </text>
    </comment>
    <comment ref="G44" authorId="0" shapeId="0" xr:uid="{00000000-0006-0000-0800-00000B000000}">
      <text>
        <r>
          <rPr>
            <sz val="11"/>
            <rFont val="Calibri"/>
          </rPr>
          <t>Access to default accounts used to support replication should be restricted to authorized DBAs.</t>
        </r>
      </text>
    </comment>
    <comment ref="H44" authorId="0" shapeId="0" xr:uid="{00000000-0006-0000-0800-00000C000000}">
      <text>
        <r>
          <rPr>
            <sz val="11"/>
            <rFont val="Calibri"/>
          </rPr>
          <t>Fixed user and public database links should be authorized for use.</t>
        </r>
      </text>
    </comment>
    <comment ref="I44" authorId="0" shapeId="0" xr:uid="{00000000-0006-0000-0800-00000D000000}">
      <text>
        <r>
          <rPr>
            <sz val="11"/>
            <rFont val="Calibri"/>
          </rPr>
          <t>Unauthorized database links should not be defined and active.</t>
        </r>
      </text>
    </comment>
    <comment ref="J44" authorId="0" shapeId="0" xr:uid="{00000000-0006-0000-0800-00000E000000}">
      <text>
        <r>
          <rPr>
            <sz val="11"/>
            <rFont val="Calibri"/>
          </rPr>
          <t>Network access to the DBMS must be restricted to authorized personnel.</t>
        </r>
      </text>
    </comment>
    <comment ref="K44" authorId="0" shapeId="0" xr:uid="{00000000-0006-0000-0800-00000F000000}">
      <text>
        <r>
          <rPr>
            <sz val="11"/>
            <rFont val="Calibri"/>
          </rPr>
          <t>Remote database or other external access should use fully-qualified names.</t>
        </r>
      </text>
    </comment>
    <comment ref="G48" authorId="0" shapeId="0" xr:uid="{00000000-0006-0000-0800-000010000000}">
      <text>
        <r>
          <rPr>
            <sz val="11"/>
            <rFont val="Calibri"/>
          </rPr>
          <t>Remote administration should be disabled for the Oracle connection manager.</t>
        </r>
      </text>
    </comment>
    <comment ref="G52" authorId="0" shapeId="0" xr:uid="{00000000-0006-0000-0800-000011000000}">
      <text>
        <r>
          <rPr>
            <sz val="11"/>
            <rFont val="Calibri"/>
          </rPr>
          <t>Database executable and configuration files should be monitored for unauthorized modifications.</t>
        </r>
      </text>
    </comment>
    <comment ref="H52" authorId="0" shapeId="0" xr:uid="{00000000-0006-0000-0800-000019000000}">
      <text>
        <r>
          <rPr>
            <sz val="11"/>
            <rFont val="Calibri"/>
          </rPr>
          <t>The Oracle REMOTE_OS_AUTHENT parameter should be set to FALSE.</t>
        </r>
      </text>
    </comment>
    <comment ref="I52" authorId="0" shapeId="0" xr:uid="{00000000-0006-0000-0800-00001A000000}">
      <text>
        <r>
          <rPr>
            <sz val="11"/>
            <rFont val="Calibri"/>
          </rPr>
          <t>The Oracle REMOTE_OS_ROLES parameter should be set to FALSE.</t>
        </r>
      </text>
    </comment>
    <comment ref="J52" authorId="0" shapeId="0" xr:uid="{00000000-0006-0000-0800-00001B000000}">
      <text>
        <r>
          <rPr>
            <sz val="11"/>
            <rFont val="Calibri"/>
          </rPr>
          <t>The Oracle SQL92_SECURITY parameter should be set to TRUE.</t>
        </r>
      </text>
    </comment>
    <comment ref="K52" authorId="0" shapeId="0" xr:uid="{00000000-0006-0000-0800-00001C000000}">
      <text>
        <r>
          <rPr>
            <sz val="11"/>
            <rFont val="Calibri"/>
          </rPr>
          <t>The Oracle REMOTE_LOGIN_PASSWORDFILE parameter should be set to EXCLUSIVE or NONE.</t>
        </r>
      </text>
    </comment>
    <comment ref="L52" authorId="0" shapeId="0" xr:uid="{00000000-0006-0000-0800-000012000000}">
      <text>
        <r>
          <rPr>
            <sz val="11"/>
            <rFont val="Calibri"/>
          </rPr>
          <t>The Oracle O7_DICTIONARY_ACCESSIBILITY parameter should be set to FALSE.</t>
        </r>
      </text>
    </comment>
    <comment ref="M52" authorId="0" shapeId="0" xr:uid="{00000000-0006-0000-0800-000013000000}">
      <text>
        <r>
          <rPr>
            <sz val="11"/>
            <rFont val="Calibri"/>
          </rPr>
          <t>Unused database components, database application software, and database objects should be removed from the DBMS system.</t>
        </r>
      </text>
    </comment>
    <comment ref="N52" authorId="0" shapeId="0" xr:uid="{00000000-0006-0000-0800-000014000000}">
      <text>
        <r>
          <rPr>
            <sz val="11"/>
            <rFont val="Calibri"/>
          </rPr>
          <t>The Oracle _TRACE_FILES_PUBLIC parameter if present should be set to FALSE.</t>
        </r>
      </text>
    </comment>
    <comment ref="O52" authorId="0" shapeId="0" xr:uid="{00000000-0006-0000-0800-000015000000}">
      <text>
        <r>
          <rPr>
            <sz val="11"/>
            <rFont val="Calibri"/>
          </rPr>
          <t>Database software directories including DBMS configuration files are stored in dedicated directories separate from the host OS and other applications.</t>
        </r>
      </text>
    </comment>
    <comment ref="P52" authorId="0" shapeId="0" xr:uid="{00000000-0006-0000-0800-000016000000}">
      <text>
        <r>
          <rPr>
            <sz val="11"/>
            <rFont val="Calibri"/>
          </rPr>
          <t>Database data encryption controls should be configured in accordance with application requirements.</t>
        </r>
      </text>
    </comment>
    <comment ref="Q52" authorId="0" shapeId="0" xr:uid="{00000000-0006-0000-0800-000017000000}">
      <text>
        <r>
          <rPr>
            <sz val="11"/>
            <rFont val="Calibri"/>
          </rPr>
          <t>Default demonstration and sample database objects and applications should be removed.</t>
        </r>
      </text>
    </comment>
    <comment ref="R52" authorId="0" shapeId="0" xr:uid="{00000000-0006-0000-0800-000018000000}">
      <text>
        <r>
          <rPr>
            <sz val="11"/>
            <rFont val="Calibri"/>
          </rPr>
          <t>ccess to external objects should be disabled if not required and authorized.</t>
        </r>
      </text>
    </comment>
    <comment ref="G54" authorId="0" shapeId="0" xr:uid="{00000000-0006-0000-0800-00001D000000}">
      <text>
        <r>
          <rPr>
            <sz val="11"/>
            <rFont val="Calibri"/>
          </rPr>
          <t>DBMS default accounts should be assigned custom passwords.</t>
        </r>
      </text>
    </comment>
    <comment ref="G63" authorId="0" shapeId="0" xr:uid="{00000000-0006-0000-0800-00001E000000}">
      <text>
        <r>
          <rPr>
            <sz val="11"/>
            <rFont val="Calibri"/>
          </rPr>
          <t>Vendor supported software is evaluated and patched against newly found vulnerabilities.</t>
        </r>
      </text>
    </comment>
    <comment ref="G71" authorId="0" shapeId="0" xr:uid="{00000000-0006-0000-0800-00001F000000}">
      <text>
        <r>
          <rPr>
            <sz val="11"/>
            <rFont val="Calibri"/>
          </rPr>
          <t>Vendor supported software is evaluated and patched against newly found vulnerabilities.</t>
        </r>
      </text>
    </comment>
    <comment ref="G77" authorId="0" shapeId="0" xr:uid="{00000000-0006-0000-0800-000020000000}">
      <text>
        <r>
          <rPr>
            <sz val="11"/>
            <rFont val="Calibri"/>
          </rPr>
          <t>Unused database components, database application software, and database objects should be removed from the DBMS system.</t>
        </r>
      </text>
    </comment>
    <comment ref="G83" authorId="0" shapeId="0" xr:uid="{00000000-0006-0000-0800-000021000000}">
      <text>
        <r>
          <rPr>
            <sz val="11"/>
            <rFont val="Calibri"/>
          </rPr>
          <t>Application role permissions should not be assigned to the Oracle PUBLIC role.</t>
        </r>
      </text>
    </comment>
    <comment ref="H83" authorId="0" shapeId="0" xr:uid="{00000000-0006-0000-0800-000022000000}">
      <text>
        <r>
          <rPr>
            <sz val="11"/>
            <rFont val="Calibri"/>
          </rPr>
          <t>Oracle application administration roles should be disabled if not required and authorized.</t>
        </r>
      </text>
    </comment>
    <comment ref="I83" authorId="0" shapeId="0" xr:uid="{00000000-0006-0000-0800-000023000000}">
      <text>
        <r>
          <rPr>
            <sz val="11"/>
            <rFont val="Calibri"/>
          </rPr>
          <t>Application user privilege assignment should be reviewed monthly or more frequently to ensure compliance with least privilege and documented policy.</t>
        </r>
      </text>
    </comment>
    <comment ref="J83" authorId="0" shapeId="0" xr:uid="{00000000-0006-0000-0800-000024000000}">
      <text>
        <r>
          <rPr>
            <sz val="11"/>
            <rFont val="Calibri"/>
          </rPr>
          <t>Only necessary privileges to the host system should be granted to DBA OS accounts.</t>
        </r>
      </text>
    </comment>
    <comment ref="K83" authorId="0" shapeId="0" xr:uid="{00000000-0006-0000-0800-000025000000}">
      <text>
        <r>
          <rPr>
            <sz val="11"/>
            <rFont val="Calibri"/>
          </rPr>
          <t>DBMS processes or services should run under custom, dedicated OS accounts.</t>
        </r>
      </text>
    </comment>
    <comment ref="L83" authorId="0" shapeId="0" xr:uid="{00000000-0006-0000-0800-000026000000}">
      <text>
        <r>
          <rPr>
            <sz val="11"/>
            <rFont val="Calibri"/>
          </rPr>
          <t>OS accounts used to execute external procedures should be assigned minimum privileges.</t>
        </r>
      </text>
    </comment>
    <comment ref="G85" authorId="0" shapeId="0" xr:uid="{00000000-0006-0000-0800-000027000000}">
      <text>
        <r>
          <rPr>
            <sz val="11"/>
            <rFont val="Calibri"/>
          </rPr>
          <t>The DBMS software installation account should be restricted to authorized users.</t>
        </r>
      </text>
    </comment>
    <comment ref="H85" authorId="0" shapeId="0" xr:uid="{00000000-0006-0000-0800-000028000000}">
      <text>
        <r>
          <rPr>
            <sz val="11"/>
            <rFont val="Calibri"/>
          </rPr>
          <t>The Oracle WITH GRANT OPTION privilege should not be granted to non-DBA or non-Application administrator user accounts.</t>
        </r>
      </text>
    </comment>
    <comment ref="I85" authorId="0" shapeId="0" xr:uid="{00000000-0006-0000-0800-000029000000}">
      <text>
        <r>
          <rPr>
            <sz val="11"/>
            <rFont val="Calibri"/>
          </rPr>
          <t>System privileges granted using the WITH ADMIN OPTION should not be granted to unauthorized user accounts.</t>
        </r>
      </text>
    </comment>
    <comment ref="J85" authorId="0" shapeId="0" xr:uid="{00000000-0006-0000-0800-00002A000000}">
      <text>
        <r>
          <rPr>
            <sz val="11"/>
            <rFont val="Calibri"/>
          </rPr>
          <t>Oracle roles granted using the WITH ADMIN OPTION should not be granted to unauthorized accounts.</t>
        </r>
      </text>
    </comment>
    <comment ref="K85" authorId="0" shapeId="0" xr:uid="{00000000-0006-0000-0800-00002B000000}">
      <text>
        <r>
          <rPr>
            <sz val="11"/>
            <rFont val="Calibri"/>
          </rPr>
          <t>Application role permissions should not be assigned to the Oracle PUBLIC role.</t>
        </r>
      </text>
    </comment>
    <comment ref="L85" authorId="0" shapeId="0" xr:uid="{00000000-0006-0000-0800-00002C000000}">
      <text>
        <r>
          <rPr>
            <sz val="11"/>
            <rFont val="Calibri"/>
          </rPr>
          <t>Oracle application administration roles should be disabled if not required and authorized.</t>
        </r>
      </text>
    </comment>
    <comment ref="M85" authorId="0" shapeId="0" xr:uid="{00000000-0006-0000-0800-00002D000000}">
      <text>
        <r>
          <rPr>
            <sz val="11"/>
            <rFont val="Calibri"/>
          </rPr>
          <t>Application user privilege assignment should be reviewed monthly or more frequently to ensure compliance with least privilege and documented policy.</t>
        </r>
      </text>
    </comment>
    <comment ref="N85" authorId="0" shapeId="0" xr:uid="{00000000-0006-0000-0800-00002E000000}">
      <text>
        <r>
          <rPr>
            <sz val="11"/>
            <rFont val="Calibri"/>
          </rPr>
          <t>The Oracle software installation account should not be granted excessive host system privileges.</t>
        </r>
      </text>
    </comment>
    <comment ref="O85" authorId="0" shapeId="0" xr:uid="{00000000-0006-0000-0800-00002F000000}">
      <text>
        <r>
          <rPr>
            <sz val="11"/>
            <rFont val="Calibri"/>
          </rPr>
          <t>Only necessary privileges to the host system should be granted to DBA OS accounts.</t>
        </r>
      </text>
    </comment>
    <comment ref="P85" authorId="0" shapeId="0" xr:uid="{00000000-0006-0000-0800-000030000000}">
      <text>
        <r>
          <rPr>
            <sz val="11"/>
            <rFont val="Calibri"/>
          </rPr>
          <t>Use of the DBMS software installation account should be restricted to DBMS software installation, upgrade and maintenance actions.</t>
        </r>
      </text>
    </comment>
    <comment ref="Q85" authorId="0" shapeId="0" xr:uid="{00000000-0006-0000-0800-000031000000}">
      <text>
        <r>
          <rPr>
            <sz val="11"/>
            <rFont val="Calibri"/>
          </rPr>
          <t>DBMS processes or services should run under custom, dedicated OS accounts.</t>
        </r>
      </text>
    </comment>
    <comment ref="R85" authorId="0" shapeId="0" xr:uid="{00000000-0006-0000-0800-000032000000}">
      <text>
        <r>
          <rPr>
            <sz val="11"/>
            <rFont val="Calibri"/>
          </rPr>
          <t>OS accounts used to execute external procedures should be assigned minimum privileges.</t>
        </r>
      </text>
    </comment>
    <comment ref="G89" authorId="0" shapeId="0" xr:uid="{00000000-0006-0000-0800-000033000000}">
      <text>
        <r>
          <rPr>
            <sz val="11"/>
            <rFont val="Calibri"/>
          </rPr>
          <t>The Oracle WITH GRANT OPTION privilege should not be granted to non-DBA or non-Application administrator user accounts.</t>
        </r>
      </text>
    </comment>
    <comment ref="H89" authorId="0" shapeId="0" xr:uid="{00000000-0006-0000-0800-000034000000}">
      <text>
        <r>
          <rPr>
            <sz val="11"/>
            <rFont val="Calibri"/>
          </rPr>
          <t>System privileges granted using the WITH ADMIN OPTION should not be granted to unauthorized user accounts.</t>
        </r>
      </text>
    </comment>
    <comment ref="I89" authorId="0" shapeId="0" xr:uid="{00000000-0006-0000-0800-000035000000}">
      <text>
        <r>
          <rPr>
            <sz val="11"/>
            <rFont val="Calibri"/>
          </rPr>
          <t>Oracle roles granted using the WITH ADMIN OPTION should not be granted to unauthorized accounts.</t>
        </r>
      </text>
    </comment>
    <comment ref="G91" authorId="0" shapeId="0" xr:uid="{00000000-0006-0000-0800-000036000000}">
      <text>
        <r>
          <rPr>
            <sz val="11"/>
            <rFont val="Calibri"/>
          </rPr>
          <t>Case sensitivity for passwords should be enabled.</t>
        </r>
      </text>
    </comment>
    <comment ref="G92" authorId="0" shapeId="0" xr:uid="{00000000-0006-0000-0800-000037000000}">
      <text>
        <r>
          <rPr>
            <sz val="11"/>
            <rFont val="Calibri"/>
          </rPr>
          <t>Case sensitivity for passwords should be enabled.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7" authorId="0" shapeId="0" xr:uid="{00000000-0006-0000-0A00-000001000000}">
      <text>
        <r>
          <rPr>
            <sz val="11"/>
            <rFont val="Calibri"/>
          </rPr>
          <t>Network access to the DBMS must be restricted to authorized personnel.</t>
        </r>
      </text>
    </comment>
    <comment ref="L32" authorId="0" shapeId="0" xr:uid="{00000000-0006-0000-0A00-000002000000}">
      <text>
        <r>
          <rPr>
            <sz val="11"/>
            <rFont val="Calibri"/>
          </rPr>
          <t>The Oracle REMOTE_OS_AUTHENT parameter should be set to FALSE.</t>
        </r>
      </text>
    </comment>
    <comment ref="M32" authorId="0" shapeId="0" xr:uid="{00000000-0006-0000-0A00-000009000000}">
      <text>
        <r>
          <rPr>
            <sz val="11"/>
            <rFont val="Calibri"/>
          </rPr>
          <t>The Oracle REMOTE_OS_ROLES parameter should be set to FALSE.</t>
        </r>
      </text>
    </comment>
    <comment ref="N32" authorId="0" shapeId="0" xr:uid="{00000000-0006-0000-0A00-000003000000}">
      <text>
        <r>
          <rPr>
            <sz val="11"/>
            <rFont val="Calibri"/>
          </rPr>
          <t>The Oracle SQL92_SECURITY parameter should be set to TRUE.</t>
        </r>
      </text>
    </comment>
    <comment ref="O32" authorId="0" shapeId="0" xr:uid="{00000000-0006-0000-0A00-000004000000}">
      <text>
        <r>
          <rPr>
            <sz val="11"/>
            <rFont val="Calibri"/>
          </rPr>
          <t>The Oracle REMOTE_LOGIN_PASSWORDFILE parameter should be set to EXCLUSIVE or NONE.</t>
        </r>
      </text>
    </comment>
    <comment ref="P32" authorId="0" shapeId="0" xr:uid="{00000000-0006-0000-0A00-000005000000}">
      <text>
        <r>
          <rPr>
            <sz val="11"/>
            <rFont val="Calibri"/>
          </rPr>
          <t>The Oracle O7_DICTIONARY_ACCESSIBILITY parameter should be set to FALSE.</t>
        </r>
      </text>
    </comment>
    <comment ref="Q32" authorId="0" shapeId="0" xr:uid="{00000000-0006-0000-0A00-000006000000}">
      <text>
        <r>
          <rPr>
            <sz val="11"/>
            <rFont val="Calibri"/>
          </rPr>
          <t>The Oracle _TRACE_FILES_PUBLIC parameter if present should be set to FALSE.</t>
        </r>
      </text>
    </comment>
    <comment ref="R32" authorId="0" shapeId="0" xr:uid="{00000000-0006-0000-0A00-000007000000}">
      <text>
        <r>
          <rPr>
            <sz val="11"/>
            <rFont val="Calibri"/>
          </rPr>
          <t>Database data encryption controls should be configured in accordance with application requirements.</t>
        </r>
      </text>
    </comment>
    <comment ref="S32" authorId="0" shapeId="0" xr:uid="{00000000-0006-0000-0A00-000008000000}">
      <text>
        <r>
          <rPr>
            <sz val="11"/>
            <rFont val="Calibri"/>
          </rPr>
          <t>ccess to external objects should be disabled if not required and authorized.</t>
        </r>
      </text>
    </comment>
    <comment ref="L35" authorId="0" shapeId="0" xr:uid="{00000000-0006-0000-0A00-00000A000000}">
      <text>
        <r>
          <rPr>
            <sz val="11"/>
            <rFont val="Calibri"/>
          </rPr>
          <t>Unused database components, database application software, and database objects should be removed from the DBMS system.</t>
        </r>
      </text>
    </comment>
    <comment ref="M35" authorId="0" shapeId="0" xr:uid="{00000000-0006-0000-0A00-00000B000000}">
      <text>
        <r>
          <rPr>
            <sz val="11"/>
            <rFont val="Calibri"/>
          </rPr>
          <t>Default demonstration and sample database objects and applications should be removed.</t>
        </r>
      </text>
    </comment>
    <comment ref="L38" authorId="0" shapeId="0" xr:uid="{00000000-0006-0000-0A00-00000C000000}">
      <text>
        <r>
          <rPr>
            <sz val="11"/>
            <rFont val="Calibri"/>
          </rPr>
          <t>Remote administration should be disabled for the Oracle connection manager.</t>
        </r>
      </text>
    </comment>
    <comment ref="L47" authorId="0" shapeId="0" xr:uid="{00000000-0006-0000-0A00-00000D000000}">
      <text>
        <r>
          <rPr>
            <sz val="11"/>
            <rFont val="Calibri"/>
          </rPr>
          <t>Changes to DBMS security labels should be audited.</t>
        </r>
      </text>
    </comment>
    <comment ref="L59" authorId="0" shapeId="0" xr:uid="{00000000-0006-0000-0A00-00000E000000}">
      <text>
        <r>
          <rPr>
            <sz val="11"/>
            <rFont val="Calibri"/>
          </rPr>
          <t>Database account passwords should be stored in encoded or encrypted format whether stored in database objects, external host files, environment variables or any other storage locations.</t>
        </r>
      </text>
    </comment>
    <comment ref="M59" authorId="0" shapeId="0" xr:uid="{00000000-0006-0000-0A00-00000F000000}">
      <text>
        <r>
          <rPr>
            <sz val="11"/>
            <rFont val="Calibri"/>
          </rPr>
          <t>Sensitive information from production database exports must be modified before import to a development database.</t>
        </r>
      </text>
    </comment>
    <comment ref="N59" authorId="0" shapeId="0" xr:uid="{00000000-0006-0000-0A00-000010000000}">
      <text>
        <r>
          <rPr>
            <sz val="11"/>
            <rFont val="Calibri"/>
          </rPr>
          <t>Procedures and restrictions for import of production data to development databases should be documented, implemented and followed.</t>
        </r>
      </text>
    </comment>
    <comment ref="O59" authorId="0" shapeId="0" xr:uid="{00000000-0006-0000-0A00-000011000000}">
      <text>
        <r>
          <rPr>
            <sz val="11"/>
            <rFont val="Calibri"/>
          </rPr>
          <t>Database data encryption controls should be configured in accordance with application requirements.</t>
        </r>
      </text>
    </comment>
    <comment ref="P59" authorId="0" shapeId="0" xr:uid="{00000000-0006-0000-0A00-000012000000}">
      <text>
        <r>
          <rPr>
            <sz val="11"/>
            <rFont val="Calibri"/>
          </rPr>
          <t>DBMS cryptography must be NIST FIPS 140-2 validated.</t>
        </r>
      </text>
    </comment>
    <comment ref="L84" authorId="0" shapeId="0" xr:uid="{00000000-0006-0000-0A00-000013000000}">
      <text>
        <r>
          <rPr>
            <sz val="11"/>
            <rFont val="Calibri"/>
          </rPr>
          <t>DBMS cryptography must be NIST FIPS 140-2 validated.</t>
        </r>
      </text>
    </comment>
    <comment ref="L119" authorId="0" shapeId="0" xr:uid="{00000000-0006-0000-0A00-000014000000}">
      <text>
        <r>
          <rPr>
            <sz val="11"/>
            <rFont val="Calibri"/>
          </rPr>
          <t>Vendor supported software is evaluated and patched against newly found vulnerabilities.</t>
        </r>
      </text>
    </comment>
    <comment ref="L125" authorId="0" shapeId="0" xr:uid="{00000000-0006-0000-0A00-000015000000}">
      <text>
        <r>
          <rPr>
            <sz val="11"/>
            <rFont val="Calibri"/>
          </rPr>
          <t>Changes to configuration options must be audited.</t>
        </r>
      </text>
    </comment>
    <comment ref="L136" authorId="0" shapeId="0" xr:uid="{00000000-0006-0000-0A00-000016000000}">
      <text>
        <r>
          <rPr>
            <sz val="11"/>
            <rFont val="Calibri"/>
          </rPr>
          <t>The DBMS software installation account should be restricted to authorized users.</t>
        </r>
      </text>
    </comment>
    <comment ref="M136" authorId="0" shapeId="0" xr:uid="{00000000-0006-0000-0A00-000020000000}">
      <text>
        <r>
          <rPr>
            <sz val="11"/>
            <rFont val="Calibri"/>
          </rPr>
          <t>Access to default accounts used to support replication should be restricted to authorized DBAs.</t>
        </r>
      </text>
    </comment>
    <comment ref="N136" authorId="0" shapeId="0" xr:uid="{00000000-0006-0000-0A00-000021000000}">
      <text>
        <r>
          <rPr>
            <sz val="11"/>
            <rFont val="Calibri"/>
          </rPr>
          <t>Fixed user and public database links should be authorized for use.</t>
        </r>
      </text>
    </comment>
    <comment ref="O136" authorId="0" shapeId="0" xr:uid="{00000000-0006-0000-0A00-000022000000}">
      <text>
        <r>
          <rPr>
            <sz val="11"/>
            <rFont val="Calibri"/>
          </rPr>
          <t>The Oracle WITH GRANT OPTION privilege should not be granted to non-DBA or non-Application administrator user accounts.</t>
        </r>
      </text>
    </comment>
    <comment ref="P136" authorId="0" shapeId="0" xr:uid="{00000000-0006-0000-0A00-000023000000}">
      <text>
        <r>
          <rPr>
            <sz val="11"/>
            <rFont val="Calibri"/>
          </rPr>
          <t>System privileges granted using the WITH ADMIN OPTION should not be granted to unauthorized user accounts.</t>
        </r>
      </text>
    </comment>
    <comment ref="Q136" authorId="0" shapeId="0" xr:uid="{00000000-0006-0000-0A00-000024000000}">
      <text>
        <r>
          <rPr>
            <sz val="11"/>
            <rFont val="Calibri"/>
          </rPr>
          <t>Oracle roles granted using the WITH ADMIN OPTION should not be granted to unauthorized accounts.</t>
        </r>
      </text>
    </comment>
    <comment ref="R136" authorId="0" shapeId="0" xr:uid="{00000000-0006-0000-0A00-000025000000}">
      <text>
        <r>
          <rPr>
            <sz val="11"/>
            <rFont val="Calibri"/>
          </rPr>
          <t>Application role permissions should not be assigned to the Oracle PUBLIC role.</t>
        </r>
      </text>
    </comment>
    <comment ref="S136" authorId="0" shapeId="0" xr:uid="{00000000-0006-0000-0A00-000026000000}">
      <text>
        <r>
          <rPr>
            <sz val="11"/>
            <rFont val="Calibri"/>
          </rPr>
          <t>Oracle application administration roles should be disabled if not required and authorized.</t>
        </r>
      </text>
    </comment>
    <comment ref="T136" authorId="0" shapeId="0" xr:uid="{00000000-0006-0000-0A00-000017000000}">
      <text>
        <r>
          <rPr>
            <sz val="11"/>
            <rFont val="Calibri"/>
          </rPr>
          <t>Unauthorized database links should not be defined and active.</t>
        </r>
      </text>
    </comment>
    <comment ref="U136" authorId="0" shapeId="0" xr:uid="{00000000-0006-0000-0A00-000018000000}">
      <text>
        <r>
          <rPr>
            <sz val="11"/>
            <rFont val="Calibri"/>
          </rPr>
          <t>Application user privilege assignment should be reviewed monthly or more frequently to ensure compliance with least privilege and documented policy.</t>
        </r>
      </text>
    </comment>
    <comment ref="V136" authorId="0" shapeId="0" xr:uid="{00000000-0006-0000-0A00-000019000000}">
      <text>
        <r>
          <rPr>
            <sz val="11"/>
            <rFont val="Calibri"/>
          </rPr>
          <t>The Oracle software installation account should not be granted excessive host system privileges.</t>
        </r>
      </text>
    </comment>
    <comment ref="W136" authorId="0" shapeId="0" xr:uid="{00000000-0006-0000-0A00-00001A000000}">
      <text>
        <r>
          <rPr>
            <sz val="11"/>
            <rFont val="Calibri"/>
          </rPr>
          <t>Only necessary privileges to the host system should be granted to DBA OS accounts.</t>
        </r>
      </text>
    </comment>
    <comment ref="X136" authorId="0" shapeId="0" xr:uid="{00000000-0006-0000-0A00-00001B000000}">
      <text>
        <r>
          <rPr>
            <sz val="11"/>
            <rFont val="Calibri"/>
          </rPr>
          <t>Use of the DBMS software installation account should be restricted to DBMS software installation, upgrade and maintenance actions.</t>
        </r>
      </text>
    </comment>
    <comment ref="Y136" authorId="0" shapeId="0" xr:uid="{00000000-0006-0000-0A00-00001C000000}">
      <text>
        <r>
          <rPr>
            <sz val="11"/>
            <rFont val="Calibri"/>
          </rPr>
          <t>DBMS processes or services should run under custom, dedicated OS accounts.</t>
        </r>
      </text>
    </comment>
    <comment ref="Z136" authorId="0" shapeId="0" xr:uid="{00000000-0006-0000-0A00-00001D000000}">
      <text>
        <r>
          <rPr>
            <sz val="11"/>
            <rFont val="Calibri"/>
          </rPr>
          <t>Application objects should be owned by accounts authorized for ownership.</t>
        </r>
      </text>
    </comment>
    <comment ref="AA136" authorId="0" shapeId="0" xr:uid="{00000000-0006-0000-0A00-00001E000000}">
      <text>
        <r>
          <rPr>
            <sz val="11"/>
            <rFont val="Calibri"/>
          </rPr>
          <t>OS accounts used to execute external procedures should be assigned minimum privileges.</t>
        </r>
      </text>
    </comment>
    <comment ref="AB136" authorId="0" shapeId="0" xr:uid="{00000000-0006-0000-0A00-00001F000000}">
      <text>
        <r>
          <rPr>
            <sz val="11"/>
            <rFont val="Calibri"/>
          </rPr>
          <t>Remote database or other external access should use fully-qualified names.</t>
        </r>
      </text>
    </comment>
    <comment ref="L140" authorId="0" shapeId="0" xr:uid="{00000000-0006-0000-0A00-000027000000}">
      <text>
        <r>
          <rPr>
            <sz val="11"/>
            <rFont val="Calibri"/>
          </rPr>
          <t>Application role permissions should not be assigned to the Oracle PUBLIC role.</t>
        </r>
      </text>
    </comment>
    <comment ref="M140" authorId="0" shapeId="0" xr:uid="{00000000-0006-0000-0A00-000028000000}">
      <text>
        <r>
          <rPr>
            <sz val="11"/>
            <rFont val="Calibri"/>
          </rPr>
          <t>Oracle application administration roles should be disabled if not required and authorized.</t>
        </r>
      </text>
    </comment>
    <comment ref="L144" authorId="0" shapeId="0" xr:uid="{00000000-0006-0000-0A00-000029000000}">
      <text>
        <r>
          <rPr>
            <sz val="11"/>
            <rFont val="Calibri"/>
          </rPr>
          <t>The Oracle WITH GRANT OPTION privilege should not be granted to non-DBA or non-Application administrator user accounts.</t>
        </r>
      </text>
    </comment>
    <comment ref="M144" authorId="0" shapeId="0" xr:uid="{00000000-0006-0000-0A00-00002A000000}">
      <text>
        <r>
          <rPr>
            <sz val="11"/>
            <rFont val="Calibri"/>
          </rPr>
          <t>System privileges granted using the WITH ADMIN OPTION should not be granted to unauthorized user accounts.</t>
        </r>
      </text>
    </comment>
    <comment ref="N144" authorId="0" shapeId="0" xr:uid="{00000000-0006-0000-0A00-00002B000000}">
      <text>
        <r>
          <rPr>
            <sz val="11"/>
            <rFont val="Calibri"/>
          </rPr>
          <t>Oracle roles granted using the WITH ADMIN OPTION should not be granted to unauthorized accounts.</t>
        </r>
      </text>
    </comment>
    <comment ref="L154" authorId="0" shapeId="0" xr:uid="{00000000-0006-0000-0A00-00002C000000}">
      <text>
        <r>
          <rPr>
            <sz val="11"/>
            <rFont val="Calibri"/>
          </rPr>
          <t>DBMS default accounts should be assigned custom passwords.</t>
        </r>
      </text>
    </comment>
    <comment ref="L155" authorId="0" shapeId="0" xr:uid="{00000000-0006-0000-0A00-00002D000000}">
      <text>
        <r>
          <rPr>
            <sz val="11"/>
            <rFont val="Calibri"/>
          </rPr>
          <t>DBMS default accounts should be assigned custom passwords.</t>
        </r>
      </text>
    </comment>
    <comment ref="L156" authorId="0" shapeId="0" xr:uid="{00000000-0006-0000-0A00-00002E000000}">
      <text>
        <r>
          <rPr>
            <sz val="11"/>
            <rFont val="Calibri"/>
          </rPr>
          <t>Procedures for establishing temporary passwords that meet DoD password requirements for new accounts should be defined, documented and implemented.</t>
        </r>
      </text>
    </comment>
    <comment ref="L161" authorId="0" shapeId="0" xr:uid="{00000000-0006-0000-0A00-00002F000000}">
      <text>
        <r>
          <rPr>
            <sz val="11"/>
            <rFont val="Calibri"/>
          </rPr>
          <t>DBMS authentication should require use of a DoD PKI certificate.</t>
        </r>
      </text>
    </comment>
    <comment ref="M161" authorId="0" shapeId="0" xr:uid="{00000000-0006-0000-0A00-000030000000}">
      <text>
        <r>
          <rPr>
            <sz val="11"/>
            <rFont val="Calibri"/>
          </rPr>
          <t>Asymmetric keys should use DoD PKI Certificates and be protected in accordance with NIST (unclassified data) or NSA (classified data) approved key management and processes.</t>
        </r>
      </text>
    </comment>
    <comment ref="L166" authorId="0" shapeId="0" xr:uid="{00000000-0006-0000-0A00-000031000000}">
      <text>
        <r>
          <rPr>
            <sz val="11"/>
            <rFont val="Calibri"/>
          </rPr>
          <t>Case sensitivity for passwords should be enabled.</t>
        </r>
      </text>
    </comment>
    <comment ref="L174" authorId="0" shapeId="0" xr:uid="{00000000-0006-0000-0A00-000032000000}">
      <text>
        <r>
          <rPr>
            <sz val="11"/>
            <rFont val="Calibri"/>
          </rPr>
          <t>The Oracle Listener should be configured to require administration authentication.</t>
        </r>
      </text>
    </comment>
    <comment ref="M174" authorId="0" shapeId="0" xr:uid="{00000000-0006-0000-0A00-000033000000}">
      <text>
        <r>
          <rPr>
            <sz val="11"/>
            <rFont val="Calibri"/>
          </rPr>
          <t>The Oracle Listener ADMIN_RESTRICTIONS parameter if present should be set to ON.</t>
        </r>
      </text>
    </comment>
    <comment ref="N174" authorId="0" shapeId="0" xr:uid="{00000000-0006-0000-0A00-000034000000}">
      <text>
        <r>
          <rPr>
            <sz val="11"/>
            <rFont val="Calibri"/>
          </rPr>
          <t>The XDB Protocol server should be uninstalled if not required and authorized for use.</t>
        </r>
      </text>
    </comment>
    <comment ref="O174" authorId="0" shapeId="0" xr:uid="{00000000-0006-0000-0A00-000035000000}">
      <text>
        <r>
          <rPr>
            <sz val="11"/>
            <rFont val="Calibri"/>
          </rPr>
          <t>Access to external DBMS executables should be disabled or restricted.</t>
        </r>
      </text>
    </comment>
    <comment ref="P174" authorId="0" shapeId="0" xr:uid="{00000000-0006-0000-0A00-000036000000}">
      <text>
        <r>
          <rPr>
            <sz val="11"/>
            <rFont val="Calibri"/>
          </rPr>
          <t>The Oracle listener.ora file should specify IP addresses rather than host names to identify hosts.</t>
        </r>
      </text>
    </comment>
    <comment ref="L221" authorId="0" shapeId="0" xr:uid="{00000000-0006-0000-0A00-000037000000}">
      <text>
        <r>
          <rPr>
            <sz val="11"/>
            <rFont val="Calibri"/>
          </rPr>
          <t>Audit trail data should be retained for one year.</t>
        </r>
      </text>
    </comment>
    <comment ref="M221" authorId="0" shapeId="0" xr:uid="{00000000-0006-0000-0A00-000039000000}">
      <text>
        <r>
          <rPr>
            <sz val="11"/>
            <rFont val="Calibri"/>
          </rPr>
          <t>The audit table should be owned by SYS or SYSTEM.</t>
        </r>
      </text>
    </comment>
    <comment ref="N221" authorId="0" shapeId="0" xr:uid="{00000000-0006-0000-0A00-00003A000000}">
      <text>
        <r>
          <rPr>
            <sz val="11"/>
            <rFont val="Calibri"/>
          </rPr>
          <t>Required object auditing should be configured.</t>
        </r>
      </text>
    </comment>
    <comment ref="O221" authorId="0" shapeId="0" xr:uid="{00000000-0006-0000-0A00-00003B000000}">
      <text>
        <r>
          <rPr>
            <sz val="11"/>
            <rFont val="Calibri"/>
          </rPr>
          <t>The Oracle Listener should be configured to require administration authentication.</t>
        </r>
      </text>
    </comment>
    <comment ref="P221" authorId="0" shapeId="0" xr:uid="{00000000-0006-0000-0A00-00003C000000}">
      <text>
        <r>
          <rPr>
            <sz val="11"/>
            <rFont val="Calibri"/>
          </rPr>
          <t>Oracle SQLNet and listener log files should not be accessible to unauthorized users.</t>
        </r>
      </text>
    </comment>
    <comment ref="Q221" authorId="0" shapeId="0" xr:uid="{00000000-0006-0000-0A00-00003D000000}">
      <text>
        <r>
          <rPr>
            <sz val="11"/>
            <rFont val="Calibri"/>
          </rPr>
          <t>All applications that access the database should be logged in the audit trail.</t>
        </r>
      </text>
    </comment>
    <comment ref="R221" authorId="0" shapeId="0" xr:uid="{00000000-0006-0000-0A00-00003E000000}">
      <text>
        <r>
          <rPr>
            <sz val="11"/>
            <rFont val="Calibri"/>
          </rPr>
          <t>Audit trail data should be reviewed daily or more frequently.</t>
        </r>
      </text>
    </comment>
    <comment ref="S221" authorId="0" shapeId="0" xr:uid="{00000000-0006-0000-0A00-00003F000000}">
      <text>
        <r>
          <rPr>
            <sz val="11"/>
            <rFont val="Calibri"/>
          </rPr>
          <t>The directory assigned to the AUDIT_FILE_DEST parameter should be protected from unauthorized access.</t>
        </r>
      </text>
    </comment>
    <comment ref="T221" authorId="0" shapeId="0" xr:uid="{00000000-0006-0000-0A00-000040000000}">
      <text>
        <r>
          <rPr>
            <sz val="11"/>
            <rFont val="Calibri"/>
          </rPr>
          <t>Required auditing parameters for database auditing should be set.</t>
        </r>
      </text>
    </comment>
    <comment ref="U221" authorId="0" shapeId="0" xr:uid="{00000000-0006-0000-0A00-000041000000}">
      <text>
        <r>
          <rPr>
            <sz val="11"/>
            <rFont val="Calibri"/>
          </rPr>
          <t>Audit records should be restricted to authorized individuals.</t>
        </r>
      </text>
    </comment>
    <comment ref="V221" authorId="0" shapeId="0" xr:uid="{00000000-0006-0000-0A00-000042000000}">
      <text>
        <r>
          <rPr>
            <sz val="11"/>
            <rFont val="Calibri"/>
          </rPr>
          <t>Automated notification of suspicious activity detected in the audit trail should be implemented.</t>
        </r>
      </text>
    </comment>
    <comment ref="W221" authorId="0" shapeId="0" xr:uid="{00000000-0006-0000-0A00-000043000000}">
      <text>
        <r>
          <rPr>
            <sz val="11"/>
            <rFont val="Calibri"/>
          </rPr>
          <t>An automated tool that monitors audit data and immediately reports suspicious activity should be employed for the DBMS.</t>
        </r>
      </text>
    </comment>
    <comment ref="X221" authorId="0" shapeId="0" xr:uid="{00000000-0006-0000-0A00-000044000000}">
      <text>
        <r>
          <rPr>
            <sz val="11"/>
            <rFont val="Calibri"/>
          </rPr>
          <t>The DBMS audit logs should be included in backup operations.</t>
        </r>
      </text>
    </comment>
    <comment ref="Y221" authorId="0" shapeId="0" xr:uid="{00000000-0006-0000-0A00-000045000000}">
      <text>
        <r>
          <rPr>
            <sz val="11"/>
            <rFont val="Calibri"/>
          </rPr>
          <t>The audit logs should be periodically monitored to discover DBMS access using unauthorized applications.</t>
        </r>
      </text>
    </comment>
    <comment ref="Z221" authorId="0" shapeId="0" xr:uid="{00000000-0006-0000-0A00-000046000000}">
      <text>
        <r>
          <rPr>
            <sz val="11"/>
            <rFont val="Calibri"/>
          </rPr>
          <t>Attempts to bypass access controls should be audited.</t>
        </r>
      </text>
    </comment>
    <comment ref="AA221" authorId="0" shapeId="0" xr:uid="{00000000-0006-0000-0A00-000047000000}">
      <text>
        <r>
          <rPr>
            <sz val="11"/>
            <rFont val="Calibri"/>
          </rPr>
          <t>Audit records should contain required information.</t>
        </r>
      </text>
    </comment>
    <comment ref="AB221" authorId="0" shapeId="0" xr:uid="{00000000-0006-0000-0A00-000048000000}">
      <text>
        <r>
          <rPr>
            <sz val="11"/>
            <rFont val="Calibri"/>
          </rPr>
          <t>Audit records should include the reason for blacklisting or disabling DBMS connections or accounts.</t>
        </r>
      </text>
    </comment>
    <comment ref="AC221" authorId="0" shapeId="0" xr:uid="{00000000-0006-0000-0A00-000038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L228" authorId="0" shapeId="0" xr:uid="{00000000-0006-0000-0A00-000049000000}">
      <text>
        <r>
          <rPr>
            <sz val="11"/>
            <rFont val="Calibri"/>
          </rPr>
          <t>Changes to configuration options must be audited.</t>
        </r>
      </text>
    </comment>
    <comment ref="L229" authorId="0" shapeId="0" xr:uid="{00000000-0006-0000-0A00-00004A000000}">
      <text>
        <r>
          <rPr>
            <sz val="11"/>
            <rFont val="Calibri"/>
          </rPr>
          <t>Audit trail data should be retained for one year.</t>
        </r>
      </text>
    </comment>
    <comment ref="M229" authorId="0" shapeId="0" xr:uid="{00000000-0006-0000-0A00-00004B000000}">
      <text>
        <r>
          <rPr>
            <sz val="11"/>
            <rFont val="Calibri"/>
          </rPr>
          <t>The audit table should be owned by SYS or SYSTEM.</t>
        </r>
      </text>
    </comment>
    <comment ref="N229" authorId="0" shapeId="0" xr:uid="{00000000-0006-0000-0A00-00004C000000}">
      <text>
        <r>
          <rPr>
            <sz val="11"/>
            <rFont val="Calibri"/>
          </rPr>
          <t>Required object auditing should be configured.</t>
        </r>
      </text>
    </comment>
    <comment ref="O229" authorId="0" shapeId="0" xr:uid="{00000000-0006-0000-0A00-00004D000000}">
      <text>
        <r>
          <rPr>
            <sz val="11"/>
            <rFont val="Calibri"/>
          </rPr>
          <t>The Oracle Listener should be configured to require administration authentication.</t>
        </r>
      </text>
    </comment>
    <comment ref="P229" authorId="0" shapeId="0" xr:uid="{00000000-0006-0000-0A00-00004E000000}">
      <text>
        <r>
          <rPr>
            <sz val="11"/>
            <rFont val="Calibri"/>
          </rPr>
          <t>Oracle SQLNet and listener log files should not be accessible to unauthorized users.</t>
        </r>
      </text>
    </comment>
    <comment ref="Q229" authorId="0" shapeId="0" xr:uid="{00000000-0006-0000-0A00-00004F000000}">
      <text>
        <r>
          <rPr>
            <sz val="11"/>
            <rFont val="Calibri"/>
          </rPr>
          <t>All applications that access the database should be logged in the audit trail.</t>
        </r>
      </text>
    </comment>
    <comment ref="R229" authorId="0" shapeId="0" xr:uid="{00000000-0006-0000-0A00-000050000000}">
      <text>
        <r>
          <rPr>
            <sz val="11"/>
            <rFont val="Calibri"/>
          </rPr>
          <t>Audit trail data should be reviewed daily or more frequently.</t>
        </r>
      </text>
    </comment>
    <comment ref="S229" authorId="0" shapeId="0" xr:uid="{00000000-0006-0000-0A00-000051000000}">
      <text>
        <r>
          <rPr>
            <sz val="11"/>
            <rFont val="Calibri"/>
          </rPr>
          <t>The directory assigned to the AUDIT_FILE_DEST parameter should be protected from unauthorized access.</t>
        </r>
      </text>
    </comment>
    <comment ref="T229" authorId="0" shapeId="0" xr:uid="{00000000-0006-0000-0A00-000052000000}">
      <text>
        <r>
          <rPr>
            <sz val="11"/>
            <rFont val="Calibri"/>
          </rPr>
          <t>Required auditing parameters for database auditing should be set.</t>
        </r>
      </text>
    </comment>
    <comment ref="U229" authorId="0" shapeId="0" xr:uid="{00000000-0006-0000-0A00-000053000000}">
      <text>
        <r>
          <rPr>
            <sz val="11"/>
            <rFont val="Calibri"/>
          </rPr>
          <t>Audit records should be restricted to authorized individuals.</t>
        </r>
      </text>
    </comment>
    <comment ref="V229" authorId="0" shapeId="0" xr:uid="{00000000-0006-0000-0A00-000054000000}">
      <text>
        <r>
          <rPr>
            <sz val="11"/>
            <rFont val="Calibri"/>
          </rPr>
          <t>Automated notification of suspicious activity detected in the audit trail should be implemented.</t>
        </r>
      </text>
    </comment>
    <comment ref="W229" authorId="0" shapeId="0" xr:uid="{00000000-0006-0000-0A00-000055000000}">
      <text>
        <r>
          <rPr>
            <sz val="11"/>
            <rFont val="Calibri"/>
          </rPr>
          <t>An automated tool that monitors audit data and immediately reports suspicious activity should be employed for the DBMS.</t>
        </r>
      </text>
    </comment>
    <comment ref="X229" authorId="0" shapeId="0" xr:uid="{00000000-0006-0000-0A00-000056000000}">
      <text>
        <r>
          <rPr>
            <sz val="11"/>
            <rFont val="Calibri"/>
          </rPr>
          <t>The DBMS audit logs should be included in backup operations.</t>
        </r>
      </text>
    </comment>
    <comment ref="Y229" authorId="0" shapeId="0" xr:uid="{00000000-0006-0000-0A00-000057000000}">
      <text>
        <r>
          <rPr>
            <sz val="11"/>
            <rFont val="Calibri"/>
          </rPr>
          <t>The audit logs should be periodically monitored to discover DBMS access using unauthorized applications.</t>
        </r>
      </text>
    </comment>
    <comment ref="Z229" authorId="0" shapeId="0" xr:uid="{00000000-0006-0000-0A00-000058000000}">
      <text>
        <r>
          <rPr>
            <sz val="11"/>
            <rFont val="Calibri"/>
          </rPr>
          <t>Attempts to bypass access controls should be audited.</t>
        </r>
      </text>
    </comment>
    <comment ref="AA229" authorId="0" shapeId="0" xr:uid="{00000000-0006-0000-0A00-000059000000}">
      <text>
        <r>
          <rPr>
            <sz val="11"/>
            <rFont val="Calibri"/>
          </rPr>
          <t>Audit records should contain required information.</t>
        </r>
      </text>
    </comment>
    <comment ref="AB229" authorId="0" shapeId="0" xr:uid="{00000000-0006-0000-0A00-00005A000000}">
      <text>
        <r>
          <rPr>
            <sz val="11"/>
            <rFont val="Calibri"/>
          </rPr>
          <t>Audit records should include the reason for blacklisting or disabling DBMS connections or accounts.</t>
        </r>
      </text>
    </comment>
    <comment ref="AC229" authorId="0" shapeId="0" xr:uid="{00000000-0006-0000-0A00-00005B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L234" authorId="0" shapeId="0" xr:uid="{00000000-0006-0000-0A00-00005C000000}">
      <text>
        <r>
          <rPr>
            <sz val="11"/>
            <rFont val="Calibri"/>
          </rPr>
          <t>Database software, applications and configuration files should be monitored to discover unauthorized changes.</t>
        </r>
      </text>
    </comment>
    <comment ref="L276" authorId="0" shapeId="0" xr:uid="{00000000-0006-0000-0A00-00005D000000}">
      <text>
        <r>
          <rPr>
            <sz val="11"/>
            <rFont val="Calibri"/>
          </rPr>
          <t>Database software, applications and configuration files should be monitored to discover unauthorized changes.</t>
        </r>
      </text>
    </comment>
    <comment ref="L288" authorId="0" shapeId="0" xr:uid="{00000000-0006-0000-0A00-00005E000000}">
      <text>
        <r>
          <rPr>
            <sz val="11"/>
            <rFont val="Calibri"/>
          </rPr>
          <t>Database executable and configuration files should be monitored for unauthorized modifications.</t>
        </r>
      </text>
    </comment>
    <comment ref="M288" authorId="0" shapeId="0" xr:uid="{00000000-0006-0000-0A00-00005F000000}">
      <text>
        <r>
          <rPr>
            <sz val="11"/>
            <rFont val="Calibri"/>
          </rPr>
          <t>The directories assigned to the LOG_ARCHIVE_DEST* parameters should be protected from unauthorized access.</t>
        </r>
      </text>
    </comment>
    <comment ref="N288" authorId="0" shapeId="0" xr:uid="{00000000-0006-0000-0A00-000060000000}">
      <text>
        <r>
          <rPr>
            <sz val="11"/>
            <rFont val="Calibri"/>
          </rPr>
          <t>Database software directories including DBMS configuration files are stored in dedicated directories separate from the host OS and other applications.</t>
        </r>
      </text>
    </comment>
    <comment ref="O288" authorId="0" shapeId="0" xr:uid="{00000000-0006-0000-0A00-000061000000}">
      <text>
        <r>
          <rPr>
            <sz val="11"/>
            <rFont val="Calibri"/>
          </rPr>
          <t>The /diag subdirectory under the directory assigned to the DIAGNOSTIC_DEST parameter must be protected from unauthorized access.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4" authorId="0" shapeId="0" xr:uid="{00000000-0006-0000-0B00-000001000000}">
      <text>
        <r>
          <rPr>
            <sz val="11"/>
            <rFont val="Calibri"/>
          </rPr>
          <t>The Oracle INBOUND_CONNECT_TIMEOUT and SQLNET.INBOUND_CONNECT_TIMEOUT parameters should be set to a value greater than 0.</t>
        </r>
      </text>
    </comment>
    <comment ref="I124" authorId="0" shapeId="0" xr:uid="{00000000-0006-0000-0B00-000004000000}">
      <text>
        <r>
          <rPr>
            <sz val="11"/>
            <rFont val="Calibri"/>
          </rPr>
          <t>The Oracle SEC_MAX_FAILED_LOGIN_ATTEMPTS parameter should be set to an ISSO-approved value between 1 and 3.</t>
        </r>
      </text>
    </comment>
    <comment ref="J124" authorId="0" shapeId="0" xr:uid="{00000000-0006-0000-0B00-000002000000}">
      <text>
        <r>
          <rPr>
            <sz val="11"/>
            <rFont val="Calibri"/>
          </rPr>
          <t>The Oracle SEC_PROTOCOL_ERROR_FURTHER_ACTION parameter should be set to a value of DELAY or DROP.</t>
        </r>
      </text>
    </comment>
    <comment ref="K124" authorId="0" shapeId="0" xr:uid="{00000000-0006-0000-0B00-000003000000}">
      <text>
        <r>
          <rPr>
            <sz val="11"/>
            <rFont val="Calibri"/>
          </rPr>
          <t>The Oracle SEC_PROTOCOL_ERROR_TRACE_ACTION parameter should not be set to NONE.</t>
        </r>
      </text>
    </comment>
    <comment ref="H125" authorId="0" shapeId="0" xr:uid="{00000000-0006-0000-0B00-000005000000}">
      <text>
        <r>
          <rPr>
            <sz val="11"/>
            <rFont val="Calibri"/>
          </rPr>
          <t>A minimum of two Oracle control files should be defined and configured to be stored on separate, archived physical disks or archived directories on a RAID device.</t>
        </r>
      </text>
    </comment>
    <comment ref="I125" authorId="0" shapeId="0" xr:uid="{00000000-0006-0000-0B00-000008000000}">
      <text>
        <r>
          <rPr>
            <sz val="11"/>
            <rFont val="Calibri"/>
          </rPr>
          <t>A minimum of two Oracle redo log groups/files should be defined and configured to be stored on separate, archived physical disks or archived directories on a RAID device.</t>
        </r>
      </text>
    </comment>
    <comment ref="J125" authorId="0" shapeId="0" xr:uid="{00000000-0006-0000-0B00-000009000000}">
      <text>
        <r>
          <rPr>
            <sz val="11"/>
            <rFont val="Calibri"/>
          </rPr>
          <t>DBMS backup and restoration files should be protected from unauthorized access.</t>
        </r>
      </text>
    </comment>
    <comment ref="K125" authorId="0" shapeId="0" xr:uid="{00000000-0006-0000-0B00-00000A000000}">
      <text>
        <r>
          <rPr>
            <sz val="11"/>
            <rFont val="Calibri"/>
          </rPr>
          <t>Access to sensitive data should be restricted to authorized users identified by the Information Owner.</t>
        </r>
      </text>
    </comment>
    <comment ref="L125" authorId="0" shapeId="0" xr:uid="{00000000-0006-0000-0B00-000006000000}">
      <text>
        <r>
          <rPr>
            <sz val="11"/>
            <rFont val="Calibri"/>
          </rPr>
          <t>A minimum of two Oracle control files must be defined and configured to be stored on separate, archived disks (physical or virtual) or archived partitions on a RAID device.</t>
        </r>
      </text>
    </comment>
    <comment ref="M125" authorId="0" shapeId="0" xr:uid="{00000000-0006-0000-0B00-000007000000}">
      <text>
        <r>
          <rPr>
            <sz val="11"/>
            <rFont val="Calibri"/>
          </rPr>
          <t>A minimum of two Oracle redo log groups/files must be defined and configured to be stored on separate, archived physical disks or archived directories on a RAID device.</t>
        </r>
      </text>
    </comment>
    <comment ref="H126" authorId="0" shapeId="0" xr:uid="{00000000-0006-0000-0B00-00000B000000}">
      <text>
        <r>
          <rPr>
            <sz val="11"/>
            <rFont val="Calibri"/>
          </rPr>
          <t>A minimum of two Oracle control files should be defined and configured to be stored on separate, archived physical disks or archived directories on a RAID device.</t>
        </r>
      </text>
    </comment>
    <comment ref="I126" authorId="0" shapeId="0" xr:uid="{00000000-0006-0000-0B00-00000C000000}">
      <text>
        <r>
          <rPr>
            <sz val="11"/>
            <rFont val="Calibri"/>
          </rPr>
          <t>A minimum of two Oracle redo log groups/files should be defined and configured to be stored on separate, archived physical disks or archived directories on a RAID device.</t>
        </r>
      </text>
    </comment>
    <comment ref="J126" authorId="0" shapeId="0" xr:uid="{00000000-0006-0000-0B00-00000D000000}">
      <text>
        <r>
          <rPr>
            <sz val="11"/>
            <rFont val="Calibri"/>
          </rPr>
          <t>DBMS backup and restoration files should be protected from unauthorized access.</t>
        </r>
      </text>
    </comment>
    <comment ref="K126" authorId="0" shapeId="0" xr:uid="{00000000-0006-0000-0B00-00000E000000}">
      <text>
        <r>
          <rPr>
            <sz val="11"/>
            <rFont val="Calibri"/>
          </rPr>
          <t>Access to sensitive data should be restricted to authorized users identified by the Information Owner.</t>
        </r>
      </text>
    </comment>
    <comment ref="L126" authorId="0" shapeId="0" xr:uid="{00000000-0006-0000-0B00-00000F000000}">
      <text>
        <r>
          <rPr>
            <sz val="11"/>
            <rFont val="Calibri"/>
          </rPr>
          <t>A minimum of two Oracle control files must be defined and configured to be stored on separate, archived disks (physical or virtual) or archived partitions on a RAID device.</t>
        </r>
      </text>
    </comment>
    <comment ref="M126" authorId="0" shapeId="0" xr:uid="{00000000-0006-0000-0B00-000010000000}">
      <text>
        <r>
          <rPr>
            <sz val="11"/>
            <rFont val="Calibri"/>
          </rPr>
          <t>A minimum of two Oracle redo log groups/files must be defined and configured to be stored on separate, archived physical disks or archived directories on a RAID device.</t>
        </r>
      </text>
    </comment>
    <comment ref="H228" authorId="0" shapeId="0" xr:uid="{00000000-0006-0000-0B00-000011000000}">
      <text>
        <r>
          <rPr>
            <sz val="11"/>
            <rFont val="Calibri"/>
          </rPr>
          <t>Vendor supported software is evaluated and patched against newly found vulnerabilities.</t>
        </r>
      </text>
    </comment>
    <comment ref="H231" authorId="0" shapeId="0" xr:uid="{00000000-0006-0000-0B00-000012000000}">
      <text>
        <r>
          <rPr>
            <sz val="11"/>
            <rFont val="Calibri"/>
          </rPr>
          <t>Unused database components, database application software, and database objects should be removed from the DBMS system.</t>
        </r>
      </text>
    </comment>
    <comment ref="I231" authorId="0" shapeId="0" xr:uid="{00000000-0006-0000-0B00-000013000000}">
      <text>
        <r>
          <rPr>
            <sz val="11"/>
            <rFont val="Calibri"/>
          </rPr>
          <t>Default demonstration and sample database objects and applications should be removed.</t>
        </r>
      </text>
    </comment>
    <comment ref="H238" authorId="0" shapeId="0" xr:uid="{00000000-0006-0000-0B00-000014000000}">
      <text>
        <r>
          <rPr>
            <sz val="11"/>
            <rFont val="Calibri"/>
          </rPr>
          <t>Database data encryption controls should be configured in accordance with application requirements.</t>
        </r>
      </text>
    </comment>
    <comment ref="H240" authorId="0" shapeId="0" xr:uid="{00000000-0006-0000-0B00-000015000000}">
      <text>
        <r>
          <rPr>
            <sz val="11"/>
            <rFont val="Calibri"/>
          </rPr>
          <t>The Oracle REMOTE_OS_AUTHENT parameter should be set to FALSE.</t>
        </r>
      </text>
    </comment>
    <comment ref="I240" authorId="0" shapeId="0" xr:uid="{00000000-0006-0000-0B00-000017000000}">
      <text>
        <r>
          <rPr>
            <sz val="11"/>
            <rFont val="Calibri"/>
          </rPr>
          <t>The Oracle REMOTE_OS_ROLES parameter should be set to FALSE.</t>
        </r>
      </text>
    </comment>
    <comment ref="J240" authorId="0" shapeId="0" xr:uid="{00000000-0006-0000-0B00-000018000000}">
      <text>
        <r>
          <rPr>
            <sz val="11"/>
            <rFont val="Calibri"/>
          </rPr>
          <t>The Oracle SQL92_SECURITY parameter should be set to TRUE.</t>
        </r>
      </text>
    </comment>
    <comment ref="K240" authorId="0" shapeId="0" xr:uid="{00000000-0006-0000-0B00-000019000000}">
      <text>
        <r>
          <rPr>
            <sz val="11"/>
            <rFont val="Calibri"/>
          </rPr>
          <t>The Oracle REMOTE_LOGIN_PASSWORDFILE parameter should be set to EXCLUSIVE or NONE.</t>
        </r>
      </text>
    </comment>
    <comment ref="L240" authorId="0" shapeId="0" xr:uid="{00000000-0006-0000-0B00-00001A000000}">
      <text>
        <r>
          <rPr>
            <sz val="11"/>
            <rFont val="Calibri"/>
          </rPr>
          <t>The Oracle O7_DICTIONARY_ACCESSIBILITY parameter should be set to FALSE.</t>
        </r>
      </text>
    </comment>
    <comment ref="M240" authorId="0" shapeId="0" xr:uid="{00000000-0006-0000-0B00-00001B000000}">
      <text>
        <r>
          <rPr>
            <sz val="11"/>
            <rFont val="Calibri"/>
          </rPr>
          <t>The Oracle _TRACE_FILES_PUBLIC parameter if present should be set to FALSE.</t>
        </r>
      </text>
    </comment>
    <comment ref="N240" authorId="0" shapeId="0" xr:uid="{00000000-0006-0000-0B00-000016000000}">
      <text>
        <r>
          <rPr>
            <sz val="11"/>
            <rFont val="Calibri"/>
          </rPr>
          <t>ccess to external objects should be disabled if not required and authorized.</t>
        </r>
      </text>
    </comment>
    <comment ref="H241" authorId="0" shapeId="0" xr:uid="{00000000-0006-0000-0B00-00001C000000}">
      <text>
        <r>
          <rPr>
            <sz val="11"/>
            <rFont val="Calibri"/>
          </rPr>
          <t>DBMS default accounts should be assigned custom passwords.</t>
        </r>
      </text>
    </comment>
    <comment ref="H243" authorId="0" shapeId="0" xr:uid="{00000000-0006-0000-0B00-00001D000000}">
      <text>
        <r>
          <rPr>
            <sz val="11"/>
            <rFont val="Calibri"/>
          </rPr>
          <t>The Oracle REMOTE_OS_AUTHENT parameter should be set to FALSE.</t>
        </r>
      </text>
    </comment>
    <comment ref="I243" authorId="0" shapeId="0" xr:uid="{00000000-0006-0000-0B00-000020000000}">
      <text>
        <r>
          <rPr>
            <sz val="11"/>
            <rFont val="Calibri"/>
          </rPr>
          <t>The Oracle REMOTE_OS_ROLES parameter should be set to FALSE.</t>
        </r>
      </text>
    </comment>
    <comment ref="J243" authorId="0" shapeId="0" xr:uid="{00000000-0006-0000-0B00-000021000000}">
      <text>
        <r>
          <rPr>
            <sz val="11"/>
            <rFont val="Calibri"/>
          </rPr>
          <t>The Oracle SQL92_SECURITY parameter should be set to TRUE.</t>
        </r>
      </text>
    </comment>
    <comment ref="K243" authorId="0" shapeId="0" xr:uid="{00000000-0006-0000-0B00-000022000000}">
      <text>
        <r>
          <rPr>
            <sz val="11"/>
            <rFont val="Calibri"/>
          </rPr>
          <t>The Oracle REMOTE_LOGIN_PASSWORDFILE parameter should be set to EXCLUSIVE or NONE.</t>
        </r>
      </text>
    </comment>
    <comment ref="L243" authorId="0" shapeId="0" xr:uid="{00000000-0006-0000-0B00-000023000000}">
      <text>
        <r>
          <rPr>
            <sz val="11"/>
            <rFont val="Calibri"/>
          </rPr>
          <t>The Oracle O7_DICTIONARY_ACCESSIBILITY parameter should be set to FALSE.</t>
        </r>
      </text>
    </comment>
    <comment ref="M243" authorId="0" shapeId="0" xr:uid="{00000000-0006-0000-0B00-000024000000}">
      <text>
        <r>
          <rPr>
            <sz val="11"/>
            <rFont val="Calibri"/>
          </rPr>
          <t>Unused database components, database application software, and database objects should be removed from the DBMS system.</t>
        </r>
      </text>
    </comment>
    <comment ref="N243" authorId="0" shapeId="0" xr:uid="{00000000-0006-0000-0B00-000025000000}">
      <text>
        <r>
          <rPr>
            <sz val="11"/>
            <rFont val="Calibri"/>
          </rPr>
          <t>The Oracle _TRACE_FILES_PUBLIC parameter if present should be set to FALSE.</t>
        </r>
      </text>
    </comment>
    <comment ref="O243" authorId="0" shapeId="0" xr:uid="{00000000-0006-0000-0B00-00001E000000}">
      <text>
        <r>
          <rPr>
            <sz val="11"/>
            <rFont val="Calibri"/>
          </rPr>
          <t>Default demonstration and sample database objects and applications should be removed.</t>
        </r>
      </text>
    </comment>
    <comment ref="P243" authorId="0" shapeId="0" xr:uid="{00000000-0006-0000-0B00-00001F000000}">
      <text>
        <r>
          <rPr>
            <sz val="11"/>
            <rFont val="Calibri"/>
          </rPr>
          <t>ccess to external objects should be disabled if not required and authorized.</t>
        </r>
      </text>
    </comment>
    <comment ref="H245" authorId="0" shapeId="0" xr:uid="{00000000-0006-0000-0B00-000026000000}">
      <text>
        <r>
          <rPr>
            <sz val="11"/>
            <rFont val="Calibri"/>
          </rPr>
          <t>Database executable and configuration files should be monitored for unauthorized modifications.</t>
        </r>
      </text>
    </comment>
    <comment ref="I245" authorId="0" shapeId="0" xr:uid="{00000000-0006-0000-0B00-000027000000}">
      <text>
        <r>
          <rPr>
            <sz val="11"/>
            <rFont val="Calibri"/>
          </rPr>
          <t>Database software directories including DBMS configuration files are stored in dedicated directories separate from the host OS and other applications.</t>
        </r>
      </text>
    </comment>
    <comment ref="H248" authorId="0" shapeId="0" xr:uid="{00000000-0006-0000-0B00-000028000000}">
      <text>
        <r>
          <rPr>
            <sz val="11"/>
            <rFont val="Calibri"/>
          </rPr>
          <t>Database data encryption controls should be configured in accordance with application requirements.</t>
        </r>
      </text>
    </comment>
    <comment ref="H249" authorId="0" shapeId="0" xr:uid="{00000000-0006-0000-0B00-000029000000}">
      <text>
        <r>
          <rPr>
            <sz val="11"/>
            <rFont val="Calibri"/>
          </rPr>
          <t>Database software, applications and configuration files should be monitored to discover unauthorized changes.</t>
        </r>
      </text>
    </comment>
    <comment ref="I249" authorId="0" shapeId="0" xr:uid="{00000000-0006-0000-0B00-00002A000000}">
      <text>
        <r>
          <rPr>
            <sz val="11"/>
            <rFont val="Calibri"/>
          </rPr>
          <t>Changes to configuration options must be audited.</t>
        </r>
      </text>
    </comment>
    <comment ref="H256" authorId="0" shapeId="0" xr:uid="{00000000-0006-0000-0B00-00002B000000}">
      <text>
        <r>
          <rPr>
            <sz val="11"/>
            <rFont val="Calibri"/>
          </rPr>
          <t>Vendor supported software is evaluated and patched against newly found vulnerabilities.</t>
        </r>
      </text>
    </comment>
    <comment ref="H295" authorId="0" shapeId="0" xr:uid="{00000000-0006-0000-0B00-00002C000000}">
      <text>
        <r>
          <rPr>
            <sz val="11"/>
            <rFont val="Calibri"/>
          </rPr>
          <t>DBMS authentication should require use of a DoD PKI certificate.</t>
        </r>
      </text>
    </comment>
    <comment ref="I295" authorId="0" shapeId="0" xr:uid="{00000000-0006-0000-0B00-00002D000000}">
      <text>
        <r>
          <rPr>
            <sz val="11"/>
            <rFont val="Calibri"/>
          </rPr>
          <t>Asymmetric keys should use DoD PKI Certificates and be protected in accordance with NIST (unclassified data) or NSA (classified data) approved key management and processes.</t>
        </r>
      </text>
    </comment>
    <comment ref="H296" authorId="0" shapeId="0" xr:uid="{00000000-0006-0000-0B00-00002E000000}">
      <text>
        <r>
          <rPr>
            <sz val="11"/>
            <rFont val="Calibri"/>
          </rPr>
          <t>DBMS authentication should require use of a DoD PKI certificate.</t>
        </r>
      </text>
    </comment>
    <comment ref="I296" authorId="0" shapeId="0" xr:uid="{00000000-0006-0000-0B00-00002F000000}">
      <text>
        <r>
          <rPr>
            <sz val="11"/>
            <rFont val="Calibri"/>
          </rPr>
          <t>Asymmetric keys should use DoD PKI Certificates and be protected in accordance with NIST (unclassified data) or NSA (classified data) approved key management and processes.</t>
        </r>
      </text>
    </comment>
    <comment ref="H298" authorId="0" shapeId="0" xr:uid="{00000000-0006-0000-0B00-000030000000}">
      <text>
        <r>
          <rPr>
            <sz val="11"/>
            <rFont val="Calibri"/>
          </rPr>
          <t>Procedures for establishing temporary passwords that meet DoD password requirements for new accounts should be defined, documented and implemented.</t>
        </r>
      </text>
    </comment>
    <comment ref="I298" authorId="0" shapeId="0" xr:uid="{00000000-0006-0000-0B00-000031000000}">
      <text>
        <r>
          <rPr>
            <sz val="11"/>
            <rFont val="Calibri"/>
          </rPr>
          <t>Case sensitivity for passwords should be enabled.</t>
        </r>
      </text>
    </comment>
    <comment ref="H309" authorId="0" shapeId="0" xr:uid="{00000000-0006-0000-0B00-000032000000}">
      <text>
        <r>
          <rPr>
            <sz val="11"/>
            <rFont val="Calibri"/>
          </rPr>
          <t>The DBMS software installation account should be restricted to authorized users.</t>
        </r>
      </text>
    </comment>
    <comment ref="I309" authorId="0" shapeId="0" xr:uid="{00000000-0006-0000-0B00-000033000000}">
      <text>
        <r>
          <rPr>
            <sz val="11"/>
            <rFont val="Calibri"/>
          </rPr>
          <t>The Oracle software installation account should not be granted excessive host system privileges.</t>
        </r>
      </text>
    </comment>
    <comment ref="J309" authorId="0" shapeId="0" xr:uid="{00000000-0006-0000-0B00-000034000000}">
      <text>
        <r>
          <rPr>
            <sz val="11"/>
            <rFont val="Calibri"/>
          </rPr>
          <t>Only necessary privileges to the host system should be granted to DBA OS accounts.</t>
        </r>
      </text>
    </comment>
    <comment ref="K309" authorId="0" shapeId="0" xr:uid="{00000000-0006-0000-0B00-000035000000}">
      <text>
        <r>
          <rPr>
            <sz val="11"/>
            <rFont val="Calibri"/>
          </rPr>
          <t>Use of the DBMS software installation account should be restricted to DBMS software installation, upgrade and maintenance actions.</t>
        </r>
      </text>
    </comment>
    <comment ref="H311" authorId="0" shapeId="0" xr:uid="{00000000-0006-0000-0B00-000036000000}">
      <text>
        <r>
          <rPr>
            <sz val="11"/>
            <rFont val="Calibri"/>
          </rPr>
          <t>The Oracle WITH GRANT OPTION privilege should not be granted to non-DBA or non-Application administrator user accounts.</t>
        </r>
      </text>
    </comment>
    <comment ref="I311" authorId="0" shapeId="0" xr:uid="{00000000-0006-0000-0B00-000037000000}">
      <text>
        <r>
          <rPr>
            <sz val="11"/>
            <rFont val="Calibri"/>
          </rPr>
          <t>System privileges granted using the WITH ADMIN OPTION should not be granted to unauthorized user accounts.</t>
        </r>
      </text>
    </comment>
    <comment ref="J311" authorId="0" shapeId="0" xr:uid="{00000000-0006-0000-0B00-000038000000}">
      <text>
        <r>
          <rPr>
            <sz val="11"/>
            <rFont val="Calibri"/>
          </rPr>
          <t>Oracle roles granted using the WITH ADMIN OPTION should not be granted to unauthorized accounts.</t>
        </r>
      </text>
    </comment>
    <comment ref="K311" authorId="0" shapeId="0" xr:uid="{00000000-0006-0000-0B00-000039000000}">
      <text>
        <r>
          <rPr>
            <sz val="11"/>
            <rFont val="Calibri"/>
          </rPr>
          <t>Application role permissions should not be assigned to the Oracle PUBLIC role.</t>
        </r>
      </text>
    </comment>
    <comment ref="L311" authorId="0" shapeId="0" xr:uid="{00000000-0006-0000-0B00-00003A000000}">
      <text>
        <r>
          <rPr>
            <sz val="11"/>
            <rFont val="Calibri"/>
          </rPr>
          <t>Oracle application administration roles should be disabled if not required and authorized.</t>
        </r>
      </text>
    </comment>
    <comment ref="M311" authorId="0" shapeId="0" xr:uid="{00000000-0006-0000-0B00-00003B000000}">
      <text>
        <r>
          <rPr>
            <sz val="11"/>
            <rFont val="Calibri"/>
          </rPr>
          <t>Application user privilege assignment should be reviewed monthly or more frequently to ensure compliance with least privilege and documented policy.</t>
        </r>
      </text>
    </comment>
    <comment ref="N311" authorId="0" shapeId="0" xr:uid="{00000000-0006-0000-0B00-00003C000000}">
      <text>
        <r>
          <rPr>
            <sz val="11"/>
            <rFont val="Calibri"/>
          </rPr>
          <t>Only necessary privileges to the host system should be granted to DBA OS accounts.</t>
        </r>
      </text>
    </comment>
    <comment ref="O311" authorId="0" shapeId="0" xr:uid="{00000000-0006-0000-0B00-00003D000000}">
      <text>
        <r>
          <rPr>
            <sz val="11"/>
            <rFont val="Calibri"/>
          </rPr>
          <t>DBMS processes or services should run under custom, dedicated OS accounts.</t>
        </r>
      </text>
    </comment>
    <comment ref="P311" authorId="0" shapeId="0" xr:uid="{00000000-0006-0000-0B00-00003E000000}">
      <text>
        <r>
          <rPr>
            <sz val="11"/>
            <rFont val="Calibri"/>
          </rPr>
          <t>OS accounts used to execute external procedures should be assigned minimum privileges.</t>
        </r>
      </text>
    </comment>
    <comment ref="H312" authorId="0" shapeId="0" xr:uid="{00000000-0006-0000-0B00-00003F000000}">
      <text>
        <r>
          <rPr>
            <sz val="11"/>
            <rFont val="Calibri"/>
          </rPr>
          <t>DBMS default accounts should be assigned custom passwords.</t>
        </r>
      </text>
    </comment>
    <comment ref="H323" authorId="0" shapeId="0" xr:uid="{00000000-0006-0000-0B00-000040000000}">
      <text>
        <r>
          <rPr>
            <sz val="11"/>
            <rFont val="Calibri"/>
          </rPr>
          <t>Changes to DBMS security labels should be audited.</t>
        </r>
      </text>
    </comment>
    <comment ref="H324" authorId="0" shapeId="0" xr:uid="{00000000-0006-0000-0B00-000041000000}">
      <text>
        <r>
          <rPr>
            <sz val="11"/>
            <rFont val="Calibri"/>
          </rPr>
          <t>Changes to DBMS security labels should be audited.</t>
        </r>
      </text>
    </comment>
    <comment ref="H327" authorId="0" shapeId="0" xr:uid="{00000000-0006-0000-0B00-000042000000}">
      <text>
        <r>
          <rPr>
            <sz val="11"/>
            <rFont val="Calibri"/>
          </rPr>
          <t>The directories assigned to the LOG_ARCHIVE_DEST* parameters should be protected from unauthorized access.</t>
        </r>
      </text>
    </comment>
    <comment ref="H341" authorId="0" shapeId="0" xr:uid="{00000000-0006-0000-0B00-000043000000}">
      <text>
        <r>
          <rPr>
            <sz val="11"/>
            <rFont val="Calibri"/>
          </rPr>
          <t>Application role permissions should not be assigned to the Oracle PUBLIC role.</t>
        </r>
      </text>
    </comment>
    <comment ref="I341" authorId="0" shapeId="0" xr:uid="{00000000-0006-0000-0B00-000044000000}">
      <text>
        <r>
          <rPr>
            <sz val="11"/>
            <rFont val="Calibri"/>
          </rPr>
          <t>Oracle application administration roles should be disabled if not required and authorized.</t>
        </r>
      </text>
    </comment>
    <comment ref="H345" authorId="0" shapeId="0" xr:uid="{00000000-0006-0000-0B00-000045000000}">
      <text>
        <r>
          <rPr>
            <sz val="11"/>
            <rFont val="Calibri"/>
          </rPr>
          <t>Database executable and configuration files should be monitored for unauthorized modifications.</t>
        </r>
      </text>
    </comment>
    <comment ref="I345" authorId="0" shapeId="0" xr:uid="{00000000-0006-0000-0B00-000046000000}">
      <text>
        <r>
          <rPr>
            <sz val="11"/>
            <rFont val="Calibri"/>
          </rPr>
          <t>Application user privilege assignment should be reviewed monthly or more frequently to ensure compliance with least privilege and documented policy.</t>
        </r>
      </text>
    </comment>
    <comment ref="J345" authorId="0" shapeId="0" xr:uid="{00000000-0006-0000-0B00-000047000000}">
      <text>
        <r>
          <rPr>
            <sz val="11"/>
            <rFont val="Calibri"/>
          </rPr>
          <t>The directories assigned to the LOG_ARCHIVE_DEST* parameters should be protected from unauthorized access.</t>
        </r>
      </text>
    </comment>
    <comment ref="K345" authorId="0" shapeId="0" xr:uid="{00000000-0006-0000-0B00-000048000000}">
      <text>
        <r>
          <rPr>
            <sz val="11"/>
            <rFont val="Calibri"/>
          </rPr>
          <t>Database software directories including DBMS configuration files are stored in dedicated directories separate from the host OS and other applications.</t>
        </r>
      </text>
    </comment>
    <comment ref="L345" authorId="0" shapeId="0" xr:uid="{00000000-0006-0000-0B00-000049000000}">
      <text>
        <r>
          <rPr>
            <sz val="11"/>
            <rFont val="Calibri"/>
          </rPr>
          <t>Only necessary privileges to the host system should be granted to DBA OS accounts.</t>
        </r>
      </text>
    </comment>
    <comment ref="M345" authorId="0" shapeId="0" xr:uid="{00000000-0006-0000-0B00-00004A000000}">
      <text>
        <r>
          <rPr>
            <sz val="11"/>
            <rFont val="Calibri"/>
          </rPr>
          <t>DBMS processes or services should run under custom, dedicated OS accounts.</t>
        </r>
      </text>
    </comment>
    <comment ref="N345" authorId="0" shapeId="0" xr:uid="{00000000-0006-0000-0B00-00004B000000}">
      <text>
        <r>
          <rPr>
            <sz val="11"/>
            <rFont val="Calibri"/>
          </rPr>
          <t>Application objects should be owned by accounts authorized for ownership.</t>
        </r>
      </text>
    </comment>
    <comment ref="O345" authorId="0" shapeId="0" xr:uid="{00000000-0006-0000-0B00-00004C000000}">
      <text>
        <r>
          <rPr>
            <sz val="11"/>
            <rFont val="Calibri"/>
          </rPr>
          <t>OS accounts used to execute external procedures should be assigned minimum privileges.</t>
        </r>
      </text>
    </comment>
    <comment ref="P345" authorId="0" shapeId="0" xr:uid="{00000000-0006-0000-0B00-00004D000000}">
      <text>
        <r>
          <rPr>
            <sz val="11"/>
            <rFont val="Calibri"/>
          </rPr>
          <t>The /diag subdirectory under the directory assigned to the DIAGNOSTIC_DEST parameter must be protected from unauthorized access.</t>
        </r>
      </text>
    </comment>
    <comment ref="H346" authorId="0" shapeId="0" xr:uid="{00000000-0006-0000-0B00-00004E000000}">
      <text>
        <r>
          <rPr>
            <sz val="11"/>
            <rFont val="Calibri"/>
          </rPr>
          <t>The DBMS software installation account should be restricted to authorized users.</t>
        </r>
      </text>
    </comment>
    <comment ref="I346" authorId="0" shapeId="0" xr:uid="{00000000-0006-0000-0B00-000053000000}">
      <text>
        <r>
          <rPr>
            <sz val="11"/>
            <rFont val="Calibri"/>
          </rPr>
          <t>Access to default accounts used to support replication should be restricted to authorized DBAs.</t>
        </r>
      </text>
    </comment>
    <comment ref="J346" authorId="0" shapeId="0" xr:uid="{00000000-0006-0000-0B00-000054000000}">
      <text>
        <r>
          <rPr>
            <sz val="11"/>
            <rFont val="Calibri"/>
          </rPr>
          <t>Fixed user and public database links should be authorized for use.</t>
        </r>
      </text>
    </comment>
    <comment ref="K346" authorId="0" shapeId="0" xr:uid="{00000000-0006-0000-0B00-000055000000}">
      <text>
        <r>
          <rPr>
            <sz val="11"/>
            <rFont val="Calibri"/>
          </rPr>
          <t>The Oracle WITH GRANT OPTION privilege should not be granted to non-DBA or non-Application administrator user accounts.</t>
        </r>
      </text>
    </comment>
    <comment ref="L346" authorId="0" shapeId="0" xr:uid="{00000000-0006-0000-0B00-000056000000}">
      <text>
        <r>
          <rPr>
            <sz val="11"/>
            <rFont val="Calibri"/>
          </rPr>
          <t>System privileges granted using the WITH ADMIN OPTION should not be granted to unauthorized user accounts.</t>
        </r>
      </text>
    </comment>
    <comment ref="M346" authorId="0" shapeId="0" xr:uid="{00000000-0006-0000-0B00-000057000000}">
      <text>
        <r>
          <rPr>
            <sz val="11"/>
            <rFont val="Calibri"/>
          </rPr>
          <t>Oracle roles granted using the WITH ADMIN OPTION should not be granted to unauthorized accounts.</t>
        </r>
      </text>
    </comment>
    <comment ref="N346" authorId="0" shapeId="0" xr:uid="{00000000-0006-0000-0B00-000058000000}">
      <text>
        <r>
          <rPr>
            <sz val="11"/>
            <rFont val="Calibri"/>
          </rPr>
          <t>Application role permissions should not be assigned to the Oracle PUBLIC role.</t>
        </r>
      </text>
    </comment>
    <comment ref="O346" authorId="0" shapeId="0" xr:uid="{00000000-0006-0000-0B00-000059000000}">
      <text>
        <r>
          <rPr>
            <sz val="11"/>
            <rFont val="Calibri"/>
          </rPr>
          <t>Oracle application administration roles should be disabled if not required and authorized.</t>
        </r>
      </text>
    </comment>
    <comment ref="P346" authorId="0" shapeId="0" xr:uid="{00000000-0006-0000-0B00-00005A000000}">
      <text>
        <r>
          <rPr>
            <sz val="11"/>
            <rFont val="Calibri"/>
          </rPr>
          <t>Unauthorized database links should not be defined and active.</t>
        </r>
      </text>
    </comment>
    <comment ref="Q346" authorId="0" shapeId="0" xr:uid="{00000000-0006-0000-0B00-00004F000000}">
      <text>
        <r>
          <rPr>
            <sz val="11"/>
            <rFont val="Calibri"/>
          </rPr>
          <t>The Oracle software installation account should not be granted excessive host system privileges.</t>
        </r>
      </text>
    </comment>
    <comment ref="R346" authorId="0" shapeId="0" xr:uid="{00000000-0006-0000-0B00-000050000000}">
      <text>
        <r>
          <rPr>
            <sz val="11"/>
            <rFont val="Calibri"/>
          </rPr>
          <t>Only necessary privileges to the host system should be granted to DBA OS accounts.</t>
        </r>
      </text>
    </comment>
    <comment ref="S346" authorId="0" shapeId="0" xr:uid="{00000000-0006-0000-0B00-000051000000}">
      <text>
        <r>
          <rPr>
            <sz val="11"/>
            <rFont val="Calibri"/>
          </rPr>
          <t>Use of the DBMS software installation account should be restricted to DBMS software installation, upgrade and maintenance actions.</t>
        </r>
      </text>
    </comment>
    <comment ref="T346" authorId="0" shapeId="0" xr:uid="{00000000-0006-0000-0B00-000052000000}">
      <text>
        <r>
          <rPr>
            <sz val="11"/>
            <rFont val="Calibri"/>
          </rPr>
          <t>Remote database or other external access should use fully-qualified names.</t>
        </r>
      </text>
    </comment>
    <comment ref="H348" authorId="0" shapeId="0" xr:uid="{00000000-0006-0000-0B00-00005B000000}">
      <text>
        <r>
          <rPr>
            <sz val="11"/>
            <rFont val="Calibri"/>
          </rPr>
          <t>Database account passwords should be stored in encoded or encrypted format whether stored in database objects, external host files, environment variables or any other storage locations.</t>
        </r>
      </text>
    </comment>
    <comment ref="I348" authorId="0" shapeId="0" xr:uid="{00000000-0006-0000-0B00-00005C000000}">
      <text>
        <r>
          <rPr>
            <sz val="11"/>
            <rFont val="Calibri"/>
          </rPr>
          <t>Sensitive information from production database exports must be modified before import to a development database.</t>
        </r>
      </text>
    </comment>
    <comment ref="J348" authorId="0" shapeId="0" xr:uid="{00000000-0006-0000-0B00-00005D000000}">
      <text>
        <r>
          <rPr>
            <sz val="11"/>
            <rFont val="Calibri"/>
          </rPr>
          <t>Procedures and restrictions for import of production data to development databases should be documented, implemented and followed.</t>
        </r>
      </text>
    </comment>
    <comment ref="K348" authorId="0" shapeId="0" xr:uid="{00000000-0006-0000-0B00-00005E000000}">
      <text>
        <r>
          <rPr>
            <sz val="11"/>
            <rFont val="Calibri"/>
          </rPr>
          <t>Database data encryption controls should be configured in accordance with application requirements.</t>
        </r>
      </text>
    </comment>
    <comment ref="L348" authorId="0" shapeId="0" xr:uid="{00000000-0006-0000-0B00-00005F000000}">
      <text>
        <r>
          <rPr>
            <sz val="11"/>
            <rFont val="Calibri"/>
          </rPr>
          <t>DBMS cryptography must be NIST FIPS 140-2 validated.</t>
        </r>
      </text>
    </comment>
    <comment ref="H349" authorId="0" shapeId="0" xr:uid="{00000000-0006-0000-0B00-000060000000}">
      <text>
        <r>
          <rPr>
            <sz val="11"/>
            <rFont val="Calibri"/>
          </rPr>
          <t>DBMS cryptography must be NIST FIPS 140-2 validated.</t>
        </r>
      </text>
    </comment>
    <comment ref="H358" authorId="0" shapeId="0" xr:uid="{00000000-0006-0000-0B00-000061000000}">
      <text>
        <r>
          <rPr>
            <sz val="11"/>
            <rFont val="Calibri"/>
          </rPr>
          <t>Database software, applications and configuration files should be monitored to discover unauthorized changes.</t>
        </r>
      </text>
    </comment>
    <comment ref="I358" authorId="0" shapeId="0" xr:uid="{00000000-0006-0000-0B00-000069000000}">
      <text>
        <r>
          <rPr>
            <sz val="11"/>
            <rFont val="Calibri"/>
          </rPr>
          <t>Audit trail data should be retained for one year.</t>
        </r>
      </text>
    </comment>
    <comment ref="J358" authorId="0" shapeId="0" xr:uid="{00000000-0006-0000-0B00-00006A000000}">
      <text>
        <r>
          <rPr>
            <sz val="11"/>
            <rFont val="Calibri"/>
          </rPr>
          <t>The audit table should be owned by SYS or SYSTEM.</t>
        </r>
      </text>
    </comment>
    <comment ref="K358" authorId="0" shapeId="0" xr:uid="{00000000-0006-0000-0B00-00006B000000}">
      <text>
        <r>
          <rPr>
            <sz val="11"/>
            <rFont val="Calibri"/>
          </rPr>
          <t>Required object auditing should be configured.</t>
        </r>
      </text>
    </comment>
    <comment ref="L358" authorId="0" shapeId="0" xr:uid="{00000000-0006-0000-0B00-00006C000000}">
      <text>
        <r>
          <rPr>
            <sz val="11"/>
            <rFont val="Calibri"/>
          </rPr>
          <t>The Oracle Listener should be configured to require administration authentication.</t>
        </r>
      </text>
    </comment>
    <comment ref="M358" authorId="0" shapeId="0" xr:uid="{00000000-0006-0000-0B00-00006D000000}">
      <text>
        <r>
          <rPr>
            <sz val="11"/>
            <rFont val="Calibri"/>
          </rPr>
          <t>Oracle SQLNet and listener log files should not be accessible to unauthorized users.</t>
        </r>
      </text>
    </comment>
    <comment ref="N358" authorId="0" shapeId="0" xr:uid="{00000000-0006-0000-0B00-00006E000000}">
      <text>
        <r>
          <rPr>
            <sz val="11"/>
            <rFont val="Calibri"/>
          </rPr>
          <t>All applications that access the database should be logged in the audit trail.</t>
        </r>
      </text>
    </comment>
    <comment ref="O358" authorId="0" shapeId="0" xr:uid="{00000000-0006-0000-0B00-00006F000000}">
      <text>
        <r>
          <rPr>
            <sz val="11"/>
            <rFont val="Calibri"/>
          </rPr>
          <t>Audit trail data should be reviewed daily or more frequently.</t>
        </r>
      </text>
    </comment>
    <comment ref="P358" authorId="0" shapeId="0" xr:uid="{00000000-0006-0000-0B00-000070000000}">
      <text>
        <r>
          <rPr>
            <sz val="11"/>
            <rFont val="Calibri"/>
          </rPr>
          <t>The directory assigned to the AUDIT_FILE_DEST parameter should be protected from unauthorized access.</t>
        </r>
      </text>
    </comment>
    <comment ref="Q358" authorId="0" shapeId="0" xr:uid="{00000000-0006-0000-0B00-000071000000}">
      <text>
        <r>
          <rPr>
            <sz val="11"/>
            <rFont val="Calibri"/>
          </rPr>
          <t>Required auditing parameters for database auditing should be set.</t>
        </r>
      </text>
    </comment>
    <comment ref="R358" authorId="0" shapeId="0" xr:uid="{00000000-0006-0000-0B00-000072000000}">
      <text>
        <r>
          <rPr>
            <sz val="11"/>
            <rFont val="Calibri"/>
          </rPr>
          <t>Audit records should be restricted to authorized individuals.</t>
        </r>
      </text>
    </comment>
    <comment ref="S358" authorId="0" shapeId="0" xr:uid="{00000000-0006-0000-0B00-000073000000}">
      <text>
        <r>
          <rPr>
            <sz val="11"/>
            <rFont val="Calibri"/>
          </rPr>
          <t>Automated notification of suspicious activity detected in the audit trail should be implemented.</t>
        </r>
      </text>
    </comment>
    <comment ref="T358" authorId="0" shapeId="0" xr:uid="{00000000-0006-0000-0B00-000074000000}">
      <text>
        <r>
          <rPr>
            <sz val="11"/>
            <rFont val="Calibri"/>
          </rPr>
          <t>An automated tool that monitors audit data and immediately reports suspicious activity should be employed for the DBMS.</t>
        </r>
      </text>
    </comment>
    <comment ref="U358" authorId="0" shapeId="0" xr:uid="{00000000-0006-0000-0B00-000062000000}">
      <text>
        <r>
          <rPr>
            <sz val="11"/>
            <rFont val="Calibri"/>
          </rPr>
          <t>The DBMS audit logs should be included in backup operations.</t>
        </r>
      </text>
    </comment>
    <comment ref="V358" authorId="0" shapeId="0" xr:uid="{00000000-0006-0000-0B00-000063000000}">
      <text>
        <r>
          <rPr>
            <sz val="11"/>
            <rFont val="Calibri"/>
          </rPr>
          <t>The audit logs should be periodically monitored to discover DBMS access using unauthorized applications.</t>
        </r>
      </text>
    </comment>
    <comment ref="W358" authorId="0" shapeId="0" xr:uid="{00000000-0006-0000-0B00-000064000000}">
      <text>
        <r>
          <rPr>
            <sz val="11"/>
            <rFont val="Calibri"/>
          </rPr>
          <t>Attempts to bypass access controls should be audited.</t>
        </r>
      </text>
    </comment>
    <comment ref="X358" authorId="0" shapeId="0" xr:uid="{00000000-0006-0000-0B00-000065000000}">
      <text>
        <r>
          <rPr>
            <sz val="11"/>
            <rFont val="Calibri"/>
          </rPr>
          <t>Changes to configuration options must be audited.</t>
        </r>
      </text>
    </comment>
    <comment ref="Y358" authorId="0" shapeId="0" xr:uid="{00000000-0006-0000-0B00-000066000000}">
      <text>
        <r>
          <rPr>
            <sz val="11"/>
            <rFont val="Calibri"/>
          </rPr>
          <t>Audit records should contain required information.</t>
        </r>
      </text>
    </comment>
    <comment ref="Z358" authorId="0" shapeId="0" xr:uid="{00000000-0006-0000-0B00-000067000000}">
      <text>
        <r>
          <rPr>
            <sz val="11"/>
            <rFont val="Calibri"/>
          </rPr>
          <t>Audit records should include the reason for blacklisting or disabling DBMS connections or accounts.</t>
        </r>
      </text>
    </comment>
    <comment ref="AA358" authorId="0" shapeId="0" xr:uid="{00000000-0006-0000-0B00-000068000000}">
      <text>
        <r>
          <rPr>
            <sz val="11"/>
            <rFont val="Calibri"/>
          </rPr>
          <t>The directory assigned to the AUDIT_FILE_DEST parameter must be protected from unauthorized access and must be stored in a dedicated directory or disk partition separate from software or other application files.</t>
        </r>
      </text>
    </comment>
    <comment ref="H374" authorId="0" shapeId="0" xr:uid="{00000000-0006-0000-0B00-000075000000}">
      <text>
        <r>
          <rPr>
            <sz val="11"/>
            <rFont val="Calibri"/>
          </rPr>
          <t>The Oracle Listener should be configured to require administration authentication.</t>
        </r>
      </text>
    </comment>
    <comment ref="I374" authorId="0" shapeId="0" xr:uid="{00000000-0006-0000-0B00-000076000000}">
      <text>
        <r>
          <rPr>
            <sz val="11"/>
            <rFont val="Calibri"/>
          </rPr>
          <t>The Oracle Listener ADMIN_RESTRICTIONS parameter if present should be set to ON.</t>
        </r>
      </text>
    </comment>
    <comment ref="J374" authorId="0" shapeId="0" xr:uid="{00000000-0006-0000-0B00-000077000000}">
      <text>
        <r>
          <rPr>
            <sz val="11"/>
            <rFont val="Calibri"/>
          </rPr>
          <t>The XDB Protocol server should be uninstalled if not required and authorized for use.</t>
        </r>
      </text>
    </comment>
    <comment ref="K374" authorId="0" shapeId="0" xr:uid="{00000000-0006-0000-0B00-000078000000}">
      <text>
        <r>
          <rPr>
            <sz val="11"/>
            <rFont val="Calibri"/>
          </rPr>
          <t>Access to external DBMS executables should be disabled or restricted.</t>
        </r>
      </text>
    </comment>
    <comment ref="L374" authorId="0" shapeId="0" xr:uid="{00000000-0006-0000-0B00-000079000000}">
      <text>
        <r>
          <rPr>
            <sz val="11"/>
            <rFont val="Calibri"/>
          </rPr>
          <t>The Oracle listener.ora file should specify IP addresses rather than host names to identify hosts.</t>
        </r>
      </text>
    </comment>
    <comment ref="M374" authorId="0" shapeId="0" xr:uid="{00000000-0006-0000-0B00-00007A000000}">
      <text>
        <r>
          <rPr>
            <sz val="11"/>
            <rFont val="Calibri"/>
          </rPr>
          <t>Remote administration should be disabled for the Oracle connection manager.</t>
        </r>
      </text>
    </comment>
    <comment ref="H387" authorId="0" shapeId="0" xr:uid="{00000000-0006-0000-0B00-00007B000000}">
      <text>
        <r>
          <rPr>
            <sz val="11"/>
            <rFont val="Calibri"/>
          </rPr>
          <t>Network access to the DBMS must be restricted to authorized personnel.</t>
        </r>
      </text>
    </comment>
    <comment ref="H388" authorId="0" shapeId="0" xr:uid="{00000000-0006-0000-0B00-00007C000000}">
      <text>
        <r>
          <rPr>
            <sz val="11"/>
            <rFont val="Calibri"/>
          </rPr>
          <t>Access to default accounts used to support replication should be restricted to authorized DBAs.</t>
        </r>
      </text>
    </comment>
    <comment ref="I388" authorId="0" shapeId="0" xr:uid="{00000000-0006-0000-0B00-00007D000000}">
      <text>
        <r>
          <rPr>
            <sz val="11"/>
            <rFont val="Calibri"/>
          </rPr>
          <t>Fixed user and public database links should be authorized for use.</t>
        </r>
      </text>
    </comment>
    <comment ref="J388" authorId="0" shapeId="0" xr:uid="{00000000-0006-0000-0B00-00007E000000}">
      <text>
        <r>
          <rPr>
            <sz val="11"/>
            <rFont val="Calibri"/>
          </rPr>
          <t>Unauthorized database links should not be defined and active.</t>
        </r>
      </text>
    </comment>
    <comment ref="K388" authorId="0" shapeId="0" xr:uid="{00000000-0006-0000-0B00-00007F000000}">
      <text>
        <r>
          <rPr>
            <sz val="11"/>
            <rFont val="Calibri"/>
          </rPr>
          <t>Network access to the DBMS must be restricted to authorized personnel.</t>
        </r>
      </text>
    </comment>
    <comment ref="L388" authorId="0" shapeId="0" xr:uid="{00000000-0006-0000-0B00-000080000000}">
      <text>
        <r>
          <rPr>
            <sz val="11"/>
            <rFont val="Calibri"/>
          </rPr>
          <t>Remote database or other external access should use fully-qualified names.</t>
        </r>
      </text>
    </comment>
    <comment ref="H389" authorId="0" shapeId="0" xr:uid="{00000000-0006-0000-0B00-000081000000}">
      <text>
        <r>
          <rPr>
            <sz val="11"/>
            <rFont val="Calibri"/>
          </rPr>
          <t>The Oracle Listener should be configured to require administration authentication.</t>
        </r>
      </text>
    </comment>
    <comment ref="I389" authorId="0" shapeId="0" xr:uid="{00000000-0006-0000-0B00-000082000000}">
      <text>
        <r>
          <rPr>
            <sz val="11"/>
            <rFont val="Calibri"/>
          </rPr>
          <t>The Oracle Listener ADMIN_RESTRICTIONS parameter if present should be set to ON.</t>
        </r>
      </text>
    </comment>
    <comment ref="J389" authorId="0" shapeId="0" xr:uid="{00000000-0006-0000-0B00-000083000000}">
      <text>
        <r>
          <rPr>
            <sz val="11"/>
            <rFont val="Calibri"/>
          </rPr>
          <t>The XDB Protocol server should be uninstalled if not required and authorized for use.</t>
        </r>
      </text>
    </comment>
    <comment ref="K389" authorId="0" shapeId="0" xr:uid="{00000000-0006-0000-0B00-000084000000}">
      <text>
        <r>
          <rPr>
            <sz val="11"/>
            <rFont val="Calibri"/>
          </rPr>
          <t>Access to external DBMS executables should be disabled or restricted.</t>
        </r>
      </text>
    </comment>
    <comment ref="L389" authorId="0" shapeId="0" xr:uid="{00000000-0006-0000-0B00-000085000000}">
      <text>
        <r>
          <rPr>
            <sz val="11"/>
            <rFont val="Calibri"/>
          </rPr>
          <t>The Oracle listener.ora file should specify IP addresses rather than host names to identify hosts.</t>
        </r>
      </text>
    </comment>
  </commentList>
</comments>
</file>

<file path=xl/sharedStrings.xml><?xml version="1.0" encoding="utf-8"?>
<sst xmlns="http://schemas.openxmlformats.org/spreadsheetml/2006/main" count="13709" uniqueCount="6624">
  <si>
    <t>Id</t>
  </si>
  <si>
    <t>Title</t>
  </si>
  <si>
    <t>Severity</t>
  </si>
  <si>
    <t>Component</t>
  </si>
  <si>
    <t>MoSCoW</t>
  </si>
  <si>
    <t>OpsImpact</t>
  </si>
  <si>
    <t>Phase</t>
  </si>
  <si>
    <t>ImplStatus</t>
  </si>
  <si>
    <t>Notes</t>
  </si>
  <si>
    <t>Remediation</t>
  </si>
  <si>
    <t>Description</t>
  </si>
  <si>
    <t>Audit</t>
  </si>
  <si>
    <t>Status</t>
  </si>
  <si>
    <t>LogID</t>
  </si>
  <si>
    <t>V-2420</t>
  </si>
  <si>
    <r>
      <rPr>
        <sz val="11"/>
        <rFont val="Calibri"/>
      </rPr>
      <t>Database executable and configuration files should be monitored for unauthorized modifications.</t>
    </r>
  </si>
  <si>
    <t>CAT III (Low)</t>
  </si>
  <si>
    <t>Installation</t>
  </si>
  <si>
    <t>Unassigned</t>
  </si>
  <si>
    <t>Unassessed</t>
  </si>
  <si>
    <t>Pending</t>
  </si>
  <si>
    <t/>
  </si>
  <si>
    <r>
      <rPr>
        <sz val="11"/>
        <color rgb="FF000000"/>
        <rFont val="Calibri"/>
      </rPr>
      <t>Develop, document and implement procedures to monitor changes made to the DBMS software.</t>
    </r>
    <r>
      <rPr>
        <sz val="11"/>
        <color rgb="FF000000"/>
        <rFont val="Calibri"/>
      </rPr>
      <t xml:space="preserve">
</t>
    </r>
    <r>
      <rPr>
        <sz val="11"/>
        <color rgb="FF000000"/>
        <rFont val="Calibri"/>
      </rPr>
      <t>Identify all database files and directories to be included in the host system or database backups and provide these to the person responsible for backups.</t>
    </r>
    <r>
      <rPr>
        <sz val="11"/>
        <color rgb="FF000000"/>
        <rFont val="Calibri"/>
      </rPr>
      <t xml:space="preserve">
</t>
    </r>
    <r>
      <rPr>
        <sz val="11"/>
        <color rgb="FF000000"/>
        <rFont val="Calibri"/>
      </rPr>
      <t>For Windows systems, you can use the dir /s &gt; filename.txt run weekly to store and compare file modification/creation dates and file sizes using the DOS fc command.</t>
    </r>
    <r>
      <rPr>
        <sz val="11"/>
        <color rgb="FF000000"/>
        <rFont val="Calibri"/>
      </rPr>
      <t xml:space="preserve">
</t>
    </r>
    <r>
      <rPr>
        <sz val="11"/>
        <color rgb="FF000000"/>
        <rFont val="Calibri"/>
      </rPr>
      <t>For UNIX systems, you can use the ls –as &gt;filename.txt command to store and compare (diff command) file statistics for comparison.</t>
    </r>
    <r>
      <rPr>
        <sz val="11"/>
        <color rgb="FF000000"/>
        <rFont val="Calibri"/>
      </rPr>
      <t xml:space="preserve">
</t>
    </r>
    <r>
      <rPr>
        <sz val="11"/>
        <color rgb="FF000000"/>
        <rFont val="Calibri"/>
      </rPr>
      <t>These are not as comprehensive as some tools available, but may be enhanced by including checks for checksums or file hashes.</t>
    </r>
  </si>
  <si>
    <r>
      <rPr>
        <sz val="11"/>
        <color rgb="FF000000"/>
        <rFont val="Calibri"/>
      </rPr>
      <t>Changes to files in the DBMS software directory including executable, configuration, script, or batch files can indicate malicious compromise of the software files. Changes to non-executable files, such as log files and data files, do not usually reflect unauthorized changes, but are modified by the DBMS as part of normal operation. These modifications can be ignored.</t>
    </r>
  </si>
  <si>
    <r>
      <rPr>
        <sz val="11"/>
        <color rgb="FF000000"/>
        <rFont val="Calibri"/>
      </rPr>
      <t>Ask the DBA to describe/demonstrate any software modification detection procedures in place and request documents of these procedures for review.</t>
    </r>
    <r>
      <rPr>
        <sz val="11"/>
        <color rgb="FF000000"/>
        <rFont val="Calibri"/>
      </rPr>
      <t xml:space="preserve">
</t>
    </r>
    <r>
      <rPr>
        <sz val="11"/>
        <color rgb="FF000000"/>
        <rFont val="Calibri"/>
      </rPr>
      <t>Verify by reviewing reports for inclusion of the DBMS executable and configuration files.</t>
    </r>
    <r>
      <rPr>
        <sz val="11"/>
        <color rgb="FF000000"/>
        <rFont val="Calibri"/>
      </rPr>
      <t xml:space="preserve">
</t>
    </r>
    <r>
      <rPr>
        <sz val="11"/>
        <color rgb="FF000000"/>
        <rFont val="Calibri"/>
      </rPr>
      <t>If documented procedures and proof of implementation does not exist that includes review of the database software directories and database application directories, this is a Finding.</t>
    </r>
  </si>
  <si>
    <t>V-2422</t>
  </si>
  <si>
    <r>
      <rPr>
        <sz val="11"/>
        <rFont val="Calibri"/>
      </rPr>
      <t>The DBMS software installation account should be restricted to authorized users.</t>
    </r>
  </si>
  <si>
    <t>CAT II (Medium)</t>
  </si>
  <si>
    <r>
      <rPr>
        <sz val="11"/>
        <color rgb="FF000000"/>
        <rFont val="Calibri"/>
      </rPr>
      <t>Develop, document and implement procedures to restrict use of the Oracle DBMS software installation account.</t>
    </r>
    <r>
      <rPr>
        <sz val="11"/>
        <color rgb="FF000000"/>
        <rFont val="Calibri"/>
      </rPr>
      <t xml:space="preserve">
</t>
    </r>
    <r>
      <rPr>
        <sz val="11"/>
        <color rgb="FF000000"/>
        <rFont val="Calibri"/>
      </rPr>
      <t>Unix environments:</t>
    </r>
    <r>
      <rPr>
        <sz val="11"/>
        <color rgb="FF000000"/>
        <rFont val="Calibri"/>
      </rPr>
      <t xml:space="preserve">
</t>
    </r>
    <r>
      <rPr>
        <sz val="11"/>
        <color rgb="FF000000"/>
        <rFont val="Calibri"/>
      </rPr>
      <t>Ensure that the Oracle DBMS software installation account is disabled when not in use, except in cases where this would interfere with required functionality.  In such cases, prevent direct logon as the Oracle DBMS software installation account by locking its password; authorize the appropriate administrative users to operate as the Oracle DBMS software installation account via the "su" or "sudo" command.</t>
    </r>
    <r>
      <rPr>
        <sz val="11"/>
        <color rgb="FF000000"/>
        <rFont val="Calibri"/>
      </rPr>
      <t xml:space="preserve">
</t>
    </r>
    <r>
      <rPr>
        <sz val="11"/>
        <color rgb="FF000000"/>
        <rFont val="Calibri"/>
      </rPr>
      <t>Other environments:</t>
    </r>
    <r>
      <rPr>
        <sz val="11"/>
        <color rgb="FF000000"/>
        <rFont val="Calibri"/>
      </rPr>
      <t xml:space="preserve">
</t>
    </r>
    <r>
      <rPr>
        <sz val="11"/>
        <color rgb="FF000000"/>
        <rFont val="Calibri"/>
      </rPr>
      <t>Ensure that the Oracle DBMS software installation account is disabled when not in use.</t>
    </r>
  </si>
  <si>
    <r>
      <rPr>
        <sz val="11"/>
        <color rgb="FF000000"/>
        <rFont val="Calibri"/>
      </rPr>
      <t>DBA and other privileged administrative or application owner accounts are granted privileges that allow actions that can have a greater impact on database security and operation.  It is especially important to grant access to privileged accounts to only those persons who are qualified and authorized to use them.</t>
    </r>
  </si>
  <si>
    <r>
      <rPr>
        <sz val="11"/>
        <color rgb="FF000000"/>
        <rFont val="Calibri"/>
      </rPr>
      <t>Review documented and implemented procedures for controlling and granting access to the Oracle DBMS software installation account.</t>
    </r>
    <r>
      <rPr>
        <sz val="11"/>
        <color rgb="FF000000"/>
        <rFont val="Calibri"/>
      </rPr>
      <t xml:space="preserve">
</t>
    </r>
    <r>
      <rPr>
        <sz val="11"/>
        <color rgb="FF000000"/>
        <rFont val="Calibri"/>
      </rPr>
      <t>If access or use of this account is not restricted to the minimum number of personnel required, or unauthorized access to the account has been granted, this is a Finding.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 xml:space="preserve">  If the account is not disabled when not in use, and not configured to prevent direct logon, this is a Finding.</t>
    </r>
    <r>
      <rPr>
        <sz val="11"/>
        <color rgb="FF000000"/>
        <rFont val="Calibri"/>
      </rPr>
      <t xml:space="preserve">
</t>
    </r>
    <r>
      <rPr>
        <sz val="11"/>
        <color rgb="FF000000"/>
        <rFont val="Calibri"/>
      </rPr>
      <t>On Windows systems:</t>
    </r>
    <r>
      <rPr>
        <sz val="11"/>
        <color rgb="FF000000"/>
        <rFont val="Calibri"/>
      </rPr>
      <t xml:space="preserve">
</t>
    </r>
    <r>
      <rPr>
        <sz val="11"/>
        <color rgb="FF000000"/>
        <rFont val="Calibri"/>
      </rPr>
      <t xml:space="preserve">The Oracle DBMS software is usually installed using an account with administrator privileges. Ownership is assigned to the account used to install the DBMS software. </t>
    </r>
    <r>
      <rPr>
        <sz val="11"/>
        <color rgb="FF000000"/>
        <rFont val="Calibri"/>
      </rPr>
      <t xml:space="preserve">
</t>
    </r>
    <r>
      <rPr>
        <sz val="11"/>
        <color rgb="FF000000"/>
        <rFont val="Calibri"/>
      </rPr>
      <t>The creation of a dedicated Oracle OS account and change of ownership of all files in the %ORACLE_HOME% and %ORACLE_BASE% directories and subdirectories should be performed prior to placing the DBMS system into production. See checks DG0019, DO0120 and DG0102 for details on establishing a dedicated OS account for Oracle services on Windows platforms.</t>
    </r>
  </si>
  <si>
    <t>V-2423</t>
  </si>
  <si>
    <r>
      <rPr>
        <sz val="11"/>
        <rFont val="Calibri"/>
      </rPr>
      <t>Database software, applications and configuration files should be monitored to discover unauthorized changes.</t>
    </r>
  </si>
  <si>
    <r>
      <rPr>
        <sz val="11"/>
        <color rgb="FF000000"/>
        <rFont val="Calibri"/>
      </rPr>
      <t>Develop, document and implement procedures to monitor for unauthorized changes to DBMS software libraries, related software application libraries and configuration files.</t>
    </r>
    <r>
      <rPr>
        <sz val="11"/>
        <color rgb="FF000000"/>
        <rFont val="Calibri"/>
      </rPr>
      <t xml:space="preserve">
</t>
    </r>
    <r>
      <rPr>
        <sz val="11"/>
        <color rgb="FF000000"/>
        <rFont val="Calibri"/>
      </rPr>
      <t>If a third-party automated tool is not employed, an automated job that reports file information on the directories and files of interest and compares them to the baseline report for the same will meet the requirement.</t>
    </r>
    <r>
      <rPr>
        <sz val="11"/>
        <color rgb="FF000000"/>
        <rFont val="Calibri"/>
      </rPr>
      <t xml:space="preserve">
</t>
    </r>
    <r>
      <rPr>
        <sz val="11"/>
        <color rgb="FF000000"/>
        <rFont val="Calibri"/>
      </rPr>
      <t>File hashes or checksums should be used for comparisons as file dates may be manipulated by malicious users.</t>
    </r>
  </si>
  <si>
    <r>
      <rPr>
        <sz val="11"/>
        <color rgb="FF000000"/>
        <rFont val="Calibri"/>
      </rPr>
      <t>Unmanaged changes that occur to the database software libraries or configuration can lead to unauthorized or compromised installations.</t>
    </r>
  </si>
  <si>
    <r>
      <rPr>
        <sz val="11"/>
        <color rgb="FF000000"/>
        <rFont val="Calibri"/>
      </rPr>
      <t>Review documented software and configuration monitoring procedures and implementation evidence to verify that monitoring of changes to database software libraries, related applications and configuration files is being performed weekly or more often.</t>
    </r>
    <r>
      <rPr>
        <sz val="11"/>
        <color rgb="FF000000"/>
        <rFont val="Calibri"/>
      </rPr>
      <t xml:space="preserve">
</t>
    </r>
    <r>
      <rPr>
        <sz val="11"/>
        <color rgb="FF000000"/>
        <rFont val="Calibri"/>
      </rPr>
      <t>Verify that a list of files and directories being monitored is complete.</t>
    </r>
    <r>
      <rPr>
        <sz val="11"/>
        <color rgb="FF000000"/>
        <rFont val="Calibri"/>
      </rPr>
      <t xml:space="preserve">
</t>
    </r>
    <r>
      <rPr>
        <sz val="11"/>
        <color rgb="FF000000"/>
        <rFont val="Calibri"/>
      </rPr>
      <t>If monitoring is not being performed weekly or more often, this is a Finding.</t>
    </r>
    <r>
      <rPr>
        <sz val="11"/>
        <color rgb="FF000000"/>
        <rFont val="Calibri"/>
      </rPr>
      <t xml:space="preserve">
</t>
    </r>
    <r>
      <rPr>
        <sz val="11"/>
        <color rgb="FF000000"/>
        <rFont val="Calibri"/>
      </rPr>
      <t>If implementation evidence is not complete, this is a Finding.</t>
    </r>
  </si>
  <si>
    <t>V-2424</t>
  </si>
  <si>
    <r>
      <rPr>
        <sz val="11"/>
        <rFont val="Calibri"/>
      </rPr>
      <t>All database non-interactive, n-tier connection, and shared accounts that exist should be documented and approved by the IAO.</t>
    </r>
  </si>
  <si>
    <t>Instance</t>
  </si>
  <si>
    <r>
      <rPr>
        <sz val="11"/>
        <color rgb="FF000000"/>
        <rFont val="Calibri"/>
      </rPr>
      <t>Use accounts assigned to individual users where feasible.</t>
    </r>
    <r>
      <rPr>
        <sz val="11"/>
        <color rgb="FF000000"/>
        <rFont val="Calibri"/>
      </rPr>
      <t xml:space="preserve">
</t>
    </r>
    <r>
      <rPr>
        <sz val="11"/>
        <color rgb="FF000000"/>
        <rFont val="Calibri"/>
      </rPr>
      <t>Design applications to provide individual accountability (audit logs) for actions performed under a single database account.</t>
    </r>
    <r>
      <rPr>
        <sz val="11"/>
        <color rgb="FF000000"/>
        <rFont val="Calibri"/>
      </rPr>
      <t xml:space="preserve">
</t>
    </r>
    <r>
      <rPr>
        <sz val="11"/>
        <color rgb="FF000000"/>
        <rFont val="Calibri"/>
      </rPr>
      <t>Implement other DBMS automated procedures that provide individual accountability.</t>
    </r>
    <r>
      <rPr>
        <sz val="11"/>
        <color rgb="FF000000"/>
        <rFont val="Calibri"/>
      </rPr>
      <t xml:space="preserve">
</t>
    </r>
    <r>
      <rPr>
        <sz val="11"/>
        <color rgb="FF000000"/>
        <rFont val="Calibri"/>
      </rPr>
      <t>Where appropriate, implement manual procedures to use manual logs and monitor entries against account usage to ensure procedures are followed.</t>
    </r>
  </si>
  <si>
    <r>
      <rPr>
        <sz val="11"/>
        <color rgb="FF000000"/>
        <rFont val="Calibri"/>
      </rPr>
      <t>Group authentication does not provide individual accountability for actions taken on the DBMS or data. Whenever a single database account is used to connect to the database, a secondary authentication method that provides individual account ability is required. This scenario most frequently occurs when an externally hosted application authenticates individual users to the application and the application uses a single account to retrieve or update database information on behalf of the individual users.</t>
    </r>
  </si>
  <si>
    <r>
      <rPr>
        <sz val="11"/>
        <color rgb="FF000000"/>
        <rFont val="Calibri"/>
      </rPr>
      <t>From SQL*Plus:</t>
    </r>
    <r>
      <rPr>
        <sz val="11"/>
        <color rgb="FF000000"/>
        <rFont val="Calibri"/>
      </rPr>
      <t xml:space="preserve">
</t>
    </r>
    <r>
      <rPr>
        <sz val="11"/>
        <color rgb="FF000000"/>
        <rFont val="Calibri"/>
      </rPr>
      <t xml:space="preserve">  select username from dba_users order by username;</t>
    </r>
    <r>
      <rPr>
        <sz val="11"/>
        <color rgb="FF000000"/>
        <rFont val="Calibri"/>
      </rPr>
      <t xml:space="preserve">
</t>
    </r>
    <r>
      <rPr>
        <sz val="11"/>
        <color rgb="FF000000"/>
        <rFont val="Calibri"/>
      </rPr>
      <t>Review the list of database account names to determine usage of all non-standard account names or account names that do not appear to be assigned to individuals.</t>
    </r>
    <r>
      <rPr>
        <sz val="11"/>
        <color rgb="FF000000"/>
        <rFont val="Calibri"/>
      </rPr>
      <t xml:space="preserve">
</t>
    </r>
    <r>
      <rPr>
        <sz val="11"/>
        <color rgb="FF000000"/>
        <rFont val="Calibri"/>
      </rPr>
      <t>For example, accounts named BATCHJOB, FMAPP, FMAPP-ADMIN do not have the appearance of assignment to an individual interactive user.</t>
    </r>
    <r>
      <rPr>
        <sz val="11"/>
        <color rgb="FF000000"/>
        <rFont val="Calibri"/>
      </rPr>
      <t xml:space="preserve">
</t>
    </r>
    <r>
      <rPr>
        <sz val="11"/>
        <color rgb="FF000000"/>
        <rFont val="Calibri"/>
      </rPr>
      <t>An account name like JDOE appears to be assigned to an individual.</t>
    </r>
    <r>
      <rPr>
        <sz val="11"/>
        <color rgb="FF000000"/>
        <rFont val="Calibri"/>
      </rPr>
      <t xml:space="preserve">
</t>
    </r>
    <r>
      <rPr>
        <sz val="11"/>
        <color rgb="FF000000"/>
        <rFont val="Calibri"/>
      </rPr>
      <t>Review the list of account names against those listed in the System Security Plan or authorized user list.</t>
    </r>
    <r>
      <rPr>
        <sz val="11"/>
        <color rgb="FF000000"/>
        <rFont val="Calibri"/>
      </rPr>
      <t xml:space="preserve">
</t>
    </r>
    <r>
      <rPr>
        <sz val="11"/>
        <color rgb="FF000000"/>
        <rFont val="Calibri"/>
      </rPr>
      <t>Consult the IAO or DBA to make a final determination on whether accounts are shared accounts or not.</t>
    </r>
    <r>
      <rPr>
        <sz val="11"/>
        <color rgb="FF000000"/>
        <rFont val="Calibri"/>
      </rPr>
      <t xml:space="preserve">
</t>
    </r>
    <r>
      <rPr>
        <sz val="11"/>
        <color rgb="FF000000"/>
        <rFont val="Calibri"/>
      </rPr>
      <t>If shared accounts are not documented as such and are not approved, this is a Finding.</t>
    </r>
  </si>
  <si>
    <t>V-2507</t>
  </si>
  <si>
    <r>
      <rPr>
        <sz val="11"/>
        <rFont val="Calibri"/>
      </rPr>
      <t>Audit trail data should be retained for one year.</t>
    </r>
  </si>
  <si>
    <r>
      <rPr>
        <sz val="11"/>
        <color rgb="FF000000"/>
        <rFont val="Calibri"/>
      </rPr>
      <t>Develop, document and implement an audit retention policy and procedures.</t>
    </r>
    <r>
      <rPr>
        <sz val="11"/>
        <color rgb="FF000000"/>
        <rFont val="Calibri"/>
      </rPr>
      <t xml:space="preserve">
</t>
    </r>
    <r>
      <rPr>
        <sz val="11"/>
        <color rgb="FF000000"/>
        <rFont val="Calibri"/>
      </rPr>
      <t>It is recommended that the most recent thirty days of audit logs remain available online.</t>
    </r>
    <r>
      <rPr>
        <sz val="11"/>
        <color rgb="FF000000"/>
        <rFont val="Calibri"/>
      </rPr>
      <t xml:space="preserve">
</t>
    </r>
    <r>
      <rPr>
        <sz val="11"/>
        <color rgb="FF000000"/>
        <rFont val="Calibri"/>
      </rPr>
      <t>After thirty days, the audit logs may be maintained offline.</t>
    </r>
    <r>
      <rPr>
        <sz val="11"/>
        <color rgb="FF000000"/>
        <rFont val="Calibri"/>
      </rPr>
      <t xml:space="preserve">
</t>
    </r>
    <r>
      <rPr>
        <sz val="11"/>
        <color rgb="FF000000"/>
        <rFont val="Calibri"/>
      </rPr>
      <t>Online maintenance provides for a more timely capability and inclination to investigate suspicious activity.</t>
    </r>
  </si>
  <si>
    <r>
      <rPr>
        <sz val="11"/>
        <color rgb="FF000000"/>
        <rFont val="Calibri"/>
      </rPr>
      <t>Without preservation, a complete discovery of an attack or suspicious activity may not be determined.  DBMS audit data also contributes to the complete investigation of unauthorized activity and needs to be included in audit retention plans and procedures.</t>
    </r>
  </si>
  <si>
    <r>
      <rPr>
        <sz val="11"/>
        <color rgb="FF000000"/>
        <rFont val="Calibri"/>
      </rPr>
      <t>Review and verify the implementation of an audit trail retention policy.</t>
    </r>
    <r>
      <rPr>
        <sz val="11"/>
        <color rgb="FF000000"/>
        <rFont val="Calibri"/>
      </rPr>
      <t xml:space="preserve">
</t>
    </r>
    <r>
      <rPr>
        <sz val="11"/>
        <color rgb="FF000000"/>
        <rFont val="Calibri"/>
      </rPr>
      <t>Verify that audit data is maintained for a minimum of one year.</t>
    </r>
    <r>
      <rPr>
        <sz val="11"/>
        <color rgb="FF000000"/>
        <rFont val="Calibri"/>
      </rPr>
      <t xml:space="preserve">
</t>
    </r>
    <r>
      <rPr>
        <sz val="11"/>
        <color rgb="FF000000"/>
        <rFont val="Calibri"/>
      </rPr>
      <t>If audit data is not maintained for a minimum of one year, this is a Finding.</t>
    </r>
  </si>
  <si>
    <t>V-2508</t>
  </si>
  <si>
    <r>
      <rPr>
        <sz val="11"/>
        <rFont val="Calibri"/>
      </rPr>
      <t>Unauthorized user accounts should not exist.</t>
    </r>
  </si>
  <si>
    <r>
      <rPr>
        <sz val="11"/>
        <color rgb="FF000000"/>
        <rFont val="Calibri"/>
      </rPr>
      <t>Develop, document and implement procedures for authorizing creation, changes and deletions of user accounts.</t>
    </r>
    <r>
      <rPr>
        <sz val="11"/>
        <color rgb="FF000000"/>
        <rFont val="Calibri"/>
      </rPr>
      <t xml:space="preserve">
</t>
    </r>
    <r>
      <rPr>
        <sz val="11"/>
        <color rgb="FF000000"/>
        <rFont val="Calibri"/>
      </rPr>
      <t>Monitor user accounts to verify that they remain authorized.</t>
    </r>
  </si>
  <si>
    <r>
      <rPr>
        <sz val="11"/>
        <color rgb="FF000000"/>
        <rFont val="Calibri"/>
      </rPr>
      <t>Unauthorized user accounts provide unauthorized access to the database and may allow access to database objects. Only authorized users should be granted database accounts.</t>
    </r>
  </si>
  <si>
    <r>
      <rPr>
        <sz val="11"/>
        <color rgb="FF000000"/>
        <rFont val="Calibri"/>
      </rPr>
      <t>Review procedures for ensuring authorization of new or re-assigned DBMS user accounts.</t>
    </r>
    <r>
      <rPr>
        <sz val="11"/>
        <color rgb="FF000000"/>
        <rFont val="Calibri"/>
      </rPr>
      <t xml:space="preserve">
</t>
    </r>
    <r>
      <rPr>
        <sz val="11"/>
        <color rgb="FF000000"/>
        <rFont val="Calibri"/>
      </rPr>
      <t>Requests for user account access to the DBMS should include documented approval by an authorized requestor.</t>
    </r>
    <r>
      <rPr>
        <sz val="11"/>
        <color rgb="FF000000"/>
        <rFont val="Calibri"/>
      </rPr>
      <t xml:space="preserve">
</t>
    </r>
    <r>
      <rPr>
        <sz val="11"/>
        <color rgb="FF000000"/>
        <rFont val="Calibri"/>
      </rPr>
      <t>Procedures should also include notification for a change in status, particularly cause for revocation of account access, to any DBMS accounts.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user accounts listed either in the script report or manually against the authorized user list.</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username from dba_users order by username;</t>
    </r>
    <r>
      <rPr>
        <sz val="11"/>
        <color rgb="FF000000"/>
        <rFont val="Calibri"/>
      </rPr>
      <t xml:space="preserve">
</t>
    </r>
    <r>
      <rPr>
        <sz val="11"/>
        <color rgb="FF000000"/>
        <rFont val="Calibri"/>
      </rPr>
      <t>If procedures for DBMS user account authorization are incomplete or not implemented, this is a Finding.</t>
    </r>
    <r>
      <rPr>
        <sz val="11"/>
        <color rgb="FF000000"/>
        <rFont val="Calibri"/>
      </rPr>
      <t xml:space="preserve">
</t>
    </r>
    <r>
      <rPr>
        <sz val="11"/>
        <color rgb="FF000000"/>
        <rFont val="Calibri"/>
      </rPr>
      <t>If any accounts listed are not clearly authorized, this is a Finding.</t>
    </r>
  </si>
  <si>
    <t>V-2511</t>
  </si>
  <si>
    <r>
      <rPr>
        <sz val="11"/>
        <rFont val="Calibri"/>
      </rPr>
      <t>Access to the Oracle SYS and SYSTEM accounts should be restricted to authorized DBAs.</t>
    </r>
  </si>
  <si>
    <r>
      <rPr>
        <sz val="11"/>
        <color rgb="FF000000"/>
        <rFont val="Calibri"/>
      </rPr>
      <t>Design, document and implement policy and procedures for use, logging and monitoring of Oracle default accounts in the System Security Plan.</t>
    </r>
    <r>
      <rPr>
        <sz val="11"/>
        <color rgb="FF000000"/>
        <rFont val="Calibri"/>
      </rPr>
      <t xml:space="preserve">
</t>
    </r>
    <r>
      <rPr>
        <sz val="11"/>
        <color rgb="FF000000"/>
        <rFont val="Calibri"/>
      </rPr>
      <t>Ensure those granted access to the accounts are aware of the accounts and the policies and procedures for them.</t>
    </r>
  </si>
  <si>
    <r>
      <rPr>
        <sz val="11"/>
        <color rgb="FF000000"/>
        <rFont val="Calibri"/>
      </rPr>
      <t>The Oracle SYS account has all database privileges assigned to it (SYSDBA). This account is used to manage the database availability status (startup and shutdown). The SYS account is used by any DBMS account that connects to the database with SYSDBA privileges. Direct use of the SYS account does not provide a level of individual accountability for actions taken during its use and does not provide individual accountability. To preserve accountability, direct access to the SYS account should be logged manually and its use monitored closely.</t>
    </r>
  </si>
  <si>
    <r>
      <rPr>
        <sz val="11"/>
        <color rgb="FF000000"/>
        <rFont val="Calibri"/>
      </rPr>
      <t>Review the policy and procedures for use of the Oracle default accounts including direct use of the Oracle SYS and SYSTEM accounts with the IAO and DBA.</t>
    </r>
    <r>
      <rPr>
        <sz val="11"/>
        <color rgb="FF000000"/>
        <rFont val="Calibri"/>
      </rPr>
      <t xml:space="preserve">
</t>
    </r>
    <r>
      <rPr>
        <sz val="11"/>
        <color rgb="FF000000"/>
        <rFont val="Calibri"/>
      </rPr>
      <t>If a policy does not exist for their use, this is a Finding.</t>
    </r>
    <r>
      <rPr>
        <sz val="11"/>
        <color rgb="FF000000"/>
        <rFont val="Calibri"/>
      </rPr>
      <t xml:space="preserve">
</t>
    </r>
    <r>
      <rPr>
        <sz val="11"/>
        <color rgb="FF000000"/>
        <rFont val="Calibri"/>
      </rPr>
      <t>If procedures, automated or manual, for logging default account use are not defined or implemented, this is a Finding.</t>
    </r>
    <r>
      <rPr>
        <sz val="11"/>
        <color rgb="FF000000"/>
        <rFont val="Calibri"/>
      </rPr>
      <t xml:space="preserve">
</t>
    </r>
    <r>
      <rPr>
        <sz val="11"/>
        <color rgb="FF000000"/>
        <rFont val="Calibri"/>
      </rPr>
      <t>If monitoring use of default accounts do not exist or is not implemented, this is a Finding.</t>
    </r>
  </si>
  <si>
    <t>V-2515</t>
  </si>
  <si>
    <r>
      <rPr>
        <sz val="11"/>
        <rFont val="Calibri"/>
      </rPr>
      <t>The audit table should be owned by SYS or SYSTEM.</t>
    </r>
  </si>
  <si>
    <r>
      <rPr>
        <sz val="11"/>
        <color rgb="FF000000"/>
        <rFont val="Calibri"/>
      </rPr>
      <t>Change the owner of the $AUD table to SYS or SYSTEM account.</t>
    </r>
    <r>
      <rPr>
        <sz val="11"/>
        <color rgb="FF000000"/>
        <rFont val="Calibri"/>
      </rPr>
      <t xml:space="preserve">
</t>
    </r>
    <r>
      <rPr>
        <sz val="11"/>
        <color rgb="FF000000"/>
        <rFont val="Calibri"/>
      </rPr>
      <t>OR</t>
    </r>
    <r>
      <rPr>
        <sz val="11"/>
        <color rgb="FF000000"/>
        <rFont val="Calibri"/>
      </rPr>
      <t xml:space="preserve">
</t>
    </r>
    <r>
      <rPr>
        <sz val="11"/>
        <color rgb="FF000000"/>
        <rFont val="Calibri"/>
      </rPr>
      <t>Recreate the audit table while logged in as SYS or SYSTEM.</t>
    </r>
  </si>
  <si>
    <r>
      <rPr>
        <sz val="11"/>
        <color rgb="FF000000"/>
        <rFont val="Calibri"/>
      </rPr>
      <t>Audit data is frequently targeted by malicious users as it can provide a means to detect their activity. The protection of the audit trail data is of special concern and requires restrictions to allow only the auditor and DBMS backup, recovery, and maintenance users access to it.</t>
    </r>
  </si>
  <si>
    <r>
      <rPr>
        <sz val="11"/>
        <color rgb="FF000000"/>
        <rFont val="Calibri"/>
      </rPr>
      <t>From SQL*Plus:</t>
    </r>
    <r>
      <rPr>
        <sz val="11"/>
        <color rgb="FF000000"/>
        <rFont val="Calibri"/>
      </rPr>
      <t xml:space="preserve">
</t>
    </r>
    <r>
      <rPr>
        <sz val="11"/>
        <color rgb="FF000000"/>
        <rFont val="Calibri"/>
      </rPr>
      <t xml:space="preserve">  select owner from dba_tables where table_name = 'AUD$';</t>
    </r>
    <r>
      <rPr>
        <sz val="11"/>
        <color rgb="FF000000"/>
        <rFont val="Calibri"/>
      </rPr>
      <t xml:space="preserve">
</t>
    </r>
    <r>
      <rPr>
        <sz val="11"/>
        <color rgb="FF000000"/>
        <rFont val="Calibri"/>
      </rPr>
      <t>If the owner account returned is not SYS or SYSTEM, this is a Finding.</t>
    </r>
    <r>
      <rPr>
        <sz val="11"/>
        <color rgb="FF000000"/>
        <rFont val="Calibri"/>
      </rPr>
      <t xml:space="preserve">
</t>
    </r>
    <r>
      <rPr>
        <sz val="11"/>
        <color rgb="FF000000"/>
        <rFont val="Calibri"/>
      </rPr>
      <t>If the AUD$ tables does not exist, this is a Finding.</t>
    </r>
  </si>
  <si>
    <t>V-2516</t>
  </si>
  <si>
    <r>
      <rPr>
        <sz val="11"/>
        <rFont val="Calibri"/>
      </rPr>
      <t>Access to default accounts used to support replication should be restricted to authorized DBAs.</t>
    </r>
  </si>
  <si>
    <r>
      <rPr>
        <sz val="11"/>
        <color rgb="FF000000"/>
        <rFont val="Calibri"/>
      </rPr>
      <t>Change the password for default and custom replication accounts and provide the password to IAO-authorized users only.</t>
    </r>
  </si>
  <si>
    <r>
      <rPr>
        <sz val="11"/>
        <color rgb="FF000000"/>
        <rFont val="Calibri"/>
      </rPr>
      <t>Replication database accounts are used for database connections between databases. Replication requires the configuration of these accounts using the same username and password on all databases participating in the replication. Replication connections use fixed user database links. This means that access to the replication account on one server provides access to the other servers participating in the replication. Granting unauthorized access to the replication account provides unauthorized and privileged access to all databases participating in the replication group.</t>
    </r>
  </si>
  <si>
    <r>
      <rPr>
        <sz val="11"/>
        <color rgb="FF000000"/>
        <rFont val="Calibri"/>
      </rPr>
      <t>From SQL*Plus:</t>
    </r>
    <r>
      <rPr>
        <sz val="11"/>
        <color rgb="FF000000"/>
        <rFont val="Calibri"/>
      </rPr>
      <t xml:space="preserve">
</t>
    </r>
    <r>
      <rPr>
        <sz val="11"/>
        <color rgb="FF000000"/>
        <rFont val="Calibri"/>
      </rPr>
      <t xml:space="preserve">  select 'The number of replication objects defined is: '||</t>
    </r>
    <r>
      <rPr>
        <sz val="11"/>
        <color rgb="FF000000"/>
        <rFont val="Calibri"/>
      </rPr>
      <t xml:space="preserve">
</t>
    </r>
    <r>
      <rPr>
        <sz val="11"/>
        <color rgb="FF000000"/>
        <rFont val="Calibri"/>
      </rPr>
      <t xml:space="preserve">  count(*) from all_tables </t>
    </r>
    <r>
      <rPr>
        <sz val="11"/>
        <color rgb="FF000000"/>
        <rFont val="Calibri"/>
      </rPr>
      <t xml:space="preserve">
</t>
    </r>
    <r>
      <rPr>
        <sz val="11"/>
        <color rgb="FF000000"/>
        <rFont val="Calibri"/>
      </rPr>
      <t xml:space="preserve">  where table_name like 'REPCAT%';</t>
    </r>
    <r>
      <rPr>
        <sz val="11"/>
        <color rgb="FF000000"/>
        <rFont val="Calibri"/>
      </rPr>
      <t xml:space="preserve">
</t>
    </r>
    <r>
      <rPr>
        <sz val="11"/>
        <color rgb="FF000000"/>
        <rFont val="Calibri"/>
      </rPr>
      <t>If the count returned is 0, then Oracle Replication is not installed and this check is Not a Finding.</t>
    </r>
    <r>
      <rPr>
        <sz val="11"/>
        <color rgb="FF000000"/>
        <rFont val="Calibri"/>
      </rPr>
      <t xml:space="preserve">
</t>
    </r>
    <r>
      <rPr>
        <sz val="11"/>
        <color rgb="FF000000"/>
        <rFont val="Calibri"/>
      </rPr>
      <t>Otherwise: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count(*) from sys.dba_repcatlog;</t>
    </r>
    <r>
      <rPr>
        <sz val="11"/>
        <color rgb="FF000000"/>
        <rFont val="Calibri"/>
      </rPr>
      <t xml:space="preserve">
</t>
    </r>
    <r>
      <rPr>
        <sz val="11"/>
        <color rgb="FF000000"/>
        <rFont val="Calibri"/>
      </rPr>
      <t>If the count returned is 0, then Oracle Replication is not in use and this check is Not a Finding.</t>
    </r>
    <r>
      <rPr>
        <sz val="11"/>
        <color rgb="FF000000"/>
        <rFont val="Calibri"/>
      </rPr>
      <t xml:space="preserve">
</t>
    </r>
    <r>
      <rPr>
        <sz val="11"/>
        <color rgb="FF000000"/>
        <rFont val="Calibri"/>
      </rPr>
      <t>If any results are returned, ask the IAO or DBA if the replication account (the default is REPADMIN, but may be customized) is restricted to IAO-authorized personnel only.</t>
    </r>
    <r>
      <rPr>
        <sz val="11"/>
        <color rgb="FF000000"/>
        <rFont val="Calibri"/>
      </rPr>
      <t xml:space="preserve">
</t>
    </r>
    <r>
      <rPr>
        <sz val="11"/>
        <color rgb="FF000000"/>
        <rFont val="Calibri"/>
      </rPr>
      <t>If it is not, this is a Finding.</t>
    </r>
    <r>
      <rPr>
        <sz val="11"/>
        <color rgb="FF000000"/>
        <rFont val="Calibri"/>
      </rPr>
      <t xml:space="preserve">
</t>
    </r>
    <r>
      <rPr>
        <sz val="11"/>
        <color rgb="FF000000"/>
        <rFont val="Calibri"/>
      </rPr>
      <t>If there are multiple replication accounts, confirm that all are justified and documented with the IAO.</t>
    </r>
    <r>
      <rPr>
        <sz val="11"/>
        <color rgb="FF000000"/>
        <rFont val="Calibri"/>
      </rPr>
      <t xml:space="preserve">
</t>
    </r>
    <r>
      <rPr>
        <sz val="11"/>
        <color rgb="FF000000"/>
        <rFont val="Calibri"/>
      </rPr>
      <t>If they are not, this is a Finding.</t>
    </r>
  </si>
  <si>
    <t>V-2517</t>
  </si>
  <si>
    <r>
      <rPr>
        <sz val="11"/>
        <rFont val="Calibri"/>
      </rPr>
      <t>Oracle instance names should not contain Oracle version numbers.</t>
    </r>
  </si>
  <si>
    <r>
      <rPr>
        <sz val="11"/>
        <color rgb="FF000000"/>
        <rFont val="Calibri"/>
      </rPr>
      <t>Follow the instructions in Oracle MetaLink Note 15390.1 (and related documents) to change the SID for the database without re-creating the database to a value that does not identify the Oracle version.</t>
    </r>
  </si>
  <si>
    <r>
      <rPr>
        <sz val="11"/>
        <color rgb="FF000000"/>
        <rFont val="Calibri"/>
      </rPr>
      <t>Service names may be discovered by unauthenticated users. If the service name includes version numbers or other database product information, a malicious user may use that information to develop a targeted attack.</t>
    </r>
  </si>
  <si>
    <r>
      <rPr>
        <sz val="11"/>
        <color rgb="FF000000"/>
        <rFont val="Calibri"/>
      </rPr>
      <t>From SQL*Plus:</t>
    </r>
    <r>
      <rPr>
        <sz val="11"/>
        <color rgb="FF000000"/>
        <rFont val="Calibri"/>
      </rPr>
      <t xml:space="preserve">
</t>
    </r>
    <r>
      <rPr>
        <sz val="11"/>
        <color rgb="FF000000"/>
        <rFont val="Calibri"/>
      </rPr>
      <t xml:space="preserve">  select instance_name from v$instance;</t>
    </r>
    <r>
      <rPr>
        <sz val="11"/>
        <color rgb="FF000000"/>
        <rFont val="Calibri"/>
      </rPr>
      <t xml:space="preserve">
</t>
    </r>
    <r>
      <rPr>
        <sz val="11"/>
        <color rgb="FF000000"/>
        <rFont val="Calibri"/>
      </rPr>
      <t xml:space="preserve">  select version from v$instance;</t>
    </r>
    <r>
      <rPr>
        <sz val="11"/>
        <color rgb="FF000000"/>
        <rFont val="Calibri"/>
      </rPr>
      <t xml:space="preserve">
</t>
    </r>
    <r>
      <rPr>
        <sz val="11"/>
        <color rgb="FF000000"/>
        <rFont val="Calibri"/>
      </rPr>
      <t>If the instance name returned references the Oracle release number, this is a Finding.</t>
    </r>
    <r>
      <rPr>
        <sz val="11"/>
        <color rgb="FF000000"/>
        <rFont val="Calibri"/>
      </rPr>
      <t xml:space="preserve">
</t>
    </r>
    <r>
      <rPr>
        <sz val="11"/>
        <color rgb="FF000000"/>
        <rFont val="Calibri"/>
      </rPr>
      <t>Numbers used that include version numbers by coincidence are not a Finding.</t>
    </r>
    <r>
      <rPr>
        <sz val="11"/>
        <color rgb="FF000000"/>
        <rFont val="Calibri"/>
      </rPr>
      <t xml:space="preserve">
</t>
    </r>
    <r>
      <rPr>
        <sz val="11"/>
        <color rgb="FF000000"/>
        <rFont val="Calibri"/>
      </rPr>
      <t>The DBA should be able to relate the significance of the presence of a digit in the SID.</t>
    </r>
  </si>
  <si>
    <t>V-2519</t>
  </si>
  <si>
    <r>
      <rPr>
        <sz val="11"/>
        <rFont val="Calibri"/>
      </rPr>
      <t>The Oracle OS_ROLES parameter should be set to FALSE.</t>
    </r>
  </si>
  <si>
    <r>
      <rPr>
        <sz val="11"/>
        <color rgb="FF000000"/>
        <rFont val="Calibri"/>
      </rPr>
      <t>From SQL*Plus:</t>
    </r>
    <r>
      <rPr>
        <sz val="11"/>
        <color rgb="FF000000"/>
        <rFont val="Calibri"/>
      </rPr>
      <t xml:space="preserve">
</t>
    </r>
    <r>
      <rPr>
        <sz val="11"/>
        <color rgb="FF000000"/>
        <rFont val="Calibri"/>
      </rPr>
      <t xml:space="preserve">  alter system set os_roles = FALSE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</si>
  <si>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OS_ROLES parameter specifies whether Oracle roles are defined and managed by the DBMS or by the host operating system. To maintain and support the separation of duties between host system administration and DBMS administration, the DBMS must be configured to use only roles defined and managed by the DBA. Separation of duties supports assignment of privileges by job function and supports accountability.</t>
    </r>
  </si>
  <si>
    <r>
      <rPr>
        <sz val="11"/>
        <color rgb="FF000000"/>
        <rFont val="Calibri"/>
      </rPr>
      <t>From SQL*Plus:</t>
    </r>
    <r>
      <rPr>
        <sz val="11"/>
        <color rgb="FF000000"/>
        <rFont val="Calibri"/>
      </rPr>
      <t xml:space="preserve">
</t>
    </r>
    <r>
      <rPr>
        <sz val="11"/>
        <color rgb="FF000000"/>
        <rFont val="Calibri"/>
      </rPr>
      <t xml:space="preserve">  select value from v$parameter where name = 'os_roles';</t>
    </r>
    <r>
      <rPr>
        <sz val="11"/>
        <color rgb="FF000000"/>
        <rFont val="Calibri"/>
      </rPr>
      <t xml:space="preserve">
</t>
    </r>
    <r>
      <rPr>
        <sz val="11"/>
        <color rgb="FF000000"/>
        <rFont val="Calibri"/>
      </rPr>
      <t>If the value returned is not FALSE, this is a Finding.</t>
    </r>
  </si>
  <si>
    <t>V-2520</t>
  </si>
  <si>
    <r>
      <rPr>
        <sz val="11"/>
        <rFont val="Calibri"/>
      </rPr>
      <t>Fixed user and public database links should be authorized for use.</t>
    </r>
  </si>
  <si>
    <r>
      <rPr>
        <sz val="11"/>
        <color rgb="FF000000"/>
        <rFont val="Calibri"/>
      </rPr>
      <t>Document all authorized connections from the database to remote databases in the System Security Plan.</t>
    </r>
    <r>
      <rPr>
        <sz val="11"/>
        <color rgb="FF000000"/>
        <rFont val="Calibri"/>
      </rPr>
      <t xml:space="preserve">
</t>
    </r>
    <r>
      <rPr>
        <sz val="11"/>
        <color rgb="FF000000"/>
        <rFont val="Calibri"/>
      </rPr>
      <t>Remove all unauthorized remote database connection definitions from the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drop database link [link name];</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drop public database link [link name];</t>
    </r>
    <r>
      <rPr>
        <sz val="11"/>
        <color rgb="FF000000"/>
        <rFont val="Calibri"/>
      </rPr>
      <t xml:space="preserve">
</t>
    </r>
    <r>
      <rPr>
        <sz val="11"/>
        <color rgb="FF000000"/>
        <rFont val="Calibri"/>
      </rPr>
      <t>Review remote database connection definitions periodically and confirm their use is still required and authorized.</t>
    </r>
  </si>
  <si>
    <r>
      <rPr>
        <sz val="11"/>
        <color rgb="FF000000"/>
        <rFont val="Calibri"/>
      </rPr>
      <t>Database links define connections that may be used by the local database to access remote Oracle databases. These links provide a means for a compromise to the local database to spread to remote databases in the distributed database environment. Limiting or eliminating use of database links where they are not required to support the operational system can help isolate compromises to the local or a limited number of databases.</t>
    </r>
  </si>
  <si>
    <r>
      <rPr>
        <sz val="11"/>
        <color rgb="FF000000"/>
        <rFont val="Calibri"/>
      </rPr>
      <t>From SQL*Plus:</t>
    </r>
    <r>
      <rPr>
        <sz val="11"/>
        <color rgb="FF000000"/>
        <rFont val="Calibri"/>
      </rPr>
      <t xml:space="preserve">
</t>
    </r>
    <r>
      <rPr>
        <sz val="11"/>
        <color rgb="FF000000"/>
        <rFont val="Calibri"/>
      </rPr>
      <t xml:space="preserve">  select owner||': '||db_link from dba_db_links;</t>
    </r>
    <r>
      <rPr>
        <sz val="11"/>
        <color rgb="FF000000"/>
        <rFont val="Calibri"/>
      </rPr>
      <t xml:space="preserve">
</t>
    </r>
    <r>
      <rPr>
        <sz val="11"/>
        <color rgb="FF000000"/>
        <rFont val="Calibri"/>
      </rPr>
      <t xml:space="preserve">  select count(*) from sys.dba_repcatlog;</t>
    </r>
    <r>
      <rPr>
        <sz val="11"/>
        <color rgb="FF000000"/>
        <rFont val="Calibri"/>
      </rPr>
      <t xml:space="preserve">
</t>
    </r>
    <r>
      <rPr>
        <sz val="11"/>
        <color rgb="FF000000"/>
        <rFont val="Calibri"/>
      </rPr>
      <t>If no records are returned from the first SQL statement, this check is Not a Finding.</t>
    </r>
    <r>
      <rPr>
        <sz val="11"/>
        <color rgb="FF000000"/>
        <rFont val="Calibri"/>
      </rPr>
      <t xml:space="preserve">
</t>
    </r>
    <r>
      <rPr>
        <sz val="11"/>
        <color rgb="FF000000"/>
        <rFont val="Calibri"/>
      </rPr>
      <t>If the value of the count returned is 0 for the second SQL statement, none of the database links listed above, if any, is used for replication.</t>
    </r>
    <r>
      <rPr>
        <sz val="11"/>
        <color rgb="FF000000"/>
        <rFont val="Calibri"/>
      </rPr>
      <t xml:space="preserve">
</t>
    </r>
    <r>
      <rPr>
        <sz val="11"/>
        <color rgb="FF000000"/>
        <rFont val="Calibri"/>
      </rPr>
      <t>Confirm the public and fixed user database links listed are documented in the System Security Plan, are authorized by the IAO and are used for replication or operational system requirements.</t>
    </r>
    <r>
      <rPr>
        <sz val="11"/>
        <color rgb="FF000000"/>
        <rFont val="Calibri"/>
      </rPr>
      <t xml:space="preserve">
</t>
    </r>
    <r>
      <rPr>
        <sz val="11"/>
        <color rgb="FF000000"/>
        <rFont val="Calibri"/>
      </rPr>
      <t>If any are not, this is a Finding.</t>
    </r>
  </si>
  <si>
    <t>V-2521</t>
  </si>
  <si>
    <r>
      <rPr>
        <sz val="11"/>
        <rFont val="Calibri"/>
      </rPr>
      <t>A minimum of two Oracle control files should be defined and configured to be stored on separate, archived physical disks or archived directories on a RAID device.</t>
    </r>
  </si>
  <si>
    <r>
      <rPr>
        <sz val="11"/>
        <color rgb="FF000000"/>
        <rFont val="Calibri"/>
      </rPr>
      <t>To prevent loss of service during disk failure, multiple copies of Oracle control files should be maintained on separate disks in archived directories or on separate, archived directories within one or more RAID devices.</t>
    </r>
    <r>
      <rPr>
        <sz val="11"/>
        <color rgb="FF000000"/>
        <rFont val="Calibri"/>
      </rPr>
      <t xml:space="preserve">
</t>
    </r>
    <r>
      <rPr>
        <sz val="11"/>
        <color rgb="FF000000"/>
        <rFont val="Calibri"/>
      </rPr>
      <t>Adding or moving a control file requires careful planning and execution.</t>
    </r>
    <r>
      <rPr>
        <sz val="11"/>
        <color rgb="FF000000"/>
        <rFont val="Calibri"/>
      </rPr>
      <t xml:space="preserve">
</t>
    </r>
    <r>
      <rPr>
        <sz val="11"/>
        <color rgb="FF000000"/>
        <rFont val="Calibri"/>
      </rPr>
      <t>Please consult and follow the instructions for creating control files in the Oracle Database Administrator's Guide, under Steps for Creating New Control Files.</t>
    </r>
  </si>
  <si>
    <r>
      <rPr>
        <sz val="11"/>
        <color rgb="FF000000"/>
        <rFont val="Calibri"/>
      </rPr>
      <t>Oracle control files are used to store information critical to Oracle database integrity. Oracle uses these files to maintain time synchronization of database files as well as at system startup to verify the validity of system data and log files. Loss of access to the control files can affect database availability, integrity and recovery.</t>
    </r>
  </si>
  <si>
    <r>
      <rPr>
        <sz val="11"/>
        <color rgb="FF000000"/>
        <rFont val="Calibri"/>
      </rPr>
      <t>From SQL*Plus:</t>
    </r>
    <r>
      <rPr>
        <sz val="11"/>
        <color rgb="FF000000"/>
        <rFont val="Calibri"/>
      </rPr>
      <t xml:space="preserve">
</t>
    </r>
    <r>
      <rPr>
        <sz val="11"/>
        <color rgb="FF000000"/>
        <rFont val="Calibri"/>
      </rPr>
      <t xml:space="preserve">  select name from v$controlfile;</t>
    </r>
    <r>
      <rPr>
        <sz val="11"/>
        <color rgb="FF000000"/>
        <rFont val="Calibri"/>
      </rPr>
      <t xml:space="preserve">
</t>
    </r>
    <r>
      <rPr>
        <sz val="11"/>
        <color rgb="FF000000"/>
        <rFont val="Calibri"/>
      </rPr>
      <t>DoD guidance recommends:</t>
    </r>
    <r>
      <rPr>
        <sz val="11"/>
        <color rgb="FF000000"/>
        <rFont val="Calibri"/>
      </rPr>
      <t xml:space="preserve">
</t>
    </r>
    <r>
      <rPr>
        <sz val="11"/>
        <color rgb="FF000000"/>
        <rFont val="Calibri"/>
      </rPr>
      <t>1. A minimum of two distinct control files for each Oracle Database Instance.</t>
    </r>
    <r>
      <rPr>
        <sz val="11"/>
        <color rgb="FF000000"/>
        <rFont val="Calibri"/>
      </rPr>
      <t xml:space="preserve">
</t>
    </r>
    <r>
      <rPr>
        <sz val="11"/>
        <color rgb="FF000000"/>
        <rFont val="Calibri"/>
      </rPr>
      <t>2a. Each control file is to be located on separate, archived physical storage devices</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2b. Each control file is to be located on separate, archived directories within one or more RAID devices </t>
    </r>
    <r>
      <rPr>
        <sz val="11"/>
        <color rgb="FF000000"/>
        <rFont val="Calibri"/>
      </rPr>
      <t xml:space="preserve">
</t>
    </r>
    <r>
      <rPr>
        <sz val="11"/>
        <color rgb="FF000000"/>
        <rFont val="Calibri"/>
      </rPr>
      <t>3. The Logical Paths for each control file should differ at the highest level supported by your configuration, for example:</t>
    </r>
    <r>
      <rPr>
        <sz val="11"/>
        <color rgb="FF000000"/>
        <rFont val="Calibri"/>
      </rPr>
      <t xml:space="preserve">
</t>
    </r>
    <r>
      <rPr>
        <sz val="11"/>
        <color rgb="FF000000"/>
        <rFont val="Calibri"/>
      </rPr>
      <t>UNIX</t>
    </r>
    <r>
      <rPr>
        <sz val="11"/>
        <color rgb="FF000000"/>
        <rFont val="Calibri"/>
      </rPr>
      <t xml:space="preserve">
</t>
    </r>
    <r>
      <rPr>
        <sz val="11"/>
        <color rgb="FF000000"/>
        <rFont val="Calibri"/>
      </rPr>
      <t>/ora03/app/oracle/{SID}/control/control01.ctl</t>
    </r>
    <r>
      <rPr>
        <sz val="11"/>
        <color rgb="FF000000"/>
        <rFont val="Calibri"/>
      </rPr>
      <t xml:space="preserve">
</t>
    </r>
    <r>
      <rPr>
        <sz val="11"/>
        <color rgb="FF000000"/>
        <rFont val="Calibri"/>
      </rPr>
      <t>/ora04/app/oracle/{SID}/control/control02.ctl</t>
    </r>
    <r>
      <rPr>
        <sz val="11"/>
        <color rgb="FF000000"/>
        <rFont val="Calibri"/>
      </rPr>
      <t xml:space="preserve">
</t>
    </r>
    <r>
      <rPr>
        <sz val="11"/>
        <color rgb="FF000000"/>
        <rFont val="Calibri"/>
      </rPr>
      <t>Windows</t>
    </r>
    <r>
      <rPr>
        <sz val="11"/>
        <color rgb="FF000000"/>
        <rFont val="Calibri"/>
      </rPr>
      <t xml:space="preserve">
</t>
    </r>
    <r>
      <rPr>
        <sz val="11"/>
        <color rgb="FF000000"/>
        <rFont val="Calibri"/>
      </rPr>
      <t>D:/oracle/{SID}/control/control01.ctl</t>
    </r>
    <r>
      <rPr>
        <sz val="11"/>
        <color rgb="FF000000"/>
        <rFont val="Calibri"/>
      </rPr>
      <t xml:space="preserve">
</t>
    </r>
    <r>
      <rPr>
        <sz val="11"/>
        <color rgb="FF000000"/>
        <rFont val="Calibri"/>
      </rPr>
      <t>E:/oracle/{SID}/control/control02.ctl</t>
    </r>
    <r>
      <rPr>
        <sz val="11"/>
        <color rgb="FF000000"/>
        <rFont val="Calibri"/>
      </rPr>
      <t xml:space="preserve">
</t>
    </r>
    <r>
      <rPr>
        <sz val="11"/>
        <color rgb="FF000000"/>
        <rFont val="Calibri"/>
      </rPr>
      <t>If this minimum listed above is not met, this is a Finding.</t>
    </r>
    <r>
      <rPr>
        <sz val="11"/>
        <color rgb="FF000000"/>
        <rFont val="Calibri"/>
      </rPr>
      <t xml:space="preserve">
</t>
    </r>
    <r>
      <rPr>
        <sz val="11"/>
        <color rgb="FF000000"/>
        <rFont val="Calibri"/>
      </rPr>
      <t>Consult with the SA or DBA to determine that the mount points or partitions referenced in the file paths indicate separate physical disks or directories on RAID devices.</t>
    </r>
    <r>
      <rPr>
        <sz val="11"/>
        <color rgb="FF000000"/>
        <rFont val="Calibri"/>
      </rPr>
      <t xml:space="preserve">
</t>
    </r>
    <r>
      <rPr>
        <sz val="11"/>
        <color rgb="FF000000"/>
        <rFont val="Calibri"/>
      </rPr>
      <t>NOTE: Distinct does not equal dedicated. You may share directory space with other Oracle database instances if present.</t>
    </r>
  </si>
  <si>
    <t>V-2522</t>
  </si>
  <si>
    <r>
      <rPr>
        <sz val="11"/>
        <rFont val="Calibri"/>
      </rPr>
      <t>A minimum of two Oracle redo log groups/files should be defined and configured to be stored on separate, archived physical disks or archived directories on a RAID device.</t>
    </r>
  </si>
  <si>
    <r>
      <rPr>
        <sz val="11"/>
        <color rgb="FF000000"/>
        <rFont val="Calibri"/>
      </rPr>
      <t>To define additional redo log file groups:</t>
    </r>
    <r>
      <rPr>
        <sz val="11"/>
        <color rgb="FF000000"/>
        <rFont val="Calibri"/>
      </rPr>
      <t xml:space="preserve">
</t>
    </r>
    <r>
      <rPr>
        <sz val="11"/>
        <color rgb="FF000000"/>
        <rFont val="Calibri"/>
      </rPr>
      <t>From SQL*Plus (Example):</t>
    </r>
    <r>
      <rPr>
        <sz val="11"/>
        <color rgb="FF000000"/>
        <rFont val="Calibri"/>
      </rPr>
      <t xml:space="preserve">
</t>
    </r>
    <r>
      <rPr>
        <sz val="11"/>
        <color rgb="FF000000"/>
        <rFont val="Calibri"/>
      </rPr>
      <t xml:space="preserve">  alter database add logfile group 2 </t>
    </r>
    <r>
      <rPr>
        <sz val="11"/>
        <color rgb="FF000000"/>
        <rFont val="Calibri"/>
      </rPr>
      <t xml:space="preserve">
</t>
    </r>
    <r>
      <rPr>
        <sz val="11"/>
        <color rgb="FF000000"/>
        <rFont val="Calibri"/>
      </rPr>
      <t xml:space="preserve">    ('diska:log2.log' ,  </t>
    </r>
    <r>
      <rPr>
        <sz val="11"/>
        <color rgb="FF000000"/>
        <rFont val="Calibri"/>
      </rPr>
      <t xml:space="preserve">
</t>
    </r>
    <r>
      <rPr>
        <sz val="11"/>
        <color rgb="FF000000"/>
        <rFont val="Calibri"/>
      </rPr>
      <t xml:space="preserve">     'diskb:log2.log') size 50K; </t>
    </r>
    <r>
      <rPr>
        <sz val="11"/>
        <color rgb="FF000000"/>
        <rFont val="Calibri"/>
      </rPr>
      <t xml:space="preserve">
</t>
    </r>
    <r>
      <rPr>
        <sz val="11"/>
        <color rgb="FF000000"/>
        <rFont val="Calibri"/>
      </rPr>
      <t>To add additional redo log file [members] to an existing redo log file group:</t>
    </r>
    <r>
      <rPr>
        <sz val="11"/>
        <color rgb="FF000000"/>
        <rFont val="Calibri"/>
      </rPr>
      <t xml:space="preserve">
</t>
    </r>
    <r>
      <rPr>
        <sz val="11"/>
        <color rgb="FF000000"/>
        <rFont val="Calibri"/>
      </rPr>
      <t>From SQL*Plus (Example):</t>
    </r>
    <r>
      <rPr>
        <sz val="11"/>
        <color rgb="FF000000"/>
        <rFont val="Calibri"/>
      </rPr>
      <t xml:space="preserve">
</t>
    </r>
    <r>
      <rPr>
        <sz val="11"/>
        <color rgb="FF000000"/>
        <rFont val="Calibri"/>
      </rPr>
      <t xml:space="preserve">  alter database add logfile member 'diskc:log2.log'</t>
    </r>
    <r>
      <rPr>
        <sz val="11"/>
        <color rgb="FF000000"/>
        <rFont val="Calibri"/>
      </rPr>
      <t xml:space="preserve">
</t>
    </r>
    <r>
      <rPr>
        <sz val="11"/>
        <color rgb="FF000000"/>
        <rFont val="Calibri"/>
      </rPr>
      <t xml:space="preserve">  to group 2;</t>
    </r>
    <r>
      <rPr>
        <sz val="11"/>
        <color rgb="FF000000"/>
        <rFont val="Calibri"/>
      </rPr>
      <t xml:space="preserve">
</t>
    </r>
    <r>
      <rPr>
        <sz val="11"/>
        <color rgb="FF000000"/>
        <rFont val="Calibri"/>
      </rPr>
      <t>Replace diska, diskb, diskc with valid, different disk drive specifications.</t>
    </r>
    <r>
      <rPr>
        <sz val="11"/>
        <color rgb="FF000000"/>
        <rFont val="Calibri"/>
      </rPr>
      <t xml:space="preserve">
</t>
    </r>
    <r>
      <rPr>
        <sz val="11"/>
        <color rgb="FF000000"/>
        <rFont val="Calibri"/>
      </rPr>
      <t>Replace log#.log file with valid or custom names for the log files.</t>
    </r>
  </si>
  <si>
    <r>
      <rPr>
        <sz val="11"/>
        <color rgb="FF000000"/>
        <rFont val="Calibri"/>
      </rPr>
      <t>The Oracle redo log files store the detailed information on changes made to the database. This information is critical to database recovery in case of a database failure.</t>
    </r>
  </si>
  <si>
    <r>
      <rPr>
        <sz val="11"/>
        <color rgb="FF000000"/>
        <rFont val="Calibri"/>
      </rPr>
      <t>From SQL*Plus:</t>
    </r>
    <r>
      <rPr>
        <sz val="11"/>
        <color rgb="FF000000"/>
        <rFont val="Calibri"/>
      </rPr>
      <t xml:space="preserve">
</t>
    </r>
    <r>
      <rPr>
        <sz val="11"/>
        <color rgb="FF000000"/>
        <rFont val="Calibri"/>
      </rPr>
      <t xml:space="preserve">  select count(*) from V$LOG;</t>
    </r>
    <r>
      <rPr>
        <sz val="11"/>
        <color rgb="FF000000"/>
        <rFont val="Calibri"/>
      </rPr>
      <t xml:space="preserve">
</t>
    </r>
    <r>
      <rPr>
        <sz val="11"/>
        <color rgb="FF000000"/>
        <rFont val="Calibri"/>
      </rPr>
      <t>If the value of the count returned is less than 2, this is a Finding.</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count(*) from V$LOG where members &gt; 1;</t>
    </r>
    <r>
      <rPr>
        <sz val="11"/>
        <color rgb="FF000000"/>
        <rFont val="Calibri"/>
      </rPr>
      <t xml:space="preserve">
</t>
    </r>
    <r>
      <rPr>
        <sz val="11"/>
        <color rgb="FF000000"/>
        <rFont val="Calibri"/>
      </rPr>
      <t>If the value of the count returned is less than 2 and a RAID storage device is not being used, this is a Finding.</t>
    </r>
  </si>
  <si>
    <t>V-2527</t>
  </si>
  <si>
    <r>
      <rPr>
        <sz val="11"/>
        <rFont val="Calibri"/>
      </rPr>
      <t>The DBA role should not be granted to unauthorized user accounts.</t>
    </r>
  </si>
  <si>
    <r>
      <rPr>
        <sz val="11"/>
        <color rgb="FF000000"/>
        <rFont val="Calibri"/>
      </rPr>
      <t>Authorize and document all DBA role authorizations in the System Security Plan.</t>
    </r>
    <r>
      <rPr>
        <sz val="11"/>
        <color rgb="FF000000"/>
        <rFont val="Calibri"/>
      </rPr>
      <t xml:space="preserve">
</t>
    </r>
    <r>
      <rPr>
        <sz val="11"/>
        <color rgb="FF000000"/>
        <rFont val="Calibri"/>
      </rPr>
      <t>Revoke DBA role membership from unauthorized accounts.</t>
    </r>
    <r>
      <rPr>
        <sz val="11"/>
        <color rgb="FF000000"/>
        <rFont val="Calibri"/>
      </rPr>
      <t xml:space="preserve">
</t>
    </r>
    <r>
      <rPr>
        <sz val="11"/>
        <color rgb="FF000000"/>
        <rFont val="Calibri"/>
      </rPr>
      <t>Revoke DBA role membership from any accounts assigned to a developer job function on a shared production / development database.</t>
    </r>
  </si>
  <si>
    <r>
      <rPr>
        <sz val="11"/>
        <color rgb="FF000000"/>
        <rFont val="Calibri"/>
      </rPr>
      <t>The DBA role is very powerful and access to it should be restricted. Verify that any database account granted the DBA role is explicitly authorized by the IAO. In addition to full access to database objects, access to the DBA role by unauthorized accounts may provide full access to the server. Verify that individual DBA accounts are created for each DBA and that the DBA accounts are used only for DBA functions.</t>
    </r>
  </si>
  <si>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grantee from dba_role_privs </t>
    </r>
    <r>
      <rPr>
        <sz val="11"/>
        <color rgb="FF000000"/>
        <rFont val="Calibri"/>
      </rPr>
      <t xml:space="preserve">
</t>
    </r>
    <r>
      <rPr>
        <sz val="11"/>
        <color rgb="FF000000"/>
        <rFont val="Calibri"/>
      </rPr>
      <t xml:space="preserve">  where granted_role='DBA' </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('SYS', 'SYSTEM', 'SYSMAN', 'CTXSYS', 'WKSYS');</t>
    </r>
    <r>
      <rPr>
        <sz val="11"/>
        <color rgb="FF000000"/>
        <rFont val="Calibri"/>
      </rPr>
      <t xml:space="preserve">
</t>
    </r>
    <r>
      <rPr>
        <sz val="11"/>
        <color rgb="FF000000"/>
        <rFont val="Calibri"/>
      </rPr>
      <t xml:space="preserve">If any accounts are listed, review against the list of DBA accounts authorized by the IAO in the System Security Plan. </t>
    </r>
    <r>
      <rPr>
        <sz val="11"/>
        <color rgb="FF000000"/>
        <rFont val="Calibri"/>
      </rPr>
      <t xml:space="preserve">
</t>
    </r>
    <r>
      <rPr>
        <sz val="11"/>
        <color rgb="FF000000"/>
        <rFont val="Calibri"/>
      </rPr>
      <t xml:space="preserve">If any accounts are assigned the DBA role and are not authorized by the IAO, this is a Finding. </t>
    </r>
    <r>
      <rPr>
        <sz val="11"/>
        <color rgb="FF000000"/>
        <rFont val="Calibri"/>
      </rPr>
      <t xml:space="preserve">
</t>
    </r>
    <r>
      <rPr>
        <sz val="11"/>
        <color rgb="FF000000"/>
        <rFont val="Calibri"/>
      </rPr>
      <t xml:space="preserve">If any DBA roles are assigned to developer accounts and this is a production database, this is a Finding. </t>
    </r>
    <r>
      <rPr>
        <sz val="11"/>
        <color rgb="FF000000"/>
        <rFont val="Calibri"/>
      </rPr>
      <t xml:space="preserve">
</t>
    </r>
    <r>
      <rPr>
        <sz val="11"/>
        <color rgb="FF000000"/>
        <rFont val="Calibri"/>
      </rPr>
      <t>If any DBA roles are assigned to shared accounts, this is a Finding.</t>
    </r>
  </si>
  <si>
    <t>V-2531</t>
  </si>
  <si>
    <r>
      <rPr>
        <sz val="11"/>
        <rFont val="Calibri"/>
      </rPr>
      <t>The Oracle OS_AUTHENT_PREFIX parameter should be changed from the default value of OPS$.</t>
    </r>
  </si>
  <si>
    <r>
      <rPr>
        <sz val="11"/>
        <color rgb="FF000000"/>
        <rFont val="Calibri"/>
      </rPr>
      <t xml:space="preserve">Specify an operating system authenticated username prefix other than OPS$.    </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os_authent_prefix = [prefix value] scope = spfile;</t>
    </r>
    <r>
      <rPr>
        <sz val="11"/>
        <color rgb="FF000000"/>
        <rFont val="Calibri"/>
      </rPr>
      <t xml:space="preserve">
</t>
    </r>
    <r>
      <rPr>
        <sz val="11"/>
        <color rgb="FF000000"/>
        <rFont val="Calibri"/>
      </rPr>
      <t>Compliant selections for [prefix value] are:</t>
    </r>
    <r>
      <rPr>
        <sz val="11"/>
        <color rgb="FF000000"/>
        <rFont val="Calibri"/>
      </rPr>
      <t xml:space="preserve">
</t>
    </r>
    <r>
      <rPr>
        <sz val="11"/>
        <color rgb="FF000000"/>
        <rFont val="Calibri"/>
      </rPr>
      <t xml:space="preserve">  a null string ('')</t>
    </r>
    <r>
      <rPr>
        <sz val="11"/>
        <color rgb="FF000000"/>
        <rFont val="Calibri"/>
      </rPr>
      <t xml:space="preserve">
</t>
    </r>
    <r>
      <rPr>
        <sz val="11"/>
        <color rgb="FF000000"/>
        <rFont val="Calibri"/>
      </rPr>
      <t xml:space="preserve">  a text value other than 'OPS$'</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</si>
  <si>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OS_AUTHENT_PREFIX parameter defines the prefix for database account names to be identified EXTERNALLY by the operating system. When set to the special value of OPS$, accounts defined with the prefix of OPS$ may authenticate either with a password or with OS authentication. Use of more than one authentication method to access a single account results in a loss of accountability, that is, it is similar to a shared account. Setting this parameter to a value other than OPS$ prevents a shared usage of a single account.</t>
    </r>
  </si>
  <si>
    <r>
      <rPr>
        <sz val="11"/>
        <color rgb="FF000000"/>
        <rFont val="Calibri"/>
      </rPr>
      <t>From SQL*Plus:</t>
    </r>
    <r>
      <rPr>
        <sz val="11"/>
        <color rgb="FF000000"/>
        <rFont val="Calibri"/>
      </rPr>
      <t xml:space="preserve">
</t>
    </r>
    <r>
      <rPr>
        <sz val="11"/>
        <color rgb="FF000000"/>
        <rFont val="Calibri"/>
      </rPr>
      <t xml:space="preserve">  select value from v$parameter where name = 'os_authent_prefix';</t>
    </r>
    <r>
      <rPr>
        <sz val="11"/>
        <color rgb="FF000000"/>
        <rFont val="Calibri"/>
      </rPr>
      <t xml:space="preserve">
</t>
    </r>
    <r>
      <rPr>
        <sz val="11"/>
        <color rgb="FF000000"/>
        <rFont val="Calibri"/>
      </rPr>
      <t>If the value returned is OPS$ or ops$, this is a Finding.</t>
    </r>
  </si>
  <si>
    <t>V-2533</t>
  </si>
  <si>
    <r>
      <rPr>
        <sz val="11"/>
        <rFont val="Calibri"/>
      </rPr>
      <t>The Oracle WITH GRANT OPTION privilege should not be granted to non-DBA or non-Application administrator user accounts.</t>
    </r>
  </si>
  <si>
    <r>
      <rPr>
        <sz val="11"/>
        <color rgb="FF000000"/>
        <rFont val="Calibri"/>
      </rPr>
      <t>Revoke privileges granted the WITH GRANT OPTION from non-DBA and accounts that do not own application objects.</t>
    </r>
    <r>
      <rPr>
        <sz val="11"/>
        <color rgb="FF000000"/>
        <rFont val="Calibri"/>
      </rPr>
      <t xml:space="preserve">
</t>
    </r>
    <r>
      <rPr>
        <sz val="11"/>
        <color rgb="FF000000"/>
        <rFont val="Calibri"/>
      </rPr>
      <t>Re-grant privileges without specifying WITH GRANT OPTION.</t>
    </r>
  </si>
  <si>
    <r>
      <rPr>
        <sz val="11"/>
        <color rgb="FF000000"/>
        <rFont val="Calibri"/>
      </rPr>
      <t>An account permission to grant privileges within the database is an administrative function. Minimizing the number and privileges of administrative accounts reduces the chances of privileged account exploitation. Application user accounts should never require WITH GRANT OPTION privileges since, by definition, they require only privileges to execute procedures or view / edit data.</t>
    </r>
  </si>
  <si>
    <r>
      <rPr>
        <sz val="11"/>
        <color rgb="FF000000"/>
        <rFont val="Calibri"/>
      </rPr>
      <t>Execute the query:</t>
    </r>
    <r>
      <rPr>
        <sz val="11"/>
        <color rgb="FF000000"/>
        <rFont val="Calibri"/>
      </rPr>
      <t xml:space="preserve">
</t>
    </r>
    <r>
      <rPr>
        <sz val="11"/>
        <color rgb="FF000000"/>
        <rFont val="Calibri"/>
      </rPr>
      <t>select grantee||': '||owner||'.'||table_name</t>
    </r>
    <r>
      <rPr>
        <sz val="11"/>
        <color rgb="FF000000"/>
        <rFont val="Calibri"/>
      </rPr>
      <t xml:space="preserve">
</t>
    </r>
    <r>
      <rPr>
        <sz val="11"/>
        <color rgb="FF000000"/>
        <rFont val="Calibri"/>
      </rPr>
      <t xml:space="preserve">from dba_tab_privs </t>
    </r>
    <r>
      <rPr>
        <sz val="11"/>
        <color rgb="FF000000"/>
        <rFont val="Calibri"/>
      </rPr>
      <t xml:space="preserve">
</t>
    </r>
    <r>
      <rPr>
        <sz val="11"/>
        <color rgb="FF000000"/>
        <rFont val="Calibri"/>
      </rPr>
      <t xml:space="preserve">where grantable = 'YES' </t>
    </r>
    <r>
      <rPr>
        <sz val="11"/>
        <color rgb="FF000000"/>
        <rFont val="Calibri"/>
      </rPr>
      <t xml:space="preserve">
</t>
    </r>
    <r>
      <rPr>
        <sz val="11"/>
        <color rgb="FF000000"/>
        <rFont val="Calibri"/>
      </rPr>
      <t>and grantee not in (select distinct owner from dba_objects)</t>
    </r>
    <r>
      <rPr>
        <sz val="11"/>
        <color rgb="FF000000"/>
        <rFont val="Calibri"/>
      </rPr>
      <t xml:space="preserve">
</t>
    </r>
    <r>
      <rPr>
        <sz val="11"/>
        <color rgb="FF000000"/>
        <rFont val="Calibri"/>
      </rPr>
      <t>and grantee not in (select grantee from dba_role_privs where granted_role = 'DBA')</t>
    </r>
    <r>
      <rPr>
        <sz val="11"/>
        <color rgb="FF000000"/>
        <rFont val="Calibri"/>
      </rPr>
      <t xml:space="preserve">
</t>
    </r>
    <r>
      <rPr>
        <sz val="11"/>
        <color rgb="FF000000"/>
        <rFont val="Calibri"/>
      </rPr>
      <t>order by grantee;</t>
    </r>
    <r>
      <rPr>
        <sz val="11"/>
        <color rgb="FF000000"/>
        <rFont val="Calibri"/>
      </rPr>
      <t xml:space="preserve">
</t>
    </r>
    <r>
      <rPr>
        <sz val="11"/>
        <color rgb="FF000000"/>
        <rFont val="Calibri"/>
      </rPr>
      <t>If any accounts are listed, this is a finding.</t>
    </r>
  </si>
  <si>
    <t>V-2539</t>
  </si>
  <si>
    <r>
      <rPr>
        <sz val="11"/>
        <rFont val="Calibri"/>
      </rPr>
      <t>Execute permission should be revoked from PUBLIC for restricted Oracle packages.</t>
    </r>
  </si>
  <si>
    <r>
      <rPr>
        <sz val="11"/>
        <color rgb="FF000000"/>
        <rFont val="Calibri"/>
      </rPr>
      <t>Revoking all default installation privilege assignments from PUBLIC is not required at this time. However, execute permissions to the specified packages is required to be revoked from PUBLIC. Removal of these privileges from PUBLIC may result in invalid packages in version 10.1 and later of Oracle and an inability to execute default Oracle applications and utilities. To correct this problem, grant execute privileges on these packages directly to the SYSMAN, WKSYS, MDSYS and SYSTEM accounts as well as any other default Oracle database and custom application object owner accounts as necessary to support execution of applications/utilities installed with an Oracle Database Server.</t>
    </r>
    <r>
      <rPr>
        <sz val="11"/>
        <color rgb="FF000000"/>
        <rFont val="Calibri"/>
      </rPr>
      <t xml:space="preserve">
</t>
    </r>
    <r>
      <rPr>
        <sz val="11"/>
        <color rgb="FF000000"/>
        <rFont val="Calibri"/>
      </rPr>
      <t>At a minimum, revoke the following:</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execute on UTL_FILE from PUBLIC;</t>
    </r>
    <r>
      <rPr>
        <sz val="11"/>
        <color rgb="FF000000"/>
        <rFont val="Calibri"/>
      </rPr>
      <t xml:space="preserve">
</t>
    </r>
    <r>
      <rPr>
        <sz val="11"/>
        <color rgb="FF000000"/>
        <rFont val="Calibri"/>
      </rPr>
      <t xml:space="preserve">  revoke execute on UTL_SMTP from PUBLIC;</t>
    </r>
    <r>
      <rPr>
        <sz val="11"/>
        <color rgb="FF000000"/>
        <rFont val="Calibri"/>
      </rPr>
      <t xml:space="preserve">
</t>
    </r>
    <r>
      <rPr>
        <sz val="11"/>
        <color rgb="FF000000"/>
        <rFont val="Calibri"/>
      </rPr>
      <t xml:space="preserve">  revoke execute on UTL_TCP from PUBLIC;</t>
    </r>
    <r>
      <rPr>
        <sz val="11"/>
        <color rgb="FF000000"/>
        <rFont val="Calibri"/>
      </rPr>
      <t xml:space="preserve">
</t>
    </r>
    <r>
      <rPr>
        <sz val="11"/>
        <color rgb="FF000000"/>
        <rFont val="Calibri"/>
      </rPr>
      <t xml:space="preserve">  revoke execute on UTL_HTTP from PUBLIC;</t>
    </r>
    <r>
      <rPr>
        <sz val="11"/>
        <color rgb="FF000000"/>
        <rFont val="Calibri"/>
      </rPr>
      <t xml:space="preserve">
</t>
    </r>
    <r>
      <rPr>
        <sz val="11"/>
        <color rgb="FF000000"/>
        <rFont val="Calibri"/>
      </rPr>
      <t xml:space="preserve">  revoke execute on DBMS_RANDOM from PUBLIC;</t>
    </r>
    <r>
      <rPr>
        <sz val="11"/>
        <color rgb="FF000000"/>
        <rFont val="Calibri"/>
      </rPr>
      <t xml:space="preserve">
</t>
    </r>
    <r>
      <rPr>
        <sz val="11"/>
        <color rgb="FF000000"/>
        <rFont val="Calibri"/>
      </rPr>
      <t xml:space="preserve">  revoke execute on DBMS_LOB from PUBLIC;</t>
    </r>
    <r>
      <rPr>
        <sz val="11"/>
        <color rgb="FF000000"/>
        <rFont val="Calibri"/>
      </rPr>
      <t xml:space="preserve">
</t>
    </r>
    <r>
      <rPr>
        <sz val="11"/>
        <color rgb="FF000000"/>
        <rFont val="Calibri"/>
      </rPr>
      <t xml:space="preserve">  revoke execute on DBMS_SQL from PUBLIC;</t>
    </r>
    <r>
      <rPr>
        <sz val="11"/>
        <color rgb="FF000000"/>
        <rFont val="Calibri"/>
      </rPr>
      <t xml:space="preserve">
</t>
    </r>
    <r>
      <rPr>
        <sz val="11"/>
        <color rgb="FF000000"/>
        <rFont val="Calibri"/>
      </rPr>
      <t xml:space="preserve">  revoke execute on DBMS_SYS_SQL from PUBLIC;</t>
    </r>
    <r>
      <rPr>
        <sz val="11"/>
        <color rgb="FF000000"/>
        <rFont val="Calibri"/>
      </rPr>
      <t xml:space="preserve">
</t>
    </r>
    <r>
      <rPr>
        <sz val="11"/>
        <color rgb="FF000000"/>
        <rFont val="Calibri"/>
      </rPr>
      <t xml:space="preserve">  revoke execute on DBMS_JOB from PUBLIC;</t>
    </r>
    <r>
      <rPr>
        <sz val="11"/>
        <color rgb="FF000000"/>
        <rFont val="Calibri"/>
      </rPr>
      <t xml:space="preserve">
</t>
    </r>
    <r>
      <rPr>
        <sz val="11"/>
        <color rgb="FF000000"/>
        <rFont val="Calibri"/>
      </rPr>
      <t xml:space="preserve">  revoke execute on DBMS_BACKUP_RESTORE from PUBLIC;</t>
    </r>
    <r>
      <rPr>
        <sz val="11"/>
        <color rgb="FF000000"/>
        <rFont val="Calibri"/>
      </rPr>
      <t xml:space="preserve">
</t>
    </r>
    <r>
      <rPr>
        <sz val="11"/>
        <color rgb="FF000000"/>
        <rFont val="Calibri"/>
      </rPr>
      <t xml:space="preserve">  revoke execute on DBMS_OBFUSCATION_TOOLKIT from PUBLIC;</t>
    </r>
  </si>
  <si>
    <r>
      <rPr>
        <sz val="11"/>
        <color rgb="FF000000"/>
        <rFont val="Calibri"/>
      </rPr>
      <t>Access to the following packages should be restricted to authorized accounts only.</t>
    </r>
    <r>
      <rPr>
        <sz val="11"/>
        <color rgb="FF000000"/>
        <rFont val="Calibri"/>
      </rPr>
      <t xml:space="preserve">
</t>
    </r>
    <r>
      <rPr>
        <sz val="11"/>
        <color rgb="FF000000"/>
        <rFont val="Calibri"/>
      </rPr>
      <t>UTL_FILE: allows Oracle accounts to read and write files on the host operating system.</t>
    </r>
    <r>
      <rPr>
        <sz val="11"/>
        <color rgb="FF000000"/>
        <rFont val="Calibri"/>
      </rPr>
      <t xml:space="preserve">
</t>
    </r>
    <r>
      <rPr>
        <sz val="11"/>
        <color rgb="FF000000"/>
        <rFont val="Calibri"/>
      </rPr>
      <t>UTL_SMTP: allows messages to be sent from an arbitrary user.</t>
    </r>
    <r>
      <rPr>
        <sz val="11"/>
        <color rgb="FF000000"/>
        <rFont val="Calibri"/>
      </rPr>
      <t xml:space="preserve">
</t>
    </r>
    <r>
      <rPr>
        <sz val="11"/>
        <color rgb="FF000000"/>
        <rFont val="Calibri"/>
      </rPr>
      <t>UTL_TCP: allows arbitrary data to be sent from the database server.</t>
    </r>
    <r>
      <rPr>
        <sz val="11"/>
        <color rgb="FF000000"/>
        <rFont val="Calibri"/>
      </rPr>
      <t xml:space="preserve">
</t>
    </r>
    <r>
      <rPr>
        <sz val="11"/>
        <color rgb="FF000000"/>
        <rFont val="Calibri"/>
      </rPr>
      <t>UTL_HTTP: allows the database server to send and receive data via HTTP.</t>
    </r>
    <r>
      <rPr>
        <sz val="11"/>
        <color rgb="FF000000"/>
        <rFont val="Calibri"/>
      </rPr>
      <t xml:space="preserve">
</t>
    </r>
    <r>
      <rPr>
        <sz val="11"/>
        <color rgb="FF000000"/>
        <rFont val="Calibri"/>
      </rPr>
      <t>DBMS_RANDOM: allows encrypting of data without requiring safe management of encryption keys.</t>
    </r>
    <r>
      <rPr>
        <sz val="11"/>
        <color rgb="FF000000"/>
        <rFont val="Calibri"/>
      </rPr>
      <t xml:space="preserve">
</t>
    </r>
    <r>
      <rPr>
        <sz val="11"/>
        <color rgb="FF000000"/>
        <rFont val="Calibri"/>
      </rPr>
      <t>DBMS_LOB: allows users access to files stored outside the database.</t>
    </r>
    <r>
      <rPr>
        <sz val="11"/>
        <color rgb="FF000000"/>
        <rFont val="Calibri"/>
      </rPr>
      <t xml:space="preserve">
</t>
    </r>
    <r>
      <rPr>
        <sz val="11"/>
        <color rgb="FF000000"/>
        <rFont val="Calibri"/>
      </rPr>
      <t>DBMS_SQL: allows users to write dynamic SQL procedures.</t>
    </r>
    <r>
      <rPr>
        <sz val="11"/>
        <color rgb="FF000000"/>
        <rFont val="Calibri"/>
      </rPr>
      <t xml:space="preserve">
</t>
    </r>
    <r>
      <rPr>
        <sz val="11"/>
        <color rgb="FF000000"/>
        <rFont val="Calibri"/>
      </rPr>
      <t>DBMS_SYS_SQL: allows users to execute SQL with DBA privileges.</t>
    </r>
    <r>
      <rPr>
        <sz val="11"/>
        <color rgb="FF000000"/>
        <rFont val="Calibri"/>
      </rPr>
      <t xml:space="preserve">
</t>
    </r>
    <r>
      <rPr>
        <sz val="11"/>
        <color rgb="FF000000"/>
        <rFont val="Calibri"/>
      </rPr>
      <t>DBMS_JOB: allows users to submit jobs to the database job queue.</t>
    </r>
    <r>
      <rPr>
        <sz val="11"/>
        <color rgb="FF000000"/>
        <rFont val="Calibri"/>
      </rPr>
      <t xml:space="preserve">
</t>
    </r>
    <r>
      <rPr>
        <sz val="11"/>
        <color rgb="FF000000"/>
        <rFont val="Calibri"/>
      </rPr>
      <t>DBMS_BACKUP_RESTORE:  allows users to backup and restore database data.</t>
    </r>
    <r>
      <rPr>
        <sz val="11"/>
        <color rgb="FF000000"/>
        <rFont val="Calibri"/>
      </rPr>
      <t xml:space="preserve">
</t>
    </r>
    <r>
      <rPr>
        <sz val="11"/>
        <color rgb="FF000000"/>
        <rFont val="Calibri"/>
      </rPr>
      <t>DBMS_OBFUSCATION_TOOLKIT:  allows users access to encryption and decryption functions.</t>
    </r>
  </si>
  <si>
    <r>
      <rPr>
        <sz val="11"/>
        <color rgb="FF000000"/>
        <rFont val="Calibri"/>
      </rPr>
      <t>From SQL*Plus:</t>
    </r>
    <r>
      <rPr>
        <sz val="11"/>
        <color rgb="FF000000"/>
        <rFont val="Calibri"/>
      </rPr>
      <t xml:space="preserve">
</t>
    </r>
    <r>
      <rPr>
        <sz val="11"/>
        <color rgb="FF000000"/>
        <rFont val="Calibri"/>
      </rPr>
      <t xml:space="preserve">  select table_name from dba_tab_privs</t>
    </r>
    <r>
      <rPr>
        <sz val="11"/>
        <color rgb="FF000000"/>
        <rFont val="Calibri"/>
      </rPr>
      <t xml:space="preserve">
</t>
    </r>
    <r>
      <rPr>
        <sz val="11"/>
        <color rgb="FF000000"/>
        <rFont val="Calibri"/>
      </rPr>
      <t xml:space="preserve">  where grantee='PUBLIC' </t>
    </r>
    <r>
      <rPr>
        <sz val="11"/>
        <color rgb="FF000000"/>
        <rFont val="Calibri"/>
      </rPr>
      <t xml:space="preserve">
</t>
    </r>
    <r>
      <rPr>
        <sz val="11"/>
        <color rgb="FF000000"/>
        <rFont val="Calibri"/>
      </rPr>
      <t xml:space="preserve">  and privilege ='EXECUTE'</t>
    </r>
    <r>
      <rPr>
        <sz val="11"/>
        <color rgb="FF000000"/>
        <rFont val="Calibri"/>
      </rPr>
      <t xml:space="preserve">
</t>
    </r>
    <r>
      <rPr>
        <sz val="11"/>
        <color rgb="FF000000"/>
        <rFont val="Calibri"/>
      </rPr>
      <t xml:space="preserve">  and table_name in</t>
    </r>
    <r>
      <rPr>
        <sz val="11"/>
        <color rgb="FF000000"/>
        <rFont val="Calibri"/>
      </rPr>
      <t xml:space="preserve">
</t>
    </r>
    <r>
      <rPr>
        <sz val="11"/>
        <color rgb="FF000000"/>
        <rFont val="Calibri"/>
      </rPr>
      <t xml:space="preserve">  ('UTL_FILE', 'UTL_SMTP', 'UTL_TCP', 'UTL_HTTP',</t>
    </r>
    <r>
      <rPr>
        <sz val="11"/>
        <color rgb="FF000000"/>
        <rFont val="Calibri"/>
      </rPr>
      <t xml:space="preserve">
</t>
    </r>
    <r>
      <rPr>
        <sz val="11"/>
        <color rgb="FF000000"/>
        <rFont val="Calibri"/>
      </rPr>
      <t xml:space="preserve">   'DBMS_RANDOM', 'DBMS_LOB', 'DBMS_SQL',</t>
    </r>
    <r>
      <rPr>
        <sz val="11"/>
        <color rgb="FF000000"/>
        <rFont val="Calibri"/>
      </rPr>
      <t xml:space="preserve">
</t>
    </r>
    <r>
      <rPr>
        <sz val="11"/>
        <color rgb="FF000000"/>
        <rFont val="Calibri"/>
      </rPr>
      <t xml:space="preserve">   'DBMS_SYS_SQL', 'DBMS_JOB',</t>
    </r>
    <r>
      <rPr>
        <sz val="11"/>
        <color rgb="FF000000"/>
        <rFont val="Calibri"/>
      </rPr>
      <t xml:space="preserve">
</t>
    </r>
    <r>
      <rPr>
        <sz val="11"/>
        <color rgb="FF000000"/>
        <rFont val="Calibri"/>
      </rPr>
      <t xml:space="preserve">   'DBMS_BACKUP_RESTORE',</t>
    </r>
    <r>
      <rPr>
        <sz val="11"/>
        <color rgb="FF000000"/>
        <rFont val="Calibri"/>
      </rPr>
      <t xml:space="preserve">
</t>
    </r>
    <r>
      <rPr>
        <sz val="11"/>
        <color rgb="FF000000"/>
        <rFont val="Calibri"/>
      </rPr>
      <t xml:space="preserve">   'DBMS_OBFUSCATION_TOOLKIT');</t>
    </r>
    <r>
      <rPr>
        <sz val="11"/>
        <color rgb="FF000000"/>
        <rFont val="Calibri"/>
      </rPr>
      <t xml:space="preserve">
</t>
    </r>
    <r>
      <rPr>
        <sz val="11"/>
        <color rgb="FF000000"/>
        <rFont val="Calibri"/>
      </rPr>
      <t>If any records are returned, this is a Finding.</t>
    </r>
  </si>
  <si>
    <t>V-2552</t>
  </si>
  <si>
    <r>
      <rPr>
        <sz val="11"/>
        <rFont val="Calibri"/>
      </rPr>
      <t>The IDLE_TIME profile parameter should be set for Oracle profiles IAW DoD policy.</t>
    </r>
  </si>
  <si>
    <r>
      <rPr>
        <sz val="11"/>
        <color rgb="FF000000"/>
        <rFont val="Calibri"/>
      </rPr>
      <t>Modify profiles to meet the idle time requirement.</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profile default limit idle_time 15;</t>
    </r>
    <r>
      <rPr>
        <sz val="11"/>
        <color rgb="FF000000"/>
        <rFont val="Calibri"/>
      </rPr>
      <t xml:space="preserve">
</t>
    </r>
    <r>
      <rPr>
        <sz val="11"/>
        <color rgb="FF000000"/>
        <rFont val="Calibri"/>
      </rPr>
      <t xml:space="preserve">  alter profile [profile name] limit idle_time [IAO-approved value];</t>
    </r>
    <r>
      <rPr>
        <sz val="11"/>
        <color rgb="FF000000"/>
        <rFont val="Calibri"/>
      </rPr>
      <t xml:space="preserve">
</t>
    </r>
    <r>
      <rPr>
        <sz val="11"/>
        <color rgb="FF000000"/>
        <rFont val="Calibri"/>
      </rPr>
      <t>Authorize and document any profiles that require idle times greater than 15 minutes in the System Security Plan.</t>
    </r>
  </si>
  <si>
    <r>
      <rPr>
        <sz val="11"/>
        <color rgb="FF000000"/>
        <rFont val="Calibri"/>
      </rPr>
      <t>The Idle Time Resource Usage setting limits the maximum idle time allowed in a session. Idle time is a continuous inactive period during a session, expressed in minutes. Long-running queries and other operations are not subject to this limit. Setting an Idle Time Resource Usage limit helps prevent users from leaving applications open when they are away from their desks.</t>
    </r>
  </si>
  <si>
    <r>
      <rPr>
        <sz val="11"/>
        <color rgb="FF000000"/>
        <rFont val="Calibri"/>
      </rPr>
      <t>From SQL*Plus:</t>
    </r>
    <r>
      <rPr>
        <sz val="11"/>
        <color rgb="FF000000"/>
        <rFont val="Calibri"/>
      </rPr>
      <t xml:space="preserve">
</t>
    </r>
    <r>
      <rPr>
        <sz val="11"/>
        <color rgb="FF000000"/>
        <rFont val="Calibri"/>
      </rPr>
      <t xml:space="preserve">  select profile, limit from DBA_PROFILES</t>
    </r>
    <r>
      <rPr>
        <sz val="11"/>
        <color rgb="FF000000"/>
        <rFont val="Calibri"/>
      </rPr>
      <t xml:space="preserve">
</t>
    </r>
    <r>
      <rPr>
        <sz val="11"/>
        <color rgb="FF000000"/>
        <rFont val="Calibri"/>
      </rPr>
      <t xml:space="preserve">  where profile = ’DEFAULT’</t>
    </r>
    <r>
      <rPr>
        <sz val="11"/>
        <color rgb="FF000000"/>
        <rFont val="Calibri"/>
      </rPr>
      <t xml:space="preserve">
</t>
    </r>
    <r>
      <rPr>
        <sz val="11"/>
        <color rgb="FF000000"/>
        <rFont val="Calibri"/>
      </rPr>
      <t xml:space="preserve">  and resource_name = ’IDLE_TIME’;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 profile, limit from DBA_PROFILES</t>
    </r>
    <r>
      <rPr>
        <sz val="11"/>
        <color rgb="FF000000"/>
        <rFont val="Calibri"/>
      </rPr>
      <t xml:space="preserve">
</t>
    </r>
    <r>
      <rPr>
        <sz val="11"/>
        <color rgb="FF000000"/>
        <rFont val="Calibri"/>
      </rPr>
      <t xml:space="preserve">  where profile &lt;&gt; ’DEFAULT’</t>
    </r>
    <r>
      <rPr>
        <sz val="11"/>
        <color rgb="FF000000"/>
        <rFont val="Calibri"/>
      </rPr>
      <t xml:space="preserve">
</t>
    </r>
    <r>
      <rPr>
        <sz val="11"/>
        <color rgb="FF000000"/>
        <rFont val="Calibri"/>
      </rPr>
      <t xml:space="preserve">  and resource_name = ’IDLE_TIME’;</t>
    </r>
    <r>
      <rPr>
        <sz val="11"/>
        <color rgb="FF000000"/>
        <rFont val="Calibri"/>
      </rPr>
      <t xml:space="preserve">
</t>
    </r>
    <r>
      <rPr>
        <sz val="11"/>
        <color rgb="FF000000"/>
        <rFont val="Calibri"/>
      </rPr>
      <t>If the idle time on the DEFAULT profile is greater than 15 minutes, this is a Finding.</t>
    </r>
    <r>
      <rPr>
        <sz val="11"/>
        <color rgb="FF000000"/>
        <rFont val="Calibri"/>
      </rPr>
      <t xml:space="preserve">
</t>
    </r>
    <r>
      <rPr>
        <sz val="11"/>
        <color rgb="FF000000"/>
        <rFont val="Calibri"/>
      </rPr>
      <t>If any non-default profiles have an idle time setting greater than 60 minutes or are set to an UNLIMITED value and not documented in the System Security Plan or not authorized by the IAO, this is a Finding.</t>
    </r>
  </si>
  <si>
    <t>V-2554</t>
  </si>
  <si>
    <r>
      <rPr>
        <sz val="11"/>
        <rFont val="Calibri"/>
      </rPr>
      <t>The Oracle REMOTE_OS_AUTHENT parameter should be set to FALSE.</t>
    </r>
  </si>
  <si>
    <t>CAT I (High)</t>
  </si>
  <si>
    <r>
      <rPr>
        <sz val="11"/>
        <color rgb="FF000000"/>
        <rFont val="Calibri"/>
      </rPr>
      <t>Document remote OS authentication in the System Security Plan.</t>
    </r>
    <r>
      <rPr>
        <sz val="11"/>
        <color rgb="FF000000"/>
        <rFont val="Calibri"/>
      </rPr>
      <t xml:space="preserve">
</t>
    </r>
    <r>
      <rPr>
        <sz val="11"/>
        <color rgb="FF000000"/>
        <rFont val="Calibri"/>
      </rPr>
      <t>If not required or not mitigated to an acceptable level, disable remote OS authentication.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remote_os_authent = FALSE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</si>
  <si>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Setting this value to TRUE allows operating system authentication over an unsecured connection. Trusting remote operating systems can allow a user to impersonate another operating system user and connect to the database without having to supply a password. If REMOTE_OS_AUTHENT is set to true, the only information a remote user needs to connect to the database is the name of any user whose account is setup to be authenticated by the operating system.</t>
    </r>
  </si>
  <si>
    <r>
      <rPr>
        <sz val="11"/>
        <color rgb="FF000000"/>
        <rFont val="Calibri"/>
      </rPr>
      <t>From SQL*Plus:</t>
    </r>
    <r>
      <rPr>
        <sz val="11"/>
        <color rgb="FF000000"/>
        <rFont val="Calibri"/>
      </rPr>
      <t xml:space="preserve">
</t>
    </r>
    <r>
      <rPr>
        <sz val="11"/>
        <color rgb="FF000000"/>
        <rFont val="Calibri"/>
      </rPr>
      <t xml:space="preserve">  select value from v$parameter where name = 'remote_os_authent';</t>
    </r>
    <r>
      <rPr>
        <sz val="11"/>
        <color rgb="FF000000"/>
        <rFont val="Calibri"/>
      </rPr>
      <t xml:space="preserve">
</t>
    </r>
    <r>
      <rPr>
        <sz val="11"/>
        <color rgb="FF000000"/>
        <rFont val="Calibri"/>
      </rPr>
      <t>If the value returned does not equal FALSE, this is a Finding.</t>
    </r>
  </si>
  <si>
    <t>V-2555</t>
  </si>
  <si>
    <r>
      <rPr>
        <sz val="11"/>
        <rFont val="Calibri"/>
      </rPr>
      <t>The Oracle REMOTE_OS_ROLES parameter should be set to FALSE.</t>
    </r>
  </si>
  <si>
    <r>
      <rPr>
        <sz val="11"/>
        <color rgb="FF000000"/>
        <rFont val="Calibri"/>
      </rPr>
      <t>Document remote OS roles in the System Security Plan.</t>
    </r>
    <r>
      <rPr>
        <sz val="11"/>
        <color rgb="FF000000"/>
        <rFont val="Calibri"/>
      </rPr>
      <t xml:space="preserve">
</t>
    </r>
    <r>
      <rPr>
        <sz val="11"/>
        <color rgb="FF000000"/>
        <rFont val="Calibri"/>
      </rPr>
      <t>If not required, disable use of remote OS roles.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remote_os_roles = FALSE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</si>
  <si>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Setting REMOTE_OS_ROLES to TRUE allows operating system groups to control Oracle roles. The default value of FALSE causes roles to be identified and managed by the database. If REMOTE_OS_ROLES is set to TRUE, a remote user could impersonate another operating system user over a network connection.</t>
    </r>
  </si>
  <si>
    <r>
      <rPr>
        <sz val="11"/>
        <color rgb="FF000000"/>
        <rFont val="Calibri"/>
      </rPr>
      <t>From SQL*Plus:</t>
    </r>
    <r>
      <rPr>
        <sz val="11"/>
        <color rgb="FF000000"/>
        <rFont val="Calibri"/>
      </rPr>
      <t xml:space="preserve">
</t>
    </r>
    <r>
      <rPr>
        <sz val="11"/>
        <color rgb="FF000000"/>
        <rFont val="Calibri"/>
      </rPr>
      <t xml:space="preserve">  select value from v$parameter where name = 'remote_os_roles';</t>
    </r>
    <r>
      <rPr>
        <sz val="11"/>
        <color rgb="FF000000"/>
        <rFont val="Calibri"/>
      </rPr>
      <t xml:space="preserve">
</t>
    </r>
    <r>
      <rPr>
        <sz val="11"/>
        <color rgb="FF000000"/>
        <rFont val="Calibri"/>
      </rPr>
      <t>If the returned value is not FALSE or not documented in the System Security Plan as required, this is a Finding.</t>
    </r>
  </si>
  <si>
    <t>V-2556</t>
  </si>
  <si>
    <r>
      <rPr>
        <sz val="11"/>
        <rFont val="Calibri"/>
      </rPr>
      <t>The Oracle SQL92_SECURITY parameter should be set to TRUE.</t>
    </r>
  </si>
  <si>
    <r>
      <rPr>
        <sz val="11"/>
        <color rgb="FF000000"/>
        <rFont val="Calibri"/>
      </rPr>
      <t>Enable SQL92 security.</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sql92_security = TRUE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</si>
  <si>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configuration option SQL92_SECURITY specifies whether table-level SELECT privileges are required to execute an update or delete that references table column values. If this option is disabled (set to FALSE), the UPDATE privilege can be used to determine values that should require SELECT privileges.</t>
    </r>
  </si>
  <si>
    <r>
      <rPr>
        <sz val="11"/>
        <color rgb="FF000000"/>
        <rFont val="Calibri"/>
      </rPr>
      <t>From SQL*Plus:</t>
    </r>
    <r>
      <rPr>
        <sz val="11"/>
        <color rgb="FF000000"/>
        <rFont val="Calibri"/>
      </rPr>
      <t xml:space="preserve">
</t>
    </r>
    <r>
      <rPr>
        <sz val="11"/>
        <color rgb="FF000000"/>
        <rFont val="Calibri"/>
      </rPr>
      <t xml:space="preserve">  select value from v$parameter where name = 'sql92_security';</t>
    </r>
    <r>
      <rPr>
        <sz val="11"/>
        <color rgb="FF000000"/>
        <rFont val="Calibri"/>
      </rPr>
      <t xml:space="preserve">
</t>
    </r>
    <r>
      <rPr>
        <sz val="11"/>
        <color rgb="FF000000"/>
        <rFont val="Calibri"/>
      </rPr>
      <t>If the value returned is set to FALSE, this is a Finding.</t>
    </r>
    <r>
      <rPr>
        <sz val="11"/>
        <color rgb="FF000000"/>
        <rFont val="Calibri"/>
      </rPr>
      <t xml:space="preserve">
</t>
    </r>
    <r>
      <rPr>
        <sz val="11"/>
        <color rgb="FF000000"/>
        <rFont val="Calibri"/>
      </rPr>
      <t>If the parameter is set to TRUE or does not exist, this is Not a Finding.</t>
    </r>
  </si>
  <si>
    <t>V-2558</t>
  </si>
  <si>
    <r>
      <rPr>
        <sz val="11"/>
        <rFont val="Calibri"/>
      </rPr>
      <t>The Oracle REMOTE_LOGIN_PASSWORDFILE parameter should be set to EXCLUSIVE or NONE.</t>
    </r>
  </si>
  <si>
    <r>
      <rPr>
        <sz val="11"/>
        <color rgb="FF000000"/>
        <rFont val="Calibri"/>
      </rPr>
      <t>Disable use of the remote_login_passwordfile where remote administration is not authorized by specifying a value of NONE.</t>
    </r>
    <r>
      <rPr>
        <sz val="11"/>
        <color rgb="FF000000"/>
        <rFont val="Calibri"/>
      </rPr>
      <t xml:space="preserve">
</t>
    </r>
    <r>
      <rPr>
        <sz val="11"/>
        <color rgb="FF000000"/>
        <rFont val="Calibri"/>
      </rPr>
      <t>If authorized, restrict use of a password file to exclusive use by each database by specifying a value of EXCLUSIVE.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remote_login_passwordfile = 'EXCLUSIVE' scope = spfile;</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alter system set remote_login_passwordfile = 'NONE'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</si>
  <si>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REMOTE_LOGIN_PASSWORDFILE setting of "NONE" disallows remote administration of the database. The REMOTE_LOGIN_PASSWORDFILE setting of "EXCLUSIVE" allows for auditing of individual DBA logins to the SYS account. If not set to "EXCLUSIVE", remote connections to the database as "internal" or "as SYSDBA" are not logged to an individual account.</t>
    </r>
  </si>
  <si>
    <r>
      <rPr>
        <sz val="11"/>
        <color rgb="FF000000"/>
        <rFont val="Calibri"/>
      </rPr>
      <t>From SQL*Plus:</t>
    </r>
    <r>
      <rPr>
        <sz val="11"/>
        <color rgb="FF000000"/>
        <rFont val="Calibri"/>
      </rPr>
      <t xml:space="preserve">
</t>
    </r>
    <r>
      <rPr>
        <sz val="11"/>
        <color rgb="FF000000"/>
        <rFont val="Calibri"/>
      </rPr>
      <t xml:space="preserve">  select value from v$parameter where name = 'remote_login_passwordfile';</t>
    </r>
    <r>
      <rPr>
        <sz val="11"/>
        <color rgb="FF000000"/>
        <rFont val="Calibri"/>
      </rPr>
      <t xml:space="preserve">
</t>
    </r>
    <r>
      <rPr>
        <sz val="11"/>
        <color rgb="FF000000"/>
        <rFont val="Calibri"/>
      </rPr>
      <t>If the value returned does not equal 'EXCLUSIVE' or 'NONE', this is a Finding.</t>
    </r>
  </si>
  <si>
    <t>V-2561</t>
  </si>
  <si>
    <r>
      <rPr>
        <sz val="11"/>
        <rFont val="Calibri"/>
      </rPr>
      <t>System privileges granted using the WITH ADMIN OPTION should not be granted to unauthorized user accounts.</t>
    </r>
  </si>
  <si>
    <r>
      <rPr>
        <sz val="11"/>
        <color rgb="FF000000"/>
        <rFont val="Calibri"/>
      </rPr>
      <t>Revoke assignment of privileges with the WITH ADMIN OPTION from unauthorized users and re-grant them without the option.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[privilege name] from user [username];</t>
    </r>
    <r>
      <rPr>
        <sz val="11"/>
        <color rgb="FF000000"/>
        <rFont val="Calibri"/>
      </rPr>
      <t xml:space="preserve">
</t>
    </r>
    <r>
      <rPr>
        <sz val="11"/>
        <color rgb="FF000000"/>
        <rFont val="Calibri"/>
      </rPr>
      <t>Replace [privilege name] with the named privilege and [username] with the named user.</t>
    </r>
    <r>
      <rPr>
        <sz val="11"/>
        <color rgb="FF000000"/>
        <rFont val="Calibri"/>
      </rPr>
      <t xml:space="preserve">
</t>
    </r>
    <r>
      <rPr>
        <sz val="11"/>
        <color rgb="FF000000"/>
        <rFont val="Calibri"/>
      </rPr>
      <t>Restrict use of the WITH ADMIN OPTION to authorized administrators.</t>
    </r>
    <r>
      <rPr>
        <sz val="11"/>
        <color rgb="FF000000"/>
        <rFont val="Calibri"/>
      </rPr>
      <t xml:space="preserve">
</t>
    </r>
    <r>
      <rPr>
        <sz val="11"/>
        <color rgb="FF000000"/>
        <rFont val="Calibri"/>
      </rPr>
      <t>Document authorized privilege assignments with the WITH ADMIN OPTION in the System Security Plan.</t>
    </r>
  </si>
  <si>
    <r>
      <rPr>
        <sz val="11"/>
        <color rgb="FF000000"/>
        <rFont val="Calibri"/>
      </rPr>
      <t>The WITH ADMIN OPTION allows the grantee to grant a privilege to another database account. Best security practice restricts the privilege of assigning privileges to authorized personnel. Authorized personnel include DBA's, object owners, and, where designed and included in the application's functions, application administrators. Restricting privilege-granting functions to authorized accounts can help decrease mismanagement of privileges and wrongful assignments to unauthorized accounts.</t>
    </r>
  </si>
  <si>
    <r>
      <rPr>
        <sz val="11"/>
        <color rgb="FF000000"/>
        <rFont val="Calibri"/>
      </rPr>
      <t>From SQL*Plus:</t>
    </r>
    <r>
      <rPr>
        <sz val="11"/>
        <color rgb="FF000000"/>
        <rFont val="Calibri"/>
      </rPr>
      <t xml:space="preserve">
</t>
    </r>
    <r>
      <rPr>
        <sz val="11"/>
        <color rgb="FF000000"/>
        <rFont val="Calibri"/>
      </rPr>
      <t xml:space="preserve">  select grantee, privilege from dba_sys_privs</t>
    </r>
    <r>
      <rPr>
        <sz val="11"/>
        <color rgb="FF000000"/>
        <rFont val="Calibri"/>
      </rPr>
      <t xml:space="preserve">
</t>
    </r>
    <r>
      <rPr>
        <sz val="11"/>
        <color rgb="FF000000"/>
        <rFont val="Calibri"/>
      </rPr>
      <t xml:space="preserve">  where grantee not in</t>
    </r>
    <r>
      <rPr>
        <sz val="11"/>
        <color rgb="FF000000"/>
        <rFont val="Calibri"/>
      </rPr>
      <t xml:space="preserve">
</t>
    </r>
    <r>
      <rPr>
        <sz val="11"/>
        <color rgb="FF000000"/>
        <rFont val="Calibri"/>
      </rPr>
      <t xml:space="preserve">  ('SYS', 'SYSTEM', 'AQ_ADMINISTRATOR_ROLE', 'DBA',</t>
    </r>
    <r>
      <rPr>
        <sz val="11"/>
        <color rgb="FF000000"/>
        <rFont val="Calibri"/>
      </rPr>
      <t xml:space="preserve">
</t>
    </r>
    <r>
      <rPr>
        <sz val="11"/>
        <color rgb="FF000000"/>
        <rFont val="Calibri"/>
      </rPr>
      <t xml:space="preserve">   'MDSYS', 'LBACSYS', 'SCHEDULER_ADMIN',</t>
    </r>
    <r>
      <rPr>
        <sz val="11"/>
        <color rgb="FF000000"/>
        <rFont val="Calibri"/>
      </rPr>
      <t xml:space="preserve">
</t>
    </r>
    <r>
      <rPr>
        <sz val="11"/>
        <color rgb="FF000000"/>
        <rFont val="Calibri"/>
      </rPr>
      <t xml:space="preserve">   'WMSYS')</t>
    </r>
    <r>
      <rPr>
        <sz val="11"/>
        <color rgb="FF000000"/>
        <rFont val="Calibri"/>
      </rPr>
      <t xml:space="preserve">
</t>
    </r>
    <r>
      <rPr>
        <sz val="11"/>
        <color rgb="FF000000"/>
        <rFont val="Calibri"/>
      </rPr>
      <t xml:space="preserve">  and admin_option = 'YES'</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(select grantee from dba_role_privs where granted_role = 'DBA');</t>
    </r>
    <r>
      <rPr>
        <sz val="11"/>
        <color rgb="FF000000"/>
        <rFont val="Calibri"/>
      </rPr>
      <t xml:space="preserve">
</t>
    </r>
    <r>
      <rPr>
        <sz val="11"/>
        <color rgb="FF000000"/>
        <rFont val="Calibri"/>
      </rPr>
      <t>If any accounts are listed, this is a Finding.</t>
    </r>
  </si>
  <si>
    <t>V-2562</t>
  </si>
  <si>
    <r>
      <rPr>
        <sz val="11"/>
        <rFont val="Calibri"/>
      </rPr>
      <t>Required object auditing should be configured.</t>
    </r>
  </si>
  <si>
    <r>
      <rPr>
        <sz val="11"/>
        <color rgb="FF000000"/>
        <rFont val="Calibri"/>
      </rPr>
      <t>The only application objects auditing required is for use of the RENAME privilege on database objects.</t>
    </r>
    <r>
      <rPr>
        <sz val="11"/>
        <color rgb="FF000000"/>
        <rFont val="Calibri"/>
      </rPr>
      <t xml:space="preserve">
</t>
    </r>
    <r>
      <rPr>
        <sz val="11"/>
        <color rgb="FF000000"/>
        <rFont val="Calibri"/>
      </rPr>
      <t>Configure auditing on RENAME privilege use by default for newly created objects.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audit rename on default by access;</t>
    </r>
    <r>
      <rPr>
        <sz val="11"/>
        <color rgb="FF000000"/>
        <rFont val="Calibri"/>
      </rPr>
      <t xml:space="preserve">
</t>
    </r>
    <r>
      <rPr>
        <sz val="11"/>
        <color rgb="FF000000"/>
        <rFont val="Calibri"/>
      </rPr>
      <t>If application objects have already been created, the audit rename on object statement should be issued for all application objects.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audit rename on [application object name] by access;</t>
    </r>
    <r>
      <rPr>
        <sz val="11"/>
        <color rgb="FF000000"/>
        <rFont val="Calibri"/>
      </rPr>
      <t xml:space="preserve">
</t>
    </r>
    <r>
      <rPr>
        <sz val="11"/>
        <color rgb="FF000000"/>
        <rFont val="Calibri"/>
      </rPr>
      <t>Enable auditing of access and activity on audit trail data stored in the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audit update, delete on AUD$ by access;</t>
    </r>
    <r>
      <rPr>
        <sz val="11"/>
        <color rgb="FF000000"/>
        <rFont val="Calibri"/>
      </rPr>
      <t xml:space="preserve">
</t>
    </r>
    <r>
      <rPr>
        <sz val="11"/>
        <color rgb="FF000000"/>
        <rFont val="Calibri"/>
      </rPr>
      <t>NOTE:  The audit table is by default in the SYSTEM schema, but may have been moved to another schema.</t>
    </r>
  </si>
  <si>
    <r>
      <rPr>
        <sz val="11"/>
        <color rgb="FF000000"/>
        <rFont val="Calibri"/>
      </rPr>
      <t>Database object definitions and configurations require similar oversight as application libraries to detect unauthorized changes. Unauthorized changes may indicate attempts to compromise data or application object integrity or confidentiality. Any access to audit data objects stored in the database must be audited to detect any attempts to compromise the audit trail. A compromise to audit data could jeopardize accountability for unauthorized actions.</t>
    </r>
  </si>
  <si>
    <r>
      <rPr>
        <sz val="11"/>
        <color rgb="FF000000"/>
        <rFont val="Calibri"/>
      </rPr>
      <t>From SQL*Plus:</t>
    </r>
    <r>
      <rPr>
        <sz val="11"/>
        <color rgb="FF000000"/>
        <rFont val="Calibri"/>
      </rPr>
      <t xml:space="preserve">
</t>
    </r>
    <r>
      <rPr>
        <sz val="11"/>
        <color rgb="FF000000"/>
        <rFont val="Calibri"/>
      </rPr>
      <t xml:space="preserve">  select count(*) from all_def_audit_opts where ren = 'A/A';</t>
    </r>
    <r>
      <rPr>
        <sz val="11"/>
        <color rgb="FF000000"/>
        <rFont val="Calibri"/>
      </rPr>
      <t xml:space="preserve">
</t>
    </r>
    <r>
      <rPr>
        <sz val="11"/>
        <color rgb="FF000000"/>
        <rFont val="Calibri"/>
      </rPr>
      <t>If the count of 0 is returned, this is a Finding.</t>
    </r>
    <r>
      <rPr>
        <sz val="11"/>
        <color rgb="FF000000"/>
        <rFont val="Calibri"/>
      </rPr>
      <t xml:space="preserve">
</t>
    </r>
    <r>
      <rPr>
        <sz val="11"/>
        <color rgb="FF000000"/>
        <rFont val="Calibri"/>
      </rPr>
      <t>Check for required auditing of the audit table as follows: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upd, del, object_type from dba_obj_audit_opts</t>
    </r>
    <r>
      <rPr>
        <sz val="11"/>
        <color rgb="FF000000"/>
        <rFont val="Calibri"/>
      </rPr>
      <t xml:space="preserve">
</t>
    </r>
    <r>
      <rPr>
        <sz val="11"/>
        <color rgb="FF000000"/>
        <rFont val="Calibri"/>
      </rPr>
      <t xml:space="preserve">  where object_name = 'AUD$';</t>
    </r>
    <r>
      <rPr>
        <sz val="11"/>
        <color rgb="FF000000"/>
        <rFont val="Calibri"/>
      </rPr>
      <t xml:space="preserve">
</t>
    </r>
    <r>
      <rPr>
        <sz val="11"/>
        <color rgb="FF000000"/>
        <rFont val="Calibri"/>
      </rPr>
      <t>If the record returned is of object type TABLE and upd(ate) and del(ete) are not = 'A/A', this is a Finding.</t>
    </r>
    <r>
      <rPr>
        <sz val="11"/>
        <color rgb="FF000000"/>
        <rFont val="Calibri"/>
      </rPr>
      <t xml:space="preserve">
</t>
    </r>
    <r>
      <rPr>
        <sz val="11"/>
        <color rgb="FF000000"/>
        <rFont val="Calibri"/>
      </rPr>
      <t>If the record type VIEW is returned and upd and del are = ‘A/A’, this is NOT a Finding.</t>
    </r>
    <r>
      <rPr>
        <sz val="11"/>
        <color rgb="FF000000"/>
        <rFont val="Calibri"/>
      </rPr>
      <t xml:space="preserve">
</t>
    </r>
    <r>
      <rPr>
        <sz val="11"/>
        <color rgb="FF000000"/>
        <rFont val="Calibri"/>
      </rPr>
      <t>Otherwise, if the record type VIEW is returned and upd and del are NOT = 'A/A', then the underlying table must be checked for update and delete auditing as follows: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set long 1000</t>
    </r>
    <r>
      <rPr>
        <sz val="11"/>
        <color rgb="FF000000"/>
        <rFont val="Calibri"/>
      </rPr>
      <t xml:space="preserve">
</t>
    </r>
    <r>
      <rPr>
        <sz val="11"/>
        <color rgb="FF000000"/>
        <rFont val="Calibri"/>
      </rPr>
      <t xml:space="preserve">  set wrap on</t>
    </r>
    <r>
      <rPr>
        <sz val="11"/>
        <color rgb="FF000000"/>
        <rFont val="Calibri"/>
      </rPr>
      <t xml:space="preserve">
</t>
    </r>
    <r>
      <rPr>
        <sz val="11"/>
        <color rgb="FF000000"/>
        <rFont val="Calibri"/>
      </rPr>
      <t xml:space="preserve">  select text from dba_views where view_name = 'AUD$';</t>
    </r>
    <r>
      <rPr>
        <sz val="11"/>
        <color rgb="FF000000"/>
        <rFont val="Calibri"/>
      </rPr>
      <t xml:space="preserve">
</t>
    </r>
    <r>
      <rPr>
        <sz val="11"/>
        <color rgb="FF000000"/>
        <rFont val="Calibri"/>
      </rPr>
      <t>Review the text returned and locate the “from table_owner.table_name”. This should be located at the end of the text returned.</t>
    </r>
    <r>
      <rPr>
        <sz val="11"/>
        <color rgb="FF000000"/>
        <rFont val="Calibri"/>
      </rPr>
      <t xml:space="preserve">
</t>
    </r>
    <r>
      <rPr>
        <sz val="11"/>
        <color rgb="FF000000"/>
        <rFont val="Calibri"/>
      </rPr>
      <t>Replace table_owner and table_name in the select statement below with the values returned above.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upd, del from dba_obj_audit_opts </t>
    </r>
    <r>
      <rPr>
        <sz val="11"/>
        <color rgb="FF000000"/>
        <rFont val="Calibri"/>
      </rPr>
      <t xml:space="preserve">
</t>
    </r>
    <r>
      <rPr>
        <sz val="11"/>
        <color rgb="FF000000"/>
        <rFont val="Calibri"/>
      </rPr>
      <t xml:space="preserve">  where owner = 'table_owner' and object_name = 'table_name';</t>
    </r>
    <r>
      <rPr>
        <sz val="11"/>
        <color rgb="FF000000"/>
        <rFont val="Calibri"/>
      </rPr>
      <t xml:space="preserve">
</t>
    </r>
    <r>
      <rPr>
        <sz val="11"/>
        <color rgb="FF000000"/>
        <rFont val="Calibri"/>
      </rPr>
      <t>If the value of upd(ate) and del(ete) returned above is NOT equal to 'A/A', this is a Finding.</t>
    </r>
  </si>
  <si>
    <t>V-2564</t>
  </si>
  <si>
    <r>
      <rPr>
        <sz val="11"/>
        <rFont val="Calibri"/>
      </rPr>
      <t>System Privileges should not be granted to PUBLIC.</t>
    </r>
  </si>
  <si>
    <r>
      <rPr>
        <sz val="11"/>
        <color rgb="FF000000"/>
        <rFont val="Calibri"/>
      </rPr>
      <t>Revoke any system privileges assigned to PUBLIC:</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[system privilege] from PUBLIC;</t>
    </r>
    <r>
      <rPr>
        <sz val="11"/>
        <color rgb="FF000000"/>
        <rFont val="Calibri"/>
      </rPr>
      <t xml:space="preserve">
</t>
    </r>
    <r>
      <rPr>
        <sz val="11"/>
        <color rgb="FF000000"/>
        <rFont val="Calibri"/>
      </rPr>
      <t>Replace [system privilege] with the named system privilege.</t>
    </r>
    <r>
      <rPr>
        <sz val="11"/>
        <color rgb="FF000000"/>
        <rFont val="Calibri"/>
      </rPr>
      <t xml:space="preserve">
</t>
    </r>
    <r>
      <rPr>
        <sz val="11"/>
        <color rgb="FF000000"/>
        <rFont val="Calibri"/>
      </rPr>
      <t>NOTE:  System privileges are not granted to PUBLIC by default and would indicate a custom action.</t>
    </r>
  </si>
  <si>
    <r>
      <rPr>
        <sz val="11"/>
        <color rgb="FF000000"/>
        <rFont val="Calibri"/>
      </rPr>
      <t>System privileges can be granted to users and roles and to the user group PUBLIC. All privileges granted to PUBLIC are accessible to every user in the database. Many of these privileges convey considerable authority over the database and be granted only to those persons responsible for administering the database. In general, these privileges should be granted to roles and then the appropriate roles should be granted to users. System privileges should never be granted to PUBLIC as this could allow users to compromise the database.</t>
    </r>
  </si>
  <si>
    <r>
      <rPr>
        <sz val="11"/>
        <color rgb="FF000000"/>
        <rFont val="Calibri"/>
      </rPr>
      <t>From SQL*Plus:</t>
    </r>
    <r>
      <rPr>
        <sz val="11"/>
        <color rgb="FF000000"/>
        <rFont val="Calibri"/>
      </rPr>
      <t xml:space="preserve">
</t>
    </r>
    <r>
      <rPr>
        <sz val="11"/>
        <color rgb="FF000000"/>
        <rFont val="Calibri"/>
      </rPr>
      <t xml:space="preserve">  select privilege from dba_sys_privs where grantee = 'PUBLIC';</t>
    </r>
    <r>
      <rPr>
        <sz val="11"/>
        <color rgb="FF000000"/>
        <rFont val="Calibri"/>
      </rPr>
      <t xml:space="preserve">
</t>
    </r>
    <r>
      <rPr>
        <sz val="11"/>
        <color rgb="FF000000"/>
        <rFont val="Calibri"/>
      </rPr>
      <t>If any records are returned, this is a Finding.</t>
    </r>
  </si>
  <si>
    <t>V-2574</t>
  </si>
  <si>
    <r>
      <rPr>
        <sz val="11"/>
        <rFont val="Calibri"/>
      </rPr>
      <t>Oracle roles granted using the WITH ADMIN OPTION should not be granted to unauthorized accounts.</t>
    </r>
  </si>
  <si>
    <r>
      <rPr>
        <sz val="11"/>
        <color rgb="FF000000"/>
        <rFont val="Calibri"/>
      </rPr>
      <t>Revoke assignment of roles with the WITH ADMIN OPTION from unauthorized grantees and re-grant them without the option if required.</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[role name] from [grantee];</t>
    </r>
    <r>
      <rPr>
        <sz val="11"/>
        <color rgb="FF000000"/>
        <rFont val="Calibri"/>
      </rPr>
      <t xml:space="preserve">
</t>
    </r>
    <r>
      <rPr>
        <sz val="11"/>
        <color rgb="FF000000"/>
        <rFont val="Calibri"/>
      </rPr>
      <t xml:space="preserve">  grant [role name] to [grantee];</t>
    </r>
    <r>
      <rPr>
        <sz val="11"/>
        <color rgb="FF000000"/>
        <rFont val="Calibri"/>
      </rPr>
      <t xml:space="preserve">
</t>
    </r>
    <r>
      <rPr>
        <sz val="11"/>
        <color rgb="FF000000"/>
        <rFont val="Calibri"/>
      </rPr>
      <t>Restrict use of the WITH ADMIN OPTION to authorized administrators.</t>
    </r>
    <r>
      <rPr>
        <sz val="11"/>
        <color rgb="FF000000"/>
        <rFont val="Calibri"/>
      </rPr>
      <t xml:space="preserve">
</t>
    </r>
    <r>
      <rPr>
        <sz val="11"/>
        <color rgb="FF000000"/>
        <rFont val="Calibri"/>
      </rPr>
      <t>Document authorized role assignments with the WITH ADMIN OPTION in the System Security Plan.</t>
    </r>
  </si>
  <si>
    <r>
      <rPr>
        <sz val="11"/>
        <color rgb="FF000000"/>
        <rFont val="Calibri"/>
      </rPr>
      <t>The WITH ADMIN OPTION allows the grantee to grant a role to another database account. Best security practice restricts the privilege of assigning privileges to authorized personnel. Authorized personnel include DBA's, object owners, and, where designed and included in the application's functions, application administrators. Restricting privilege-granting functions to authorized accounts can help decrease mismanagement of privileges and wrongful assignments to unauthorized accounts.</t>
    </r>
  </si>
  <si>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grantee||': '||granted_role from dba_role_privs</t>
    </r>
    <r>
      <rPr>
        <sz val="11"/>
        <color rgb="FF000000"/>
        <rFont val="Calibri"/>
      </rPr>
      <t xml:space="preserve">
</t>
    </r>
    <r>
      <rPr>
        <sz val="11"/>
        <color rgb="FF000000"/>
        <rFont val="Calibri"/>
      </rPr>
      <t xml:space="preserve">  where grantee not in</t>
    </r>
    <r>
      <rPr>
        <sz val="11"/>
        <color rgb="FF000000"/>
        <rFont val="Calibri"/>
      </rPr>
      <t xml:space="preserve">
</t>
    </r>
    <r>
      <rPr>
        <sz val="11"/>
        <color rgb="FF000000"/>
        <rFont val="Calibri"/>
      </rPr>
      <t xml:space="preserve">  ('DBA', 'SYS', 'SYSTEM', 'WKSYS', 'LBACSYS',</t>
    </r>
    <r>
      <rPr>
        <sz val="11"/>
        <color rgb="FF000000"/>
        <rFont val="Calibri"/>
      </rPr>
      <t xml:space="preserve">
</t>
    </r>
    <r>
      <rPr>
        <sz val="11"/>
        <color rgb="FF000000"/>
        <rFont val="Calibri"/>
      </rPr>
      <t xml:space="preserve">   'WMSYS', 'OWBSYS', 'CTXSYS',</t>
    </r>
    <r>
      <rPr>
        <sz val="11"/>
        <color rgb="FF000000"/>
        <rFont val="Calibri"/>
      </rPr>
      <t xml:space="preserve">
</t>
    </r>
    <r>
      <rPr>
        <sz val="11"/>
        <color rgb="FF000000"/>
        <rFont val="Calibri"/>
      </rPr>
      <t xml:space="preserve">   'SPATIAL_CSW_ADMIN_USR',</t>
    </r>
    <r>
      <rPr>
        <sz val="11"/>
        <color rgb="FF000000"/>
        <rFont val="Calibri"/>
      </rPr>
      <t xml:space="preserve">
</t>
    </r>
    <r>
      <rPr>
        <sz val="11"/>
        <color rgb="FF000000"/>
        <rFont val="Calibri"/>
      </rPr>
      <t xml:space="preserve">   'SPATIAL_WFS_ADMIN_USR',</t>
    </r>
    <r>
      <rPr>
        <sz val="11"/>
        <color rgb="FF000000"/>
        <rFont val="Calibri"/>
      </rPr>
      <t xml:space="preserve">
</t>
    </r>
    <r>
      <rPr>
        <sz val="11"/>
        <color rgb="FF000000"/>
        <rFont val="Calibri"/>
      </rPr>
      <t xml:space="preserve">   'FLOWS_030000')</t>
    </r>
    <r>
      <rPr>
        <sz val="11"/>
        <color rgb="FF000000"/>
        <rFont val="Calibri"/>
      </rPr>
      <t xml:space="preserve">
</t>
    </r>
    <r>
      <rPr>
        <sz val="11"/>
        <color rgb="FF000000"/>
        <rFont val="Calibri"/>
      </rPr>
      <t xml:space="preserve">  and admin_option = 'YES' </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(select distinct owner from dba_objects)</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(select grantee from dba_role_privs</t>
    </r>
    <r>
      <rPr>
        <sz val="11"/>
        <color rgb="FF000000"/>
        <rFont val="Calibri"/>
      </rPr>
      <t xml:space="preserve">
</t>
    </r>
    <r>
      <rPr>
        <sz val="11"/>
        <color rgb="FF000000"/>
        <rFont val="Calibri"/>
      </rPr>
      <t xml:space="preserve">   where granted_role = 'DBA')</t>
    </r>
    <r>
      <rPr>
        <sz val="11"/>
        <color rgb="FF000000"/>
        <rFont val="Calibri"/>
      </rPr>
      <t xml:space="preserve">
</t>
    </r>
    <r>
      <rPr>
        <sz val="11"/>
        <color rgb="FF000000"/>
        <rFont val="Calibri"/>
      </rPr>
      <t xml:space="preserve">  order by grantee;</t>
    </r>
    <r>
      <rPr>
        <sz val="11"/>
        <color rgb="FF000000"/>
        <rFont val="Calibri"/>
      </rPr>
      <t xml:space="preserve">
</t>
    </r>
    <r>
      <rPr>
        <sz val="11"/>
        <color rgb="FF000000"/>
        <rFont val="Calibri"/>
      </rPr>
      <t>Review the System Security Plan to confirm any grantees listed are IAO-authorized DBA accounts or application administration roles.</t>
    </r>
    <r>
      <rPr>
        <sz val="11"/>
        <color rgb="FF000000"/>
        <rFont val="Calibri"/>
      </rPr>
      <t xml:space="preserve">
</t>
    </r>
    <r>
      <rPr>
        <sz val="11"/>
        <color rgb="FF000000"/>
        <rFont val="Calibri"/>
      </rPr>
      <t>If any grantees listed are not authorized and documented, this is a Finding.</t>
    </r>
  </si>
  <si>
    <t>V-2586</t>
  </si>
  <si>
    <r>
      <rPr>
        <sz val="11"/>
        <rFont val="Calibri"/>
      </rPr>
      <t>The Oracle O7_DICTIONARY_ACCESSIBILITY parameter should be set to FALSE.</t>
    </r>
  </si>
  <si>
    <r>
      <rPr>
        <sz val="11"/>
        <color rgb="FF000000"/>
        <rFont val="Calibri"/>
      </rPr>
      <t>Disable O7_dictionary_accessibility to restrict access to system tables to users granted privileges to access objects owned by all users.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O7_dictionary_accessibility = FALSE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</si>
  <si>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database data dictionary tables contain the data used by the database for database functions including database authentication and authorization as well as database configuration and control. By default, the parameter O7_DICTIONARY_ACCESSIBILITY is set to FALSE to prevent accounts with the privilege SELECT ANY TABLE from selecting the data dictionary tables. This setting protects the data dictionary from unintended access authorization by requiring full system privileges or direct table access permissions.</t>
    </r>
  </si>
  <si>
    <r>
      <rPr>
        <sz val="11"/>
        <color rgb="FF000000"/>
        <rFont val="Calibri"/>
      </rPr>
      <t>From SQL*Plus:</t>
    </r>
    <r>
      <rPr>
        <sz val="11"/>
        <color rgb="FF000000"/>
        <rFont val="Calibri"/>
      </rPr>
      <t xml:space="preserve">
</t>
    </r>
    <r>
      <rPr>
        <sz val="11"/>
        <color rgb="FF000000"/>
        <rFont val="Calibri"/>
      </rPr>
      <t xml:space="preserve">  select value from v$parameter where name = 'O7_dictionary_accessibility';</t>
    </r>
    <r>
      <rPr>
        <sz val="11"/>
        <color rgb="FF000000"/>
        <rFont val="Calibri"/>
      </rPr>
      <t xml:space="preserve">
</t>
    </r>
    <r>
      <rPr>
        <sz val="11"/>
        <color rgb="FF000000"/>
        <rFont val="Calibri"/>
      </rPr>
      <t>If the value returned is TRUE, this is a Finding.</t>
    </r>
    <r>
      <rPr>
        <sz val="11"/>
        <color rgb="FF000000"/>
        <rFont val="Calibri"/>
      </rPr>
      <t xml:space="preserve">
</t>
    </r>
    <r>
      <rPr>
        <sz val="11"/>
        <color rgb="FF000000"/>
        <rFont val="Calibri"/>
      </rPr>
      <t>If the parameter does not exist or the value returned is FALSE, this is Not a Finding.</t>
    </r>
  </si>
  <si>
    <t>V-2589</t>
  </si>
  <si>
    <r>
      <rPr>
        <sz val="11"/>
        <rFont val="Calibri"/>
      </rPr>
      <t>Object permissions granted to PUBLIC should be restricted.</t>
    </r>
  </si>
  <si>
    <r>
      <rPr>
        <sz val="11"/>
        <color rgb="FF000000"/>
        <rFont val="Calibri"/>
      </rPr>
      <t>Revoke any privileges granted to PUBLIC for objects that are not owned by Oracle product accounts.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[privilege name] from [user name] on [object name];</t>
    </r>
    <r>
      <rPr>
        <sz val="11"/>
        <color rgb="FF000000"/>
        <rFont val="Calibri"/>
      </rPr>
      <t xml:space="preserve">
</t>
    </r>
    <r>
      <rPr>
        <sz val="11"/>
        <color rgb="FF000000"/>
        <rFont val="Calibri"/>
      </rPr>
      <t>Assign permissions to custom application user roles based on job functions: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grant [privilege name] to [user role] on [object name];</t>
    </r>
  </si>
  <si>
    <r>
      <rPr>
        <sz val="11"/>
        <color rgb="FF000000"/>
        <rFont val="Calibri"/>
      </rPr>
      <t>Permissions on objects may be granted to the user group PUBLIC. Because every database user is a member of the PUBLIC group, granting object permissions to PUBLIC gives all users in the database access to that object. In a secure environment, granting object permissions to PUBLIC should be restricted to those objects that all users are allowed to access. The policy does not require object permissions assigned to PUBLIC by the installation of Oracle Database server components be revoked (with exception of the packages listed in DO3475).</t>
    </r>
  </si>
  <si>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owner ||'.'|| table_name ||':'|| privilege from dba_tab_privs</t>
    </r>
    <r>
      <rPr>
        <sz val="11"/>
        <color rgb="FF000000"/>
        <rFont val="Calibri"/>
      </rPr>
      <t xml:space="preserve">
</t>
    </r>
    <r>
      <rPr>
        <sz val="11"/>
        <color rgb="FF000000"/>
        <rFont val="Calibri"/>
      </rPr>
      <t xml:space="preserve">  where grantee = 'PUBLIC'</t>
    </r>
    <r>
      <rPr>
        <sz val="11"/>
        <color rgb="FF000000"/>
        <rFont val="Calibri"/>
      </rPr>
      <t xml:space="preserve">
</t>
    </r>
    <r>
      <rPr>
        <sz val="11"/>
        <color rgb="FF000000"/>
        <rFont val="Calibri"/>
      </rPr>
      <t xml:space="preserve">  and owner not in</t>
    </r>
    <r>
      <rPr>
        <sz val="11"/>
        <color rgb="FF000000"/>
        <rFont val="Calibri"/>
      </rPr>
      <t xml:space="preserve">
</t>
    </r>
    <r>
      <rPr>
        <sz val="11"/>
        <color rgb="FF000000"/>
        <rFont val="Calibri"/>
      </rPr>
      <t xml:space="preserve">  ('SYS', 'CTXSYS', 'MDSYS', 'ODM', 'OLAPSYS', 'MTSSYS',</t>
    </r>
    <r>
      <rPr>
        <sz val="11"/>
        <color rgb="FF000000"/>
        <rFont val="Calibri"/>
      </rPr>
      <t xml:space="preserve">
</t>
    </r>
    <r>
      <rPr>
        <sz val="11"/>
        <color rgb="FF000000"/>
        <rFont val="Calibri"/>
      </rPr>
      <t xml:space="preserve">   'ORDPLUGINS', 'ORDSYS', 'SYSTEM', 'WKSYS', 'WMSYS',</t>
    </r>
    <r>
      <rPr>
        <sz val="11"/>
        <color rgb="FF000000"/>
        <rFont val="Calibri"/>
      </rPr>
      <t xml:space="preserve">
</t>
    </r>
    <r>
      <rPr>
        <sz val="11"/>
        <color rgb="FF000000"/>
        <rFont val="Calibri"/>
      </rPr>
      <t xml:space="preserve">   'XDB', 'LBACSYS', 'PERFSTAT', 'SYSMAN', 'DMSYS',</t>
    </r>
    <r>
      <rPr>
        <sz val="11"/>
        <color rgb="FF000000"/>
        <rFont val="Calibri"/>
      </rPr>
      <t xml:space="preserve">
</t>
    </r>
    <r>
      <rPr>
        <sz val="11"/>
        <color rgb="FF000000"/>
        <rFont val="Calibri"/>
      </rPr>
      <t xml:space="preserve">   'EXFSYS');</t>
    </r>
    <r>
      <rPr>
        <sz val="11"/>
        <color rgb="FF000000"/>
        <rFont val="Calibri"/>
      </rPr>
      <t xml:space="preserve">
</t>
    </r>
    <r>
      <rPr>
        <sz val="11"/>
        <color rgb="FF000000"/>
        <rFont val="Calibri"/>
      </rPr>
      <t>If any records that are not Oracle product accounts are returned, are not documented and authorized, this is a Finding.</t>
    </r>
    <r>
      <rPr>
        <sz val="11"/>
        <color rgb="FF000000"/>
        <rFont val="Calibri"/>
      </rPr>
      <t xml:space="preserve">
</t>
    </r>
    <r>
      <rPr>
        <sz val="11"/>
        <color rgb="FF000000"/>
        <rFont val="Calibri"/>
      </rPr>
      <t>NOTE:  This check may return false positives where other Oracle product accounts are not included in the exclusion list.</t>
    </r>
  </si>
  <si>
    <t>V-2593</t>
  </si>
  <si>
    <r>
      <rPr>
        <sz val="11"/>
        <rFont val="Calibri"/>
      </rPr>
      <t>The Oracle RESOURCE_LIMIT parameter should be set to TRUE.</t>
    </r>
  </si>
  <si>
    <r>
      <rPr>
        <sz val="11"/>
        <color rgb="FF000000"/>
        <rFont val="Calibri"/>
      </rPr>
      <t>Enable resource limit checking on the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resource_limit = TRUE scope = both;</t>
    </r>
    <r>
      <rPr>
        <sz val="11"/>
        <color rgb="FF000000"/>
        <rFont val="Calibri"/>
      </rPr>
      <t xml:space="preserve">
</t>
    </r>
    <r>
      <rPr>
        <sz val="11"/>
        <color rgb="FF000000"/>
        <rFont val="Calibri"/>
      </rPr>
      <t>The above SQL*Plus command will set the parameter to take effect immediately and permanently at next system startup.</t>
    </r>
  </si>
  <si>
    <r>
      <rPr>
        <sz val="11"/>
        <color rgb="FF000000"/>
        <rFont val="Calibri"/>
      </rPr>
      <t>The Oracle RESOURCE_LIMIT parameter determines whether resource limits are enforced in database profiles. If Oracle resource limits are disabled, any defined profile limits will be ignored.</t>
    </r>
    <r>
      <rPr>
        <sz val="11"/>
        <color rgb="FF000000"/>
        <rFont val="Calibri"/>
      </rPr>
      <t xml:space="preserve">
</t>
    </r>
    <r>
      <rPr>
        <sz val="11"/>
        <color rgb="FF000000"/>
        <rFont val="Calibri"/>
      </rPr>
      <t>NOTE: This does not apply to password resources.</t>
    </r>
  </si>
  <si>
    <r>
      <rPr>
        <sz val="11"/>
        <color rgb="FF000000"/>
        <rFont val="Calibri"/>
      </rPr>
      <t>From SQL*Plus:</t>
    </r>
    <r>
      <rPr>
        <sz val="11"/>
        <color rgb="FF000000"/>
        <rFont val="Calibri"/>
      </rPr>
      <t xml:space="preserve">
</t>
    </r>
    <r>
      <rPr>
        <sz val="11"/>
        <color rgb="FF000000"/>
        <rFont val="Calibri"/>
      </rPr>
      <t xml:space="preserve">  select value from v$parameter where name = 'resource_limit';</t>
    </r>
    <r>
      <rPr>
        <sz val="11"/>
        <color rgb="FF000000"/>
        <rFont val="Calibri"/>
      </rPr>
      <t xml:space="preserve">
</t>
    </r>
    <r>
      <rPr>
        <sz val="11"/>
        <color rgb="FF000000"/>
        <rFont val="Calibri"/>
      </rPr>
      <t>If the value returned is not set to TRUE, this is a Finding.</t>
    </r>
  </si>
  <si>
    <t>V-2608</t>
  </si>
  <si>
    <r>
      <rPr>
        <sz val="11"/>
        <rFont val="Calibri"/>
      </rPr>
      <t>The Oracle Listener should be configured to require administration authentication.</t>
    </r>
  </si>
  <si>
    <r>
      <rPr>
        <sz val="11"/>
        <color rgb="FF000000"/>
        <rFont val="Calibri"/>
      </rPr>
      <t>Configure the listener to use Local OS Authentication. This setting prevents remote administration of the listener, restricts management to the Oracle listener owner account (UNIX) and accounts with administrator privileges (WIN).</t>
    </r>
    <r>
      <rPr>
        <sz val="11"/>
        <color rgb="FF000000"/>
        <rFont val="Calibri"/>
      </rPr>
      <t xml:space="preserve">
</t>
    </r>
    <r>
      <rPr>
        <sz val="11"/>
        <color rgb="FF000000"/>
        <rFont val="Calibri"/>
      </rPr>
      <t>Remote administration of the listener should not be permitted. If listener administration from a remote system is required, granting secure remote access to the Oracle DBMS server and performing local administration is preferred. Authorize and document this requirement in the System Security Plan.</t>
    </r>
  </si>
  <si>
    <r>
      <rPr>
        <sz val="11"/>
        <color rgb="FF000000"/>
        <rFont val="Calibri"/>
      </rPr>
      <t>Oracle listener authentication helps prevent unauthorized administration of the Oracle listener. Unauthorized administration of the listener could lead to DoS exploits; loss of connection audit data, unauthorized reconfiguration or other unauthorized access. This is a Category I finding because privileged access to the listener is not restricted to authorized users. Unauthorized access can result in stopping of the listener (DoS) and overwriting of listener audit logs.</t>
    </r>
  </si>
  <si>
    <r>
      <rPr>
        <sz val="11"/>
        <color rgb="FF000000"/>
        <rFont val="Calibri"/>
      </rPr>
      <t>If a listener is not running on the local database host server, this check is Not a Finding.</t>
    </r>
    <r>
      <rPr>
        <sz val="11"/>
        <color rgb="FF000000"/>
        <rFont val="Calibri"/>
      </rPr>
      <t xml:space="preserve">
</t>
    </r>
    <r>
      <rPr>
        <sz val="11"/>
        <color rgb="FF000000"/>
        <rFont val="Calibri"/>
      </rPr>
      <t>NOTE:  This check needs to be done only once per host system and once per listener. Multiple listeners may be defined on a single host system. They must all be reviewed, but only once per database home review.</t>
    </r>
    <r>
      <rPr>
        <sz val="11"/>
        <color rgb="FF000000"/>
        <rFont val="Calibri"/>
      </rPr>
      <t xml:space="preserve">
</t>
    </r>
    <r>
      <rPr>
        <sz val="11"/>
        <color rgb="FF000000"/>
        <rFont val="Calibri"/>
      </rPr>
      <t>For subsequent database home reviews on the same host system, mark this check as Not a Finding.</t>
    </r>
    <r>
      <rPr>
        <sz val="11"/>
        <color rgb="FF000000"/>
        <rFont val="Calibri"/>
      </rPr>
      <t xml:space="preserve">
</t>
    </r>
    <r>
      <rPr>
        <sz val="11"/>
        <color rgb="FF000000"/>
        <rFont val="Calibri"/>
      </rPr>
      <t>Determine all Listeners running on the host.</t>
    </r>
    <r>
      <rPr>
        <sz val="11"/>
        <color rgb="FF000000"/>
        <rFont val="Calibri"/>
      </rPr>
      <t xml:space="preserve">
</t>
    </r>
    <r>
      <rPr>
        <sz val="11"/>
        <color rgb="FF000000"/>
        <rFont val="Calibri"/>
      </rPr>
      <t>For Windows hosts, view all Windows services with TNSListener embedded in the service name</t>
    </r>
    <r>
      <rPr>
        <sz val="11"/>
        <color rgb="FF000000"/>
        <rFont val="Calibri"/>
      </rPr>
      <t xml:space="preserve">
</t>
    </r>
    <r>
      <rPr>
        <sz val="11"/>
        <color rgb="FF000000"/>
        <rFont val="Calibri"/>
      </rPr>
      <t xml:space="preserve">  -  The service name format is:</t>
    </r>
    <r>
      <rPr>
        <sz val="11"/>
        <color rgb="FF000000"/>
        <rFont val="Calibri"/>
      </rPr>
      <t xml:space="preserve">
</t>
    </r>
    <r>
      <rPr>
        <sz val="11"/>
        <color rgb="FF000000"/>
        <rFont val="Calibri"/>
      </rPr>
      <t xml:space="preserve">      Oracle[ORACLE_HOME_NAME]TNSListener</t>
    </r>
    <r>
      <rPr>
        <sz val="11"/>
        <color rgb="FF000000"/>
        <rFont val="Calibri"/>
      </rPr>
      <t xml:space="preserve">
</t>
    </r>
    <r>
      <rPr>
        <sz val="11"/>
        <color rgb="FF000000"/>
        <rFont val="Calibri"/>
      </rPr>
      <t>For UNIX hosts, the Oracle Listener process will indicate the TNSLSNR executable.</t>
    </r>
    <r>
      <rPr>
        <sz val="11"/>
        <color rgb="FF000000"/>
        <rFont val="Calibri"/>
      </rPr>
      <t xml:space="preserve">
</t>
    </r>
    <r>
      <rPr>
        <sz val="11"/>
        <color rgb="FF000000"/>
        <rFont val="Calibri"/>
      </rPr>
      <t>At a command prompt, issue the command:</t>
    </r>
    <r>
      <rPr>
        <sz val="11"/>
        <color rgb="FF000000"/>
        <rFont val="Calibri"/>
      </rPr>
      <t xml:space="preserve">
</t>
    </r>
    <r>
      <rPr>
        <sz val="11"/>
        <color rgb="FF000000"/>
        <rFont val="Calibri"/>
      </rPr>
      <t xml:space="preserve">  ps -ef | grep tnslsnr | grep –v grep</t>
    </r>
    <r>
      <rPr>
        <sz val="11"/>
        <color rgb="FF000000"/>
        <rFont val="Calibri"/>
      </rPr>
      <t xml:space="preserve">
</t>
    </r>
    <r>
      <rPr>
        <sz val="11"/>
        <color rgb="FF000000"/>
        <rFont val="Calibri"/>
      </rPr>
      <t>The alias for the listener follows tnslsnr in the command output.</t>
    </r>
    <r>
      <rPr>
        <sz val="11"/>
        <color rgb="FF000000"/>
        <rFont val="Calibri"/>
      </rPr>
      <t xml:space="preserve">
</t>
    </r>
    <r>
      <rPr>
        <sz val="11"/>
        <color rgb="FF000000"/>
        <rFont val="Calibri"/>
      </rPr>
      <t>You must be logged on the host system using the account that owns the tnslsnr executable (UNIX). If the account is denied local login, have the system SA assist you in this task by 'su' to the listener account from the root account. On Windows platforms, log in using an account with administrator privileges to complete the check.</t>
    </r>
    <r>
      <rPr>
        <sz val="11"/>
        <color rgb="FF000000"/>
        <rFont val="Calibri"/>
      </rPr>
      <t xml:space="preserve">
</t>
    </r>
    <r>
      <rPr>
        <sz val="11"/>
        <color rgb="FF000000"/>
        <rFont val="Calibri"/>
      </rPr>
      <t>From a system command prompt, execute the listener control utility:</t>
    </r>
    <r>
      <rPr>
        <sz val="11"/>
        <color rgb="FF000000"/>
        <rFont val="Calibri"/>
      </rPr>
      <t xml:space="preserve">
</t>
    </r>
    <r>
      <rPr>
        <sz val="11"/>
        <color rgb="FF000000"/>
        <rFont val="Calibri"/>
      </rPr>
      <t xml:space="preserve">  lsnrctl status [LISTENER NAME]</t>
    </r>
    <r>
      <rPr>
        <sz val="11"/>
        <color rgb="FF000000"/>
        <rFont val="Calibri"/>
      </rPr>
      <t xml:space="preserve">
</t>
    </r>
    <r>
      <rPr>
        <sz val="11"/>
        <color rgb="FF000000"/>
        <rFont val="Calibri"/>
      </rPr>
      <t>Review the results for the value of Security.</t>
    </r>
    <r>
      <rPr>
        <sz val="11"/>
        <color rgb="FF000000"/>
        <rFont val="Calibri"/>
      </rPr>
      <t xml:space="preserve">
</t>
    </r>
    <r>
      <rPr>
        <sz val="11"/>
        <color rgb="FF000000"/>
        <rFont val="Calibri"/>
      </rPr>
      <t>If Security = OFF is displayed, this is a Finding.</t>
    </r>
    <r>
      <rPr>
        <sz val="11"/>
        <color rgb="FF000000"/>
        <rFont val="Calibri"/>
      </rPr>
      <t xml:space="preserve">
</t>
    </r>
    <r>
      <rPr>
        <sz val="11"/>
        <color rgb="FF000000"/>
        <rFont val="Calibri"/>
      </rPr>
      <t>If Security = ON: Local OS Authentication is displayed, this is not a Finding.</t>
    </r>
    <r>
      <rPr>
        <sz val="11"/>
        <color rgb="FF000000"/>
        <rFont val="Calibri"/>
      </rPr>
      <t xml:space="preserve">
</t>
    </r>
    <r>
      <rPr>
        <sz val="11"/>
        <color rgb="FF000000"/>
        <rFont val="Calibri"/>
      </rPr>
      <t>If Security  = ON: Password or Local OS Authentication, this is a Finding (do not set a password on Oracle versions 10.1 and higher. Instead, use Local OS Authentication).</t>
    </r>
    <r>
      <rPr>
        <sz val="11"/>
        <color rgb="FF000000"/>
        <rFont val="Calibri"/>
      </rPr>
      <t xml:space="preserve">
</t>
    </r>
    <r>
      <rPr>
        <sz val="11"/>
        <color rgb="FF000000"/>
        <rFont val="Calibri"/>
      </rPr>
      <t>Repeat the execution of the lsnrctl utility for all active listeners.</t>
    </r>
  </si>
  <si>
    <t>V-2612</t>
  </si>
  <si>
    <r>
      <rPr>
        <sz val="11"/>
        <rFont val="Calibri"/>
      </rPr>
      <t>Oracle SQLNet and listener log files should not be accessible to unauthorized users.</t>
    </r>
  </si>
  <si>
    <r>
      <rPr>
        <sz val="11"/>
        <color rgb="FF000000"/>
        <rFont val="Calibri"/>
      </rPr>
      <t>Restrict access to the listener and sqlnet log files.</t>
    </r>
    <r>
      <rPr>
        <sz val="11"/>
        <color rgb="FF000000"/>
        <rFont val="Calibri"/>
      </rPr>
      <t xml:space="preserve">
</t>
    </r>
    <r>
      <rPr>
        <sz val="11"/>
        <color rgb="FF000000"/>
        <rFont val="Calibri"/>
      </rPr>
      <t>Restrict access to the tnslsnr service account to DBAs, SAs and auditors where they are required by assigned responsibilities.</t>
    </r>
  </si>
  <si>
    <r>
      <rPr>
        <sz val="11"/>
        <color rgb="FF000000"/>
        <rFont val="Calibri"/>
      </rPr>
      <t>The SQLNet and Listener log files provide audit data useful to the discovery of suspicious behavior. The log files may contain usernames and passwords in clear text as well as other information that could aid a malicious user with unauthorized access attempts to the database. Generation and protection of these files helps support security monitoring efforts.</t>
    </r>
  </si>
  <si>
    <r>
      <rPr>
        <sz val="11"/>
        <color rgb="FF000000"/>
        <rFont val="Calibri"/>
      </rPr>
      <t>Locate the Listener and SQLNet log files. View the contents of the sqlnet.ora and listener.ora configuration files located in the ORACLE_HOME/network/admin directory or the directory specified by the TNS_ADMIN environment variable (if set) for the listener process/service account:</t>
    </r>
    <r>
      <rPr>
        <sz val="11"/>
        <color rgb="FF000000"/>
        <rFont val="Calibri"/>
      </rPr>
      <t xml:space="preserve">
</t>
    </r>
    <r>
      <rPr>
        <sz val="11"/>
        <color rgb="FF000000"/>
        <rFont val="Calibri"/>
      </rPr>
      <t>If the sqlnet.ora parameter TRACE_LEVEL_SERVER is not defined or is set to OFF OR 0, SQLNet logging is not enabled and the check for these parameters below is Not a Finding, otherwise, verify the directories specified in the following parameters of the sqlnet.ora file exist: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LOG_FILE_SERVER = sqlnet [filename is sqlnet.log]</t>
    </r>
    <r>
      <rPr>
        <sz val="11"/>
        <color rgb="FF000000"/>
        <rFont val="Calibri"/>
      </rPr>
      <t xml:space="preserve">
</t>
    </r>
    <r>
      <rPr>
        <sz val="11"/>
        <color rgb="FF000000"/>
        <rFont val="Calibri"/>
      </rPr>
      <t>LOG_DIRECTORY_SERVER = [directory on a volume with enough free space]</t>
    </r>
    <r>
      <rPr>
        <sz val="11"/>
        <color rgb="FF000000"/>
        <rFont val="Calibri"/>
      </rPr>
      <t xml:space="preserve">
</t>
    </r>
    <r>
      <rPr>
        <sz val="11"/>
        <color rgb="FF000000"/>
        <rFont val="Calibri"/>
      </rPr>
      <t>Verify the directories and files specified in the following parameters of the listener.ora exist:</t>
    </r>
    <r>
      <rPr>
        <sz val="11"/>
        <color rgb="FF000000"/>
        <rFont val="Calibri"/>
      </rPr>
      <t xml:space="preserve">
</t>
    </r>
    <r>
      <rPr>
        <sz val="11"/>
        <color rgb="FF000000"/>
        <rFont val="Calibri"/>
      </rPr>
      <t>NOTE: If you are using Automatic Diagnostic Repository (ADR) logging (DIAG_ADR_ENABLED_[listener name] = ON in listener.ora), the following parameters are Not Applicable. Setting DIAG_ADR_ENABLED_[listener name] = OFF reverts to traditional listener tracing/logging and the following parameters are in effect. For more information on Automatic Diagnostic Repository (ADR), refer to Oracle MetaLink Note 454927.1.</t>
    </r>
    <r>
      <rPr>
        <sz val="11"/>
        <color rgb="FF000000"/>
        <rFont val="Calibri"/>
      </rPr>
      <t xml:space="preserve">
</t>
    </r>
    <r>
      <rPr>
        <sz val="11"/>
        <color rgb="FF000000"/>
        <rFont val="Calibri"/>
      </rPr>
      <t>LOG_DIRECTORY_[listener name] = [directory on a volume with enough free space]</t>
    </r>
    <r>
      <rPr>
        <sz val="11"/>
        <color rgb="FF000000"/>
        <rFont val="Calibri"/>
      </rPr>
      <t xml:space="preserve">
</t>
    </r>
    <r>
      <rPr>
        <sz val="11"/>
        <color rgb="FF000000"/>
        <rFont val="Calibri"/>
      </rPr>
      <t>LOG_FILE_[listener name] = listener</t>
    </r>
    <r>
      <rPr>
        <sz val="11"/>
        <color rgb="FF000000"/>
        <rFont val="Calibri"/>
      </rPr>
      <t xml:space="preserve">
</t>
    </r>
    <r>
      <rPr>
        <sz val="11"/>
        <color rgb="FF000000"/>
        <rFont val="Calibri"/>
      </rPr>
      <t>TRACE_DIRECTORY_[listener name] = [directory on a volume with enough free space]</t>
    </r>
    <r>
      <rPr>
        <sz val="11"/>
        <color rgb="FF000000"/>
        <rFont val="Calibri"/>
      </rPr>
      <t xml:space="preserve">
</t>
    </r>
    <r>
      <rPr>
        <sz val="11"/>
        <color rgb="FF000000"/>
        <rFont val="Calibri"/>
      </rPr>
      <t>Default log file locations (by Oracle Version):</t>
    </r>
    <r>
      <rPr>
        <sz val="11"/>
        <color rgb="FF000000"/>
        <rFont val="Calibri"/>
      </rPr>
      <t xml:space="preserve">
</t>
    </r>
    <r>
      <rPr>
        <sz val="11"/>
        <color rgb="FF000000"/>
        <rFont val="Calibri"/>
      </rPr>
      <t xml:space="preserve">  -  DIAG_ADR_ENABLED_[listener name] = OFF:</t>
    </r>
    <r>
      <rPr>
        <sz val="11"/>
        <color rgb="FF000000"/>
        <rFont val="Calibri"/>
      </rPr>
      <t xml:space="preserve">
</t>
    </r>
    <r>
      <rPr>
        <sz val="11"/>
        <color rgb="FF000000"/>
        <rFont val="Calibri"/>
      </rPr>
      <t xml:space="preserve">   -- listener log directory and file: ORACLE_HOME/network/log/listener.log</t>
    </r>
    <r>
      <rPr>
        <sz val="11"/>
        <color rgb="FF000000"/>
        <rFont val="Calibri"/>
      </rPr>
      <t xml:space="preserve">
</t>
    </r>
    <r>
      <rPr>
        <sz val="11"/>
        <color rgb="FF000000"/>
        <rFont val="Calibri"/>
      </rPr>
      <t xml:space="preserve">   -- listener trace directory and files: ORACLE_HOME/network/trace/listener.trc</t>
    </r>
    <r>
      <rPr>
        <sz val="11"/>
        <color rgb="FF000000"/>
        <rFont val="Calibri"/>
      </rPr>
      <t xml:space="preserve">
</t>
    </r>
    <r>
      <rPr>
        <sz val="11"/>
        <color rgb="FF000000"/>
        <rFont val="Calibri"/>
      </rPr>
      <t xml:space="preserve">   -- sqlnet log file: ORACLE_HOME/network/log/sqlnet.log </t>
    </r>
    <r>
      <rPr>
        <sz val="11"/>
        <color rgb="FF000000"/>
        <rFont val="Calibri"/>
      </rPr>
      <t xml:space="preserve">
</t>
    </r>
    <r>
      <rPr>
        <sz val="11"/>
        <color rgb="FF000000"/>
        <rFont val="Calibri"/>
      </rPr>
      <t xml:space="preserve">   -- sqlnet trace file: ORACLE_HOME/network/trace/sqlnet.trc</t>
    </r>
    <r>
      <rPr>
        <sz val="11"/>
        <color rgb="FF000000"/>
        <rFont val="Calibri"/>
      </rPr>
      <t xml:space="preserve">
</t>
    </r>
    <r>
      <rPr>
        <sz val="11"/>
        <color rgb="FF000000"/>
        <rFont val="Calibri"/>
      </rPr>
      <t xml:space="preserve">  -  DIAG_ADR_ENABLED_[listener name] = ON:</t>
    </r>
    <r>
      <rPr>
        <sz val="11"/>
        <color rgb="FF000000"/>
        <rFont val="Calibri"/>
      </rPr>
      <t xml:space="preserve">
</t>
    </r>
    <r>
      <rPr>
        <sz val="11"/>
        <color rgb="FF000000"/>
        <rFont val="Calibri"/>
      </rPr>
      <t>NOTE: The ADR_HOME is defined from the ADR_BASE parameter. If ADR_BASE is not defined, then ADR_BASE is set to the value of the DIAGNOSTIC_DEST initialization parameter, or if DIAGNOSTIC_DEST is not defined, then the value of the ORACLE_BASE environment variable is used. See Oracle MetaLink Note 453125.1 for more information on ADR file locations.</t>
    </r>
    <r>
      <rPr>
        <sz val="11"/>
        <color rgb="FF000000"/>
        <rFont val="Calibri"/>
      </rPr>
      <t xml:space="preserve">
</t>
    </r>
    <r>
      <rPr>
        <sz val="11"/>
        <color rgb="FF000000"/>
        <rFont val="Calibri"/>
      </rPr>
      <t xml:space="preserve">   -- listener log directory and file: [ADR_HOME]/alert/log.xml  </t>
    </r>
    <r>
      <rPr>
        <sz val="11"/>
        <color rgb="FF000000"/>
        <rFont val="Calibri"/>
      </rPr>
      <t xml:space="preserve">
</t>
    </r>
    <r>
      <rPr>
        <sz val="11"/>
        <color rgb="FF000000"/>
        <rFont val="Calibri"/>
      </rPr>
      <t xml:space="preserve">   -- listener trace log directory and files: [ADR_HOME]/trace/alert_[SID].log and [ADR_HOME]/trace/*.trc  </t>
    </r>
    <r>
      <rPr>
        <sz val="11"/>
        <color rgb="FF000000"/>
        <rFont val="Calibri"/>
      </rPr>
      <t xml:space="preserve">
</t>
    </r>
    <r>
      <rPr>
        <sz val="11"/>
        <color rgb="FF000000"/>
        <rFont val="Calibri"/>
      </rPr>
      <t xml:space="preserve">   -- sqlnet log file: [ADR_BASE]/diag/clients/[database name]/[SID]/trace/sqlnet.log and [listener name].log</t>
    </r>
    <r>
      <rPr>
        <sz val="11"/>
        <color rgb="FF000000"/>
        <rFont val="Calibri"/>
      </rPr>
      <t xml:space="preserve">
</t>
    </r>
    <r>
      <rPr>
        <sz val="11"/>
        <color rgb="FF000000"/>
        <rFont val="Calibri"/>
      </rPr>
      <t xml:space="preserve">   -- sqlnet trace file: [ADR_BASE]/diag/clients/[database name]/[SID]/trace/*.trc</t>
    </r>
    <r>
      <rPr>
        <sz val="11"/>
        <color rgb="FF000000"/>
        <rFont val="Calibri"/>
      </rPr>
      <t xml:space="preserve">
</t>
    </r>
    <r>
      <rPr>
        <sz val="11"/>
        <color rgb="FF000000"/>
        <rFont val="Calibri"/>
      </rPr>
      <t>The listener log file location may also be determined using the lsnrctl utility, STATUS command, and viewing the value displayed for listener log file.</t>
    </r>
    <r>
      <rPr>
        <sz val="11"/>
        <color rgb="FF000000"/>
        <rFont val="Calibri"/>
      </rPr>
      <t xml:space="preserve">
</t>
    </r>
    <r>
      <rPr>
        <sz val="11"/>
        <color rgb="FF000000"/>
        <rFont val="Calibri"/>
      </rPr>
      <t>Review access permissions assigned to the files and directories:</t>
    </r>
    <r>
      <rPr>
        <sz val="11"/>
        <color rgb="FF000000"/>
        <rFont val="Calibri"/>
      </rPr>
      <t xml:space="preserve">
</t>
    </r>
    <r>
      <rPr>
        <sz val="11"/>
        <color rgb="FF000000"/>
        <rFont val="Calibri"/>
      </rPr>
      <t xml:space="preserve">  -  For UNIX, verify that the permissions on the directory and log files are restricted to the Oracle software owner and OS DBA and/or Listener process group.</t>
    </r>
    <r>
      <rPr>
        <sz val="11"/>
        <color rgb="FF000000"/>
        <rFont val="Calibri"/>
      </rPr>
      <t xml:space="preserve">
</t>
    </r>
    <r>
      <rPr>
        <sz val="11"/>
        <color rgb="FF000000"/>
        <rFont val="Calibri"/>
      </rPr>
      <t xml:space="preserve">  -  For Windows, verify that the file permissions on the listener.log and sqlnet.log files restrict access to the Oracle software owner and OS DBA and/or Listener process group.</t>
    </r>
    <r>
      <rPr>
        <sz val="11"/>
        <color rgb="FF000000"/>
        <rFont val="Calibri"/>
      </rPr>
      <t xml:space="preserve">
</t>
    </r>
    <r>
      <rPr>
        <sz val="11"/>
        <color rgb="FF000000"/>
        <rFont val="Calibri"/>
      </rPr>
      <t>If access to the files is not restricted as listed above, this is a Finding.</t>
    </r>
  </si>
  <si>
    <t>V-3437</t>
  </si>
  <si>
    <r>
      <rPr>
        <sz val="11"/>
        <rFont val="Calibri"/>
      </rPr>
      <t>Application role permissions should not be assigned to the Oracle PUBLIC role.</t>
    </r>
  </si>
  <si>
    <r>
      <rPr>
        <sz val="11"/>
        <color rgb="FF000000"/>
        <rFont val="Calibri"/>
      </rPr>
      <t>Revoke role grants from PUBLIC.</t>
    </r>
    <r>
      <rPr>
        <sz val="11"/>
        <color rgb="FF000000"/>
        <rFont val="Calibri"/>
      </rPr>
      <t xml:space="preserve">
</t>
    </r>
    <r>
      <rPr>
        <sz val="11"/>
        <color rgb="FF000000"/>
        <rFont val="Calibri"/>
      </rPr>
      <t>Do not assign role privileges to PUBLIC.</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[role name] from PUBLIC;</t>
    </r>
  </si>
  <si>
    <r>
      <rPr>
        <sz val="11"/>
        <color rgb="FF000000"/>
        <rFont val="Calibri"/>
      </rPr>
      <t>Application roles have been granted to PUBLIC. Permissions granted to PUBLIC are granted to all users of the database. Custom roles should be used to assign application permissions to functional groups of application users. The installation of Oracle does not assign role permissions to PUBLIC.</t>
    </r>
  </si>
  <si>
    <r>
      <rPr>
        <sz val="11"/>
        <color rgb="FF000000"/>
        <rFont val="Calibri"/>
      </rPr>
      <t>From SQL*Plus:</t>
    </r>
    <r>
      <rPr>
        <sz val="11"/>
        <color rgb="FF000000"/>
        <rFont val="Calibri"/>
      </rPr>
      <t xml:space="preserve">
</t>
    </r>
    <r>
      <rPr>
        <sz val="11"/>
        <color rgb="FF000000"/>
        <rFont val="Calibri"/>
      </rPr>
      <t xml:space="preserve">  select granted_role from dba_role_privs where grantee = 'PUBLIC';</t>
    </r>
    <r>
      <rPr>
        <sz val="11"/>
        <color rgb="FF000000"/>
        <rFont val="Calibri"/>
      </rPr>
      <t xml:space="preserve">
</t>
    </r>
    <r>
      <rPr>
        <sz val="11"/>
        <color rgb="FF000000"/>
        <rFont val="Calibri"/>
      </rPr>
      <t>If any roles are listed, this is a Finding.</t>
    </r>
  </si>
  <si>
    <t>V-3438</t>
  </si>
  <si>
    <r>
      <rPr>
        <sz val="11"/>
        <rFont val="Calibri"/>
      </rPr>
      <t>Oracle application administration roles should be disabled if not required and authorized.</t>
    </r>
  </si>
  <si>
    <r>
      <rPr>
        <sz val="11"/>
        <color rgb="FF000000"/>
        <rFont val="Calibri"/>
      </rPr>
      <t>For each role assignment returned, issue: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user [username] default role all except [role];</t>
    </r>
    <r>
      <rPr>
        <sz val="11"/>
        <color rgb="FF000000"/>
        <rFont val="Calibri"/>
      </rPr>
      <t xml:space="preserve">
</t>
    </r>
    <r>
      <rPr>
        <sz val="11"/>
        <color rgb="FF000000"/>
        <rFont val="Calibri"/>
      </rPr>
      <t>If the user has more than one application administration role assigned, then you will have to remove assigned roles from default assignment and assign individually the appropriate default roles.</t>
    </r>
  </si>
  <si>
    <r>
      <rPr>
        <sz val="11"/>
        <color rgb="FF000000"/>
        <rFont val="Calibri"/>
      </rPr>
      <t>Application administration roles, which are assigned system or elevated application object privileges, should be protected from default activation. Application administration roles are determined by system privilege assignment (create / alter / drop user) and application user role ADMIN OPTION privileges.</t>
    </r>
  </si>
  <si>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grantee, granted_role from dba_role_privs</t>
    </r>
    <r>
      <rPr>
        <sz val="11"/>
        <color rgb="FF000000"/>
        <rFont val="Calibri"/>
      </rPr>
      <t xml:space="preserve">
</t>
    </r>
    <r>
      <rPr>
        <sz val="11"/>
        <color rgb="FF000000"/>
        <rFont val="Calibri"/>
      </rPr>
      <t xml:space="preserve">  where default_role='YES'</t>
    </r>
    <r>
      <rPr>
        <sz val="11"/>
        <color rgb="FF000000"/>
        <rFont val="Calibri"/>
      </rPr>
      <t xml:space="preserve">
</t>
    </r>
    <r>
      <rPr>
        <sz val="11"/>
        <color rgb="FF000000"/>
        <rFont val="Calibri"/>
      </rPr>
      <t xml:space="preserve">  and granted_role in</t>
    </r>
    <r>
      <rPr>
        <sz val="11"/>
        <color rgb="FF000000"/>
        <rFont val="Calibri"/>
      </rPr>
      <t xml:space="preserve">
</t>
    </r>
    <r>
      <rPr>
        <sz val="11"/>
        <color rgb="FF000000"/>
        <rFont val="Calibri"/>
      </rPr>
      <t xml:space="preserve">  (select grantee from dba_sys_privs where upper(privilege) like '%USER%')  </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('DBA', 'SYS', 'SYSTEM', 'CTXSYS', 'DBA', 'IMP_FULL_DATABASE',</t>
    </r>
    <r>
      <rPr>
        <sz val="11"/>
        <color rgb="FF000000"/>
        <rFont val="Calibri"/>
      </rPr>
      <t xml:space="preserve">
</t>
    </r>
    <r>
      <rPr>
        <sz val="11"/>
        <color rgb="FF000000"/>
        <rFont val="Calibri"/>
      </rPr>
      <t xml:space="preserve">   'MDSYS', 'SYS', 'WKSYS')</t>
    </r>
    <r>
      <rPr>
        <sz val="11"/>
        <color rgb="FF000000"/>
        <rFont val="Calibri"/>
      </rPr>
      <t xml:space="preserve">
</t>
    </r>
    <r>
      <rPr>
        <sz val="11"/>
        <color rgb="FF000000"/>
        <rFont val="Calibri"/>
      </rPr>
      <t xml:space="preserve">  and grantee not in (select distinct owner from dba_tables)</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(select distinct username from dba_users where upper(account_status) like</t>
    </r>
    <r>
      <rPr>
        <sz val="11"/>
        <color rgb="FF000000"/>
        <rFont val="Calibri"/>
      </rPr>
      <t xml:space="preserve">
</t>
    </r>
    <r>
      <rPr>
        <sz val="11"/>
        <color rgb="FF000000"/>
        <rFont val="Calibri"/>
      </rPr>
      <t xml:space="preserve">   '%LOCKED%');</t>
    </r>
    <r>
      <rPr>
        <sz val="11"/>
        <color rgb="FF000000"/>
        <rFont val="Calibri"/>
      </rPr>
      <t xml:space="preserve">
</t>
    </r>
    <r>
      <rPr>
        <sz val="11"/>
        <color rgb="FF000000"/>
        <rFont val="Calibri"/>
      </rPr>
      <t>Review the list of accounts reported for this check and ensures that they are authorized application administration roles.</t>
    </r>
    <r>
      <rPr>
        <sz val="11"/>
        <color rgb="FF000000"/>
        <rFont val="Calibri"/>
      </rPr>
      <t xml:space="preserve">
</t>
    </r>
    <r>
      <rPr>
        <sz val="11"/>
        <color rgb="FF000000"/>
        <rFont val="Calibri"/>
      </rPr>
      <t>If any are not authorized application administration roles, this is a Finding.</t>
    </r>
  </si>
  <si>
    <t>V-3439</t>
  </si>
  <si>
    <r>
      <rPr>
        <sz val="11"/>
        <rFont val="Calibri"/>
      </rPr>
      <t>Oracle system privileges should not be directly assigned to unauthorized accounts.</t>
    </r>
  </si>
  <si>
    <r>
      <rPr>
        <sz val="11"/>
        <color rgb="FF000000"/>
        <rFont val="Calibri"/>
      </rPr>
      <t>Document and justify system privileges assigned to users/roles in the System Security Plan and authorize with the IAO.</t>
    </r>
    <r>
      <rPr>
        <sz val="11"/>
        <color rgb="FF000000"/>
        <rFont val="Calibri"/>
      </rPr>
      <t xml:space="preserve">
</t>
    </r>
    <r>
      <rPr>
        <sz val="11"/>
        <color rgb="FF000000"/>
        <rFont val="Calibri"/>
      </rPr>
      <t>Remove unauthorized or unjustified system privileges from user accounts or roles.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[privilege] from [user or role name];</t>
    </r>
    <r>
      <rPr>
        <sz val="11"/>
        <color rgb="FF000000"/>
        <rFont val="Calibri"/>
      </rPr>
      <t xml:space="preserve">
</t>
    </r>
    <r>
      <rPr>
        <sz val="11"/>
        <color rgb="FF000000"/>
        <rFont val="Calibri"/>
      </rPr>
      <t>Replace [privilege] with the named privilege and [user or role name] with the identified user or role.</t>
    </r>
  </si>
  <si>
    <r>
      <rPr>
        <sz val="11"/>
        <color rgb="FF000000"/>
        <rFont val="Calibri"/>
      </rPr>
      <t>System privileges allow system-wide changes to the database or database objects. Unauthorized use of system privileges may jeopardize production applications, application data, or the database configuration and operation.</t>
    </r>
  </si>
  <si>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grantee||': '||PRIVILEGE from dba_sys_privs</t>
    </r>
    <r>
      <rPr>
        <sz val="11"/>
        <color rgb="FF000000"/>
        <rFont val="Calibri"/>
      </rPr>
      <t xml:space="preserve">
</t>
    </r>
    <r>
      <rPr>
        <sz val="11"/>
        <color rgb="FF000000"/>
        <rFont val="Calibri"/>
      </rPr>
      <t xml:space="preserve">  where privilege&lt;&gt;'CREATE SESSION'</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('PUBLIC', 'AQ_ADMINISTRATOR_ROLE', 'AQ_USER_ROLE', 'CTXSYS',</t>
    </r>
    <r>
      <rPr>
        <sz val="11"/>
        <color rgb="FF000000"/>
        <rFont val="Calibri"/>
      </rPr>
      <t xml:space="preserve">
</t>
    </r>
    <r>
      <rPr>
        <sz val="11"/>
        <color rgb="FF000000"/>
        <rFont val="Calibri"/>
      </rPr>
      <t xml:space="preserve">   'DBA', 'DELETE_CATALOG_ROLE', 'EXECUTE_CATALOG_ROLE',</t>
    </r>
    <r>
      <rPr>
        <sz val="11"/>
        <color rgb="FF000000"/>
        <rFont val="Calibri"/>
      </rPr>
      <t xml:space="preserve">
</t>
    </r>
    <r>
      <rPr>
        <sz val="11"/>
        <color rgb="FF000000"/>
        <rFont val="Calibri"/>
      </rPr>
      <t xml:space="preserve">   'EXP_FULL_DATABASE', 'GATHER_SYSTEM_STATISTICS',</t>
    </r>
    <r>
      <rPr>
        <sz val="11"/>
        <color rgb="FF000000"/>
        <rFont val="Calibri"/>
      </rPr>
      <t xml:space="preserve">
</t>
    </r>
    <r>
      <rPr>
        <sz val="11"/>
        <color rgb="FF000000"/>
        <rFont val="Calibri"/>
      </rPr>
      <t xml:space="preserve">   'HS_ADMIN_ROLE', 'IMP_FULL_DATABASE',</t>
    </r>
    <r>
      <rPr>
        <sz val="11"/>
        <color rgb="FF000000"/>
        <rFont val="Calibri"/>
      </rPr>
      <t xml:space="preserve">
</t>
    </r>
    <r>
      <rPr>
        <sz val="11"/>
        <color rgb="FF000000"/>
        <rFont val="Calibri"/>
      </rPr>
      <t xml:space="preserve">   'LOGSTDBY_ADMINISTRATOR', 'MDSYS', 'ODM', 'OEM_MONITOR',</t>
    </r>
    <r>
      <rPr>
        <sz val="11"/>
        <color rgb="FF000000"/>
        <rFont val="Calibri"/>
      </rPr>
      <t xml:space="preserve">
</t>
    </r>
    <r>
      <rPr>
        <sz val="11"/>
        <color rgb="FF000000"/>
        <rFont val="Calibri"/>
      </rPr>
      <t xml:space="preserve">   'OLAPSYS', 'ORDSYS', 'OUTLN', 'MTSSYS',</t>
    </r>
    <r>
      <rPr>
        <sz val="11"/>
        <color rgb="FF000000"/>
        <rFont val="Calibri"/>
      </rPr>
      <t xml:space="preserve">
</t>
    </r>
    <r>
      <rPr>
        <sz val="11"/>
        <color rgb="FF000000"/>
        <rFont val="Calibri"/>
      </rPr>
      <t xml:space="preserve">   'RECOVERY_CATALOG_OWNER', 'SELECT_CATALOG_ROLE',</t>
    </r>
    <r>
      <rPr>
        <sz val="11"/>
        <color rgb="FF000000"/>
        <rFont val="Calibri"/>
      </rPr>
      <t xml:space="preserve">
</t>
    </r>
    <r>
      <rPr>
        <sz val="11"/>
        <color rgb="FF000000"/>
        <rFont val="Calibri"/>
      </rPr>
      <t xml:space="preserve">   'SNMPAGENT', 'SYSTEM', 'WKSYS', 'WKUSER', 'WMSYS',</t>
    </r>
    <r>
      <rPr>
        <sz val="11"/>
        <color rgb="FF000000"/>
        <rFont val="Calibri"/>
      </rPr>
      <t xml:space="preserve">
</t>
    </r>
    <r>
      <rPr>
        <sz val="11"/>
        <color rgb="FF000000"/>
        <rFont val="Calibri"/>
      </rPr>
      <t xml:space="preserve">   'WM_ADMIN_ROLE', 'XDB', 'ANONYMOUS', 'CONNECT', 'DBSNMP',</t>
    </r>
    <r>
      <rPr>
        <sz val="11"/>
        <color rgb="FF000000"/>
        <rFont val="Calibri"/>
      </rPr>
      <t xml:space="preserve">
</t>
    </r>
    <r>
      <rPr>
        <sz val="11"/>
        <color rgb="FF000000"/>
        <rFont val="Calibri"/>
      </rPr>
      <t xml:space="preserve">   'JAVADEBUGPRIV', 'ODM_MTR', 'OLAP_DBA', 'ORDPLUGINS',</t>
    </r>
    <r>
      <rPr>
        <sz val="11"/>
        <color rgb="FF000000"/>
        <rFont val="Calibri"/>
      </rPr>
      <t xml:space="preserve">
</t>
    </r>
    <r>
      <rPr>
        <sz val="11"/>
        <color rgb="FF000000"/>
        <rFont val="Calibri"/>
      </rPr>
      <t xml:space="preserve">   'RESOURCE', 'RMAN', 'SYS', 'WKPROXY', 'AURORA$JIS$UTILITY$',</t>
    </r>
    <r>
      <rPr>
        <sz val="11"/>
        <color rgb="FF000000"/>
        <rFont val="Calibri"/>
      </rPr>
      <t xml:space="preserve">
</t>
    </r>
    <r>
      <rPr>
        <sz val="11"/>
        <color rgb="FF000000"/>
        <rFont val="Calibri"/>
      </rPr>
      <t xml:space="preserve">   'AURORA$ORB$UNAUTHENTICATED', 'OSE$HTTP$ADMIN',</t>
    </r>
    <r>
      <rPr>
        <sz val="11"/>
        <color rgb="FF000000"/>
        <rFont val="Calibri"/>
      </rPr>
      <t xml:space="preserve">
</t>
    </r>
    <r>
      <rPr>
        <sz val="11"/>
        <color rgb="FF000000"/>
        <rFont val="Calibri"/>
      </rPr>
      <t xml:space="preserve">   'TIMESERIES_DBA', 'TIMESERIES_DEVELOPER', 'OLAP_USER')</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(select grantee from dba_role_privs where granted_role='DBA')</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(select username from dba_users where upper(account_status) like</t>
    </r>
    <r>
      <rPr>
        <sz val="11"/>
        <color rgb="FF000000"/>
        <rFont val="Calibri"/>
      </rPr>
      <t xml:space="preserve">
</t>
    </r>
    <r>
      <rPr>
        <sz val="11"/>
        <color rgb="FF000000"/>
        <rFont val="Calibri"/>
      </rPr>
      <t xml:space="preserve">   '%LOCKED%');</t>
    </r>
    <r>
      <rPr>
        <sz val="11"/>
        <color rgb="FF000000"/>
        <rFont val="Calibri"/>
      </rPr>
      <t xml:space="preserve">
</t>
    </r>
    <r>
      <rPr>
        <sz val="11"/>
        <color rgb="FF000000"/>
        <rFont val="Calibri"/>
      </rPr>
      <t>If any records are returned, perform the following instructions for this check to determine the finding status.</t>
    </r>
    <r>
      <rPr>
        <sz val="11"/>
        <color rgb="FF000000"/>
        <rFont val="Calibri"/>
      </rPr>
      <t xml:space="preserve">
</t>
    </r>
    <r>
      <rPr>
        <sz val="11"/>
        <color rgb="FF000000"/>
        <rFont val="Calibri"/>
      </rPr>
      <t>Review the list of active non-DBA accounts and roles granted system privileges.</t>
    </r>
    <r>
      <rPr>
        <sz val="11"/>
        <color rgb="FF000000"/>
        <rFont val="Calibri"/>
      </rPr>
      <t xml:space="preserve">
</t>
    </r>
    <r>
      <rPr>
        <sz val="11"/>
        <color rgb="FF000000"/>
        <rFont val="Calibri"/>
      </rPr>
      <t>Any accounts listed as authorized for checks DO0340 (Oracle application administration roles enablement) and DG0008 (Oracle object ownership) are not a Finding.</t>
    </r>
    <r>
      <rPr>
        <sz val="11"/>
        <color rgb="FF000000"/>
        <rFont val="Calibri"/>
      </rPr>
      <t xml:space="preserve">
</t>
    </r>
    <r>
      <rPr>
        <sz val="11"/>
        <color rgb="FF000000"/>
        <rFont val="Calibri"/>
      </rPr>
      <t>On a production database, confirm that any accounts listed with create user, alter user, drop user belong to authorized application administration roles.</t>
    </r>
    <r>
      <rPr>
        <sz val="11"/>
        <color rgb="FF000000"/>
        <rFont val="Calibri"/>
      </rPr>
      <t xml:space="preserve">
</t>
    </r>
    <r>
      <rPr>
        <sz val="11"/>
        <color rgb="FF000000"/>
        <rFont val="Calibri"/>
      </rPr>
      <t>On a development system, ensure that system privileges assigned to developers are justified and authorized by the IAO.</t>
    </r>
    <r>
      <rPr>
        <sz val="11"/>
        <color rgb="FF000000"/>
        <rFont val="Calibri"/>
      </rPr>
      <t xml:space="preserve">
</t>
    </r>
    <r>
      <rPr>
        <sz val="11"/>
        <color rgb="FF000000"/>
        <rFont val="Calibri"/>
      </rPr>
      <t>If any unauthorized, unjustified or undocumented application user roles or accounts are listed, this is a Finding.</t>
    </r>
  </si>
  <si>
    <t>V-3440</t>
  </si>
  <si>
    <r>
      <rPr>
        <sz val="11"/>
        <rFont val="Calibri"/>
      </rPr>
      <t>Connections by mid-tier web and application systems to the Oracle DBMS should be protected, encrypted and authenticated according to database, web, application, enclave and network requirements.</t>
    </r>
  </si>
  <si>
    <r>
      <rPr>
        <sz val="11"/>
        <color rgb="FF000000"/>
        <rFont val="Calibri"/>
      </rPr>
      <t>Configure PKI authentication to help protect access to the shared account.</t>
    </r>
    <r>
      <rPr>
        <sz val="11"/>
        <color rgb="FF000000"/>
        <rFont val="Calibri"/>
      </rPr>
      <t xml:space="preserve">
</t>
    </r>
    <r>
      <rPr>
        <sz val="11"/>
        <color rgb="FF000000"/>
        <rFont val="Calibri"/>
      </rPr>
      <t>PKI authentication may be accomplished using Oracle Advanced Security on most platforms.</t>
    </r>
    <r>
      <rPr>
        <sz val="11"/>
        <color rgb="FF000000"/>
        <rFont val="Calibri"/>
      </rPr>
      <t xml:space="preserve">
</t>
    </r>
    <r>
      <rPr>
        <sz val="11"/>
        <color rgb="FF000000"/>
        <rFont val="Calibri"/>
      </rPr>
      <t>On a Windows host, user authentication using PKI may be used with Active Directory or NTS authentication using the DoD CAC.</t>
    </r>
    <r>
      <rPr>
        <sz val="11"/>
        <color rgb="FF000000"/>
        <rFont val="Calibri"/>
      </rPr>
      <t xml:space="preserve">
</t>
    </r>
    <r>
      <rPr>
        <sz val="11"/>
        <color rgb="FF000000"/>
        <rFont val="Calibri"/>
      </rPr>
      <t>On UNIX and other hosts, Oracle Advanced Security may be used to authenticate via LDAP or SSL.</t>
    </r>
    <r>
      <rPr>
        <sz val="11"/>
        <color rgb="FF000000"/>
        <rFont val="Calibri"/>
      </rPr>
      <t xml:space="preserve">
</t>
    </r>
    <r>
      <rPr>
        <sz val="11"/>
        <color rgb="FF000000"/>
        <rFont val="Calibri"/>
      </rPr>
      <t>The application may require storage of the authentication certificate in the Oracle Wallet or on a hardware security module (HSM) to authenticate.</t>
    </r>
    <r>
      <rPr>
        <sz val="11"/>
        <color rgb="FF000000"/>
        <rFont val="Calibri"/>
      </rPr>
      <t xml:space="preserve">
</t>
    </r>
    <r>
      <rPr>
        <sz val="11"/>
        <color rgb="FF000000"/>
        <rFont val="Calibri"/>
      </rPr>
      <t>Please see the Oracle Security Guides and the Oracle Advanced Security Guides for instructions on configuring PKI authentication.</t>
    </r>
  </si>
  <si>
    <r>
      <rPr>
        <sz val="11"/>
        <color rgb="FF000000"/>
        <rFont val="Calibri"/>
      </rPr>
      <t>Multi-tier systems may be configured with the database and connecting middle-tier system located on an internal network, with the database located on an internal network behind a firewall and the middle-tier system located in a DMZ. In cases where systems are located in the DMZ, network communications between both systems must be encrypted. In all cases, the application account requires PKI authentication. IP address restriction to the backend database system, under a separate requirement, provides an additional level of protection.</t>
    </r>
  </si>
  <si>
    <r>
      <rPr>
        <sz val="11"/>
        <color rgb="FF000000"/>
        <rFont val="Calibri"/>
      </rPr>
      <t>Review the System Security Plan for remote applications that access and use the database.</t>
    </r>
    <r>
      <rPr>
        <sz val="11"/>
        <color rgb="FF000000"/>
        <rFont val="Calibri"/>
      </rPr>
      <t xml:space="preserve">
</t>
    </r>
    <r>
      <rPr>
        <sz val="11"/>
        <color rgb="FF000000"/>
        <rFont val="Calibri"/>
      </rPr>
      <t>If none of the applications accessing the database uses a single account for access by multiple persons or processes, this check is Not a Finding.</t>
    </r>
    <r>
      <rPr>
        <sz val="11"/>
        <color rgb="FF000000"/>
        <rFont val="Calibri"/>
      </rPr>
      <t xml:space="preserve">
</t>
    </r>
    <r>
      <rPr>
        <sz val="11"/>
        <color rgb="FF000000"/>
        <rFont val="Calibri"/>
      </rPr>
      <t>Verify that the application account uses PKI authentication: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name, ext_username from user$ where ext_username is not null;</t>
    </r>
    <r>
      <rPr>
        <sz val="11"/>
        <color rgb="FF000000"/>
        <rFont val="Calibri"/>
      </rPr>
      <t xml:space="preserve">
</t>
    </r>
    <r>
      <rPr>
        <sz val="11"/>
        <color rgb="FF000000"/>
        <rFont val="Calibri"/>
      </rPr>
      <t>If the ext_username indicates a directory name, then verify that the directory name is authenticated using PKI.</t>
    </r>
    <r>
      <rPr>
        <sz val="11"/>
        <color rgb="FF000000"/>
        <rFont val="Calibri"/>
      </rPr>
      <t xml:space="preserve">
</t>
    </r>
    <r>
      <rPr>
        <sz val="11"/>
        <color rgb="FF000000"/>
        <rFont val="Calibri"/>
      </rPr>
      <t>You may require the DBA or directory server administrator to display the username definition in the directory service to you.</t>
    </r>
    <r>
      <rPr>
        <sz val="11"/>
        <color rgb="FF000000"/>
        <rFont val="Calibri"/>
      </rPr>
      <t xml:space="preserve">
</t>
    </r>
    <r>
      <rPr>
        <sz val="11"/>
        <color rgb="FF000000"/>
        <rFont val="Calibri"/>
      </rPr>
      <t>If the ext_username does not specify a certificate or PKI-authenticated user account, this is a Finding.</t>
    </r>
  </si>
  <si>
    <t>V-3497</t>
  </si>
  <si>
    <r>
      <rPr>
        <sz val="11"/>
        <rFont val="Calibri"/>
      </rPr>
      <t>The Oracle Listener ADMIN_RESTRICTIONS parameter if present should be set to ON.</t>
    </r>
  </si>
  <si>
    <r>
      <rPr>
        <sz val="11"/>
        <color rgb="FF000000"/>
        <rFont val="Calibri"/>
      </rPr>
      <t>Edit the listener.ora file and add the following line for each listener in use on the system:</t>
    </r>
    <r>
      <rPr>
        <sz val="11"/>
        <color rgb="FF000000"/>
        <rFont val="Calibri"/>
      </rPr>
      <t xml:space="preserve">
</t>
    </r>
    <r>
      <rPr>
        <sz val="11"/>
        <color rgb="FF000000"/>
        <rFont val="Calibri"/>
      </rPr>
      <t>ADMIN_RESTRICTIONS_[listener-name] = ON</t>
    </r>
    <r>
      <rPr>
        <sz val="11"/>
        <color rgb="FF000000"/>
        <rFont val="Calibri"/>
      </rPr>
      <t xml:space="preserve">
</t>
    </r>
    <r>
      <rPr>
        <sz val="11"/>
        <color rgb="FF000000"/>
        <rFont val="Calibri"/>
      </rPr>
      <t>Restart the listener to activate the setting.</t>
    </r>
  </si>
  <si>
    <r>
      <rPr>
        <sz val="11"/>
        <color rgb="FF000000"/>
        <rFont val="Calibri"/>
      </rPr>
      <t>The Oracle listener process can be dynamically configured. By connecting to the listener process directly, usually through the Oracle LSNRCTL utility, a user may change any of the parameters available through the set command. This vulnerability has been used to overwrite the listener log and trace files. The ADMIN_RESTRICTIONS parameter, set in the listener.ora file, prohibits dynamic listener configuration changes and protects the configuration using host operating system security controls.</t>
    </r>
  </si>
  <si>
    <r>
      <rPr>
        <sz val="11"/>
        <color rgb="FF000000"/>
        <rFont val="Calibri"/>
      </rPr>
      <t>If a listener is not running on the local database host server, this check is Not a Finding.</t>
    </r>
    <r>
      <rPr>
        <sz val="11"/>
        <color rgb="FF000000"/>
        <rFont val="Calibri"/>
      </rPr>
      <t xml:space="preserve">
</t>
    </r>
    <r>
      <rPr>
        <sz val="11"/>
        <color rgb="FF000000"/>
        <rFont val="Calibri"/>
      </rPr>
      <t>Use the LSNRCTL utility and issue the STATUS [listener-name] command to locate the listener.ora file.</t>
    </r>
    <r>
      <rPr>
        <sz val="11"/>
        <color rgb="FF000000"/>
        <rFont val="Calibri"/>
      </rPr>
      <t xml:space="preserve">
</t>
    </r>
    <r>
      <rPr>
        <sz val="11"/>
        <color rgb="FF000000"/>
        <rFont val="Calibri"/>
      </rPr>
      <t>Open the listener.ora file in a text editor or viewer.</t>
    </r>
    <r>
      <rPr>
        <sz val="11"/>
        <color rgb="FF000000"/>
        <rFont val="Calibri"/>
      </rPr>
      <t xml:space="preserve">
</t>
    </r>
    <r>
      <rPr>
        <sz val="11"/>
        <color rgb="FF000000"/>
        <rFont val="Calibri"/>
      </rPr>
      <t>Locate the line with ADMIN_RESTRICTIONS_[listener-name] = ON where listener-name is the alias of the listener supplied by the DBA.</t>
    </r>
    <r>
      <rPr>
        <sz val="11"/>
        <color rgb="FF000000"/>
        <rFont val="Calibri"/>
      </rPr>
      <t xml:space="preserve">
</t>
    </r>
    <r>
      <rPr>
        <sz val="11"/>
        <color rgb="FF000000"/>
        <rFont val="Calibri"/>
      </rPr>
      <t>If no such line is found, this is a Finding.</t>
    </r>
    <r>
      <rPr>
        <sz val="11"/>
        <color rgb="FF000000"/>
        <rFont val="Calibri"/>
      </rPr>
      <t xml:space="preserve">
</t>
    </r>
    <r>
      <rPr>
        <sz val="11"/>
        <color rgb="FF000000"/>
        <rFont val="Calibri"/>
      </rPr>
      <t>Repeat for each listener listed in the LISTENER.ORA file.</t>
    </r>
  </si>
  <si>
    <t>V-3726</t>
  </si>
  <si>
    <r>
      <rPr>
        <sz val="11"/>
        <rFont val="Calibri"/>
      </rPr>
      <t>Configuration management procedures should be defined and implemented for database software modifications.</t>
    </r>
  </si>
  <si>
    <r>
      <rPr>
        <sz val="11"/>
        <color rgb="FF000000"/>
        <rFont val="Calibri"/>
      </rPr>
      <t>Develop, document and implement configuration management procedures or processes.</t>
    </r>
    <r>
      <rPr>
        <sz val="11"/>
        <color rgb="FF000000"/>
        <rFont val="Calibri"/>
      </rPr>
      <t xml:space="preserve">
</t>
    </r>
    <r>
      <rPr>
        <sz val="11"/>
        <color rgb="FF000000"/>
        <rFont val="Calibri"/>
      </rPr>
      <t>Ensure the 4 major requirements listed in the check are documented at a minimum.</t>
    </r>
    <r>
      <rPr>
        <sz val="11"/>
        <color rgb="FF000000"/>
        <rFont val="Calibri"/>
      </rPr>
      <t xml:space="preserve">
</t>
    </r>
    <r>
      <rPr>
        <sz val="11"/>
        <color rgb="FF000000"/>
        <rFont val="Calibri"/>
      </rPr>
      <t>Assign responsibilities for oversight and approval for any and all changes made to DBMS software and configuration.</t>
    </r>
  </si>
  <si>
    <r>
      <rPr>
        <sz val="11"/>
        <color rgb="FF000000"/>
        <rFont val="Calibri"/>
      </rPr>
      <t>Uncontrolled, untested, or unmanaged changes result in an unreliable security posture. All changes to software libraries related to the database and its use need to be reviewed, considered, and the responsibility for CM assigned. CM responsibilities may appear to cross boundaries. It is important, however, for the boundaries of CM responsibility to be clearly defined and assigned to ensure no libraries or configurations are left unaddressed. Related database application libraries may include third-party DBMS management tools, DBMS stored procedures, or other end-user applications.</t>
    </r>
  </si>
  <si>
    <r>
      <rPr>
        <sz val="11"/>
        <color rgb="FF000000"/>
        <rFont val="Calibri"/>
      </rPr>
      <t>Interview the IAO and review documentation to determine if a configuration management (CM) process is implemented for the DBMS system that includes requirements for:</t>
    </r>
    <r>
      <rPr>
        <sz val="11"/>
        <color rgb="FF000000"/>
        <rFont val="Calibri"/>
      </rPr>
      <t xml:space="preserve">
</t>
    </r>
    <r>
      <rPr>
        <sz val="11"/>
        <color rgb="FF000000"/>
        <rFont val="Calibri"/>
      </rPr>
      <t xml:space="preserve">  (1) Formally documented CM roles, responsibilities, and procedures to include the management of IA information and documentation;</t>
    </r>
    <r>
      <rPr>
        <sz val="11"/>
        <color rgb="FF000000"/>
        <rFont val="Calibri"/>
      </rPr>
      <t xml:space="preserve">
</t>
    </r>
    <r>
      <rPr>
        <sz val="11"/>
        <color rgb="FF000000"/>
        <rFont val="Calibri"/>
      </rPr>
      <t xml:space="preserve">  (2) A configuration control board that implements procedures to ensure a security review and approval of all proposed DoD information system changes, to include interconnections to other DoD information systems;</t>
    </r>
    <r>
      <rPr>
        <sz val="11"/>
        <color rgb="FF000000"/>
        <rFont val="Calibri"/>
      </rPr>
      <t xml:space="preserve">
</t>
    </r>
    <r>
      <rPr>
        <sz val="11"/>
        <color rgb="FF000000"/>
        <rFont val="Calibri"/>
      </rPr>
      <t xml:space="preserve">  (3) A testing process to verify proposed configuration changes prior to implementation in the operational environment; and</t>
    </r>
    <r>
      <rPr>
        <sz val="11"/>
        <color rgb="FF000000"/>
        <rFont val="Calibri"/>
      </rPr>
      <t xml:space="preserve">
</t>
    </r>
    <r>
      <rPr>
        <sz val="11"/>
        <color rgb="FF000000"/>
        <rFont val="Calibri"/>
      </rPr>
      <t xml:space="preserve">  (4) A verification process to provide additional assurance that the CM process is working effectively and that changes outside the CM process are technically or procedurally not permitted.</t>
    </r>
    <r>
      <rPr>
        <sz val="11"/>
        <color rgb="FF000000"/>
        <rFont val="Calibri"/>
      </rPr>
      <t xml:space="preserve">
</t>
    </r>
    <r>
      <rPr>
        <sz val="11"/>
        <color rgb="FF000000"/>
        <rFont val="Calibri"/>
      </rPr>
      <t>If documented evidence for procedures or processes outlined above are not present or are incomplete, this is a Finding.</t>
    </r>
  </si>
  <si>
    <t>V-3727</t>
  </si>
  <si>
    <r>
      <rPr>
        <sz val="11"/>
        <rFont val="Calibri"/>
      </rPr>
      <t>Database applications should be restricted from using static DDL statements to modify the application schema.</t>
    </r>
  </si>
  <si>
    <r>
      <rPr>
        <sz val="11"/>
        <color rgb="FF000000"/>
        <rFont val="Calibri"/>
      </rPr>
      <t>Document known object creation that supports dynamic object assignment in the System Security Plan and authorize with the IAO.</t>
    </r>
    <r>
      <rPr>
        <sz val="11"/>
        <color rgb="FF000000"/>
        <rFont val="Calibri"/>
      </rPr>
      <t xml:space="preserve">
</t>
    </r>
    <r>
      <rPr>
        <sz val="11"/>
        <color rgb="FF000000"/>
        <rFont val="Calibri"/>
      </rPr>
      <t>Coordinate with the application designer to modify the application to use static objects with temporary data rather than using temporary objects.</t>
    </r>
    <r>
      <rPr>
        <sz val="11"/>
        <color rgb="FF000000"/>
        <rFont val="Calibri"/>
      </rPr>
      <t xml:space="preserve">
</t>
    </r>
    <r>
      <rPr>
        <sz val="11"/>
        <color rgb="FF000000"/>
        <rFont val="Calibri"/>
      </rPr>
      <t>You may use the following code to periodically monitor for recently created objects:</t>
    </r>
    <r>
      <rPr>
        <sz val="11"/>
        <color rgb="FF000000"/>
        <rFont val="Calibri"/>
      </rPr>
      <t xml:space="preserve">
</t>
    </r>
    <r>
      <rPr>
        <sz val="11"/>
        <color rgb="FF000000"/>
        <rFont val="Calibri"/>
      </rPr>
      <t>select created, owner, object_name, object_type</t>
    </r>
    <r>
      <rPr>
        <sz val="11"/>
        <color rgb="FF000000"/>
        <rFont val="Calibri"/>
      </rPr>
      <t xml:space="preserve">
</t>
    </r>
    <r>
      <rPr>
        <sz val="11"/>
        <color rgb="FF000000"/>
        <rFont val="Calibri"/>
      </rPr>
      <t>from dba_objects</t>
    </r>
    <r>
      <rPr>
        <sz val="11"/>
        <color rgb="FF000000"/>
        <rFont val="Calibri"/>
      </rPr>
      <t xml:space="preserve">
</t>
    </r>
    <r>
      <rPr>
        <sz val="11"/>
        <color rgb="FF000000"/>
        <rFont val="Calibri"/>
      </rPr>
      <t>where owner not in</t>
    </r>
    <r>
      <rPr>
        <sz val="11"/>
        <color rgb="FF000000"/>
        <rFont val="Calibri"/>
      </rPr>
      <t xml:space="preserve">
</t>
    </r>
    <r>
      <rPr>
        <sz val="11"/>
        <color rgb="FF000000"/>
        <rFont val="Calibri"/>
      </rPr>
      <t xml:space="preserve"> ('SYS', 'SYSTEM', 'ORDSYS', 'XDB', 'OLAPSYS', 'ODM')</t>
    </r>
    <r>
      <rPr>
        <sz val="11"/>
        <color rgb="FF000000"/>
        <rFont val="Calibri"/>
      </rPr>
      <t xml:space="preserve">
</t>
    </r>
    <r>
      <rPr>
        <sz val="11"/>
        <color rgb="FF000000"/>
        <rFont val="Calibri"/>
      </rPr>
      <t xml:space="preserve">and object_type &lt;&gt; 'SYNONYM' </t>
    </r>
    <r>
      <rPr>
        <sz val="11"/>
        <color rgb="FF000000"/>
        <rFont val="Calibri"/>
      </rPr>
      <t xml:space="preserve">
</t>
    </r>
    <r>
      <rPr>
        <sz val="11"/>
        <color rgb="FF000000"/>
        <rFont val="Calibri"/>
      </rPr>
      <t>and created &gt;= sysdate-30 -- Lists objects created within last 30 days</t>
    </r>
    <r>
      <rPr>
        <sz val="11"/>
        <color rgb="FF000000"/>
        <rFont val="Calibri"/>
      </rPr>
      <t xml:space="preserve">
</t>
    </r>
    <r>
      <rPr>
        <sz val="11"/>
        <color rgb="FF000000"/>
        <rFont val="Calibri"/>
      </rPr>
      <t>order by created, owner, object_name;</t>
    </r>
  </si>
  <si>
    <r>
      <rPr>
        <sz val="11"/>
        <color rgb="FF000000"/>
        <rFont val="Calibri"/>
      </rPr>
      <t>Application users by definition and job function require only the permissions to manipulate data within database objects and execute procedures within the database. The statements used to define objects in the database are referred to as Data Definition Language (DDL) statements and include the CREATE, DROP, and ALTER object statements (DDL statements do not include CREATE USER, DROP USER, or ALTER USER actions). This requirement is included here as a production system would by definition not support changes to the data definitions. Where object creation is an indirect result of DBMS operation or dynamic object structures are required by the application function as is found in some object-oriented DBMS applications, this restriction does not apply. Re-use of static data structures to recreate temporary data objects are not exempted.</t>
    </r>
  </si>
  <si>
    <r>
      <rPr>
        <sz val="11"/>
        <color rgb="FF000000"/>
        <rFont val="Calibri"/>
      </rPr>
      <t>If the database being reviewed is not a production database, this check is Not a Finding.</t>
    </r>
    <r>
      <rPr>
        <sz val="11"/>
        <color rgb="FF000000"/>
        <rFont val="Calibri"/>
      </rPr>
      <t xml:space="preserve">
</t>
    </r>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select created, owner, object_name, object_type</t>
    </r>
    <r>
      <rPr>
        <sz val="11"/>
        <color rgb="FF000000"/>
        <rFont val="Calibri"/>
      </rPr>
      <t xml:space="preserve">
</t>
    </r>
    <r>
      <rPr>
        <sz val="11"/>
        <color rgb="FF000000"/>
        <rFont val="Calibri"/>
      </rPr>
      <t>from dba_objects</t>
    </r>
    <r>
      <rPr>
        <sz val="11"/>
        <color rgb="FF000000"/>
        <rFont val="Calibri"/>
      </rPr>
      <t xml:space="preserve">
</t>
    </r>
    <r>
      <rPr>
        <sz val="11"/>
        <color rgb="FF000000"/>
        <rFont val="Calibri"/>
      </rPr>
      <t>where owner not in</t>
    </r>
    <r>
      <rPr>
        <sz val="11"/>
        <color rgb="FF000000"/>
        <rFont val="Calibri"/>
      </rPr>
      <t xml:space="preserve">
</t>
    </r>
    <r>
      <rPr>
        <sz val="11"/>
        <color rgb="FF000000"/>
        <rFont val="Calibri"/>
      </rPr>
      <t xml:space="preserve"> ('SYS', 'SYSTEM', 'ORDSYS', 'XDB', 'OLAPSYS', 'ODM')</t>
    </r>
    <r>
      <rPr>
        <sz val="11"/>
        <color rgb="FF000000"/>
        <rFont val="Calibri"/>
      </rPr>
      <t xml:space="preserve">
</t>
    </r>
    <r>
      <rPr>
        <sz val="11"/>
        <color rgb="FF000000"/>
        <rFont val="Calibri"/>
      </rPr>
      <t xml:space="preserve">and object_type &lt;&gt; 'SYNONYM' </t>
    </r>
    <r>
      <rPr>
        <sz val="11"/>
        <color rgb="FF000000"/>
        <rFont val="Calibri"/>
      </rPr>
      <t xml:space="preserve">
</t>
    </r>
    <r>
      <rPr>
        <sz val="11"/>
        <color rgb="FF000000"/>
        <rFont val="Calibri"/>
      </rPr>
      <t>order by created, owner, object_name;</t>
    </r>
    <r>
      <rPr>
        <sz val="11"/>
        <color rgb="FF000000"/>
        <rFont val="Calibri"/>
      </rPr>
      <t xml:space="preserve">
</t>
    </r>
    <r>
      <rPr>
        <sz val="11"/>
        <color rgb="FF000000"/>
        <rFont val="Calibri"/>
      </rPr>
      <t>View the list of objects retuned.</t>
    </r>
    <r>
      <rPr>
        <sz val="11"/>
        <color rgb="FF000000"/>
        <rFont val="Calibri"/>
      </rPr>
      <t xml:space="preserve">
</t>
    </r>
    <r>
      <rPr>
        <sz val="11"/>
        <color rgb="FF000000"/>
        <rFont val="Calibri"/>
      </rPr>
      <t>If any object-creation dates do not coincide with the software maintenance and upgrade logs or are not objects documented as supporting dynamic object creation functions, then investigate the circumstances under which the object was created.</t>
    </r>
    <r>
      <rPr>
        <sz val="11"/>
        <color rgb="FF000000"/>
        <rFont val="Calibri"/>
      </rPr>
      <t xml:space="preserve">
</t>
    </r>
    <r>
      <rPr>
        <sz val="11"/>
        <color rgb="FF000000"/>
        <rFont val="Calibri"/>
      </rPr>
      <t>If the object is created using static definitions to store temporary data or indicates that the application uses unauthorized DDL statements, this is a Finding.</t>
    </r>
  </si>
  <si>
    <t>V-3728</t>
  </si>
  <si>
    <r>
      <rPr>
        <sz val="11"/>
        <rFont val="Calibri"/>
      </rPr>
      <t>Unused database components, database application software, and database objects should be removed from the DBMS system.</t>
    </r>
  </si>
  <si>
    <r>
      <rPr>
        <sz val="11"/>
        <color rgb="FF000000"/>
        <rFont val="Calibri"/>
      </rPr>
      <t>Review the list of installed products available for the DBMS install. If any are required and licensed for operation of applications that will be accessing the DBMS, include them in the application design specification and list them in the System Security Plan. If any are not, but have been installed, uninstall them and remove any database schemas, objects, applications and security principals that exclusively support them.</t>
    </r>
    <r>
      <rPr>
        <sz val="11"/>
        <color rgb="FF000000"/>
        <rFont val="Calibri"/>
      </rPr>
      <t xml:space="preserve">
</t>
    </r>
    <r>
      <rPr>
        <sz val="11"/>
        <color rgb="FF000000"/>
        <rFont val="Calibri"/>
      </rPr>
      <t>Verify correct operation of the required Oracle components in a test environment before aplying these changes to a production system.</t>
    </r>
  </si>
  <si>
    <r>
      <rPr>
        <sz val="11"/>
        <color rgb="FF000000"/>
        <rFont val="Calibri"/>
      </rPr>
      <t>Unused, unnecessary DBMS components increase the attack surface for the DBMS by introducing additional targets for attack. By minimizing the services and applications installed on the system, the number of potential vulnerabilities is reduced.</t>
    </r>
    <r>
      <rPr>
        <sz val="11"/>
        <color rgb="FF000000"/>
        <rFont val="Calibri"/>
      </rPr>
      <t xml:space="preserve">
</t>
    </r>
    <r>
      <rPr>
        <sz val="11"/>
        <color rgb="FF000000"/>
        <rFont val="Calibri"/>
      </rPr>
      <t>However, dependencies exist among Oracle components that could result in the removal of an apparently unnecessary component interfering with the operation of a required component.  Therefore, thorough testing is required before removing components from a production server.</t>
    </r>
  </si>
  <si>
    <r>
      <rPr>
        <sz val="11"/>
        <color rgb="FF000000"/>
        <rFont val="Calibri"/>
      </rPr>
      <t>Use the Oracle Universal Installer or OPATCH utility to display the list of installed products. Review the list of installed products with the DBA and verify any installed products listed below are required and licensed. If any are installed and are not required or not licensed, this is a Finding.</t>
    </r>
    <r>
      <rPr>
        <sz val="11"/>
        <color rgb="FF000000"/>
        <rFont val="Calibri"/>
      </rPr>
      <t xml:space="preserve">
</t>
    </r>
    <r>
      <rPr>
        <sz val="11"/>
        <color rgb="FF000000"/>
        <rFont val="Calibri"/>
      </rPr>
      <t>From Command Prompt:</t>
    </r>
    <r>
      <rPr>
        <sz val="11"/>
        <color rgb="FF000000"/>
        <rFont val="Calibri"/>
      </rPr>
      <t xml:space="preserve">
</t>
    </r>
    <r>
      <rPr>
        <sz val="11"/>
        <color rgb="FF000000"/>
        <rFont val="Calibri"/>
      </rPr>
      <t xml:space="preserve">  $ORACLE_HOME/OPatch/opatch lsinventory –detail | more (UNIX)</t>
    </r>
    <r>
      <rPr>
        <sz val="11"/>
        <color rgb="FF000000"/>
        <rFont val="Calibri"/>
      </rPr>
      <t xml:space="preserve">
</t>
    </r>
    <r>
      <rPr>
        <sz val="11"/>
        <color rgb="FF000000"/>
        <rFont val="Calibri"/>
      </rPr>
      <t xml:space="preserve">  %ORACLE_HOME%/OPatch/opatch lsinventory –detail | more (Windows)</t>
    </r>
    <r>
      <rPr>
        <sz val="11"/>
        <color rgb="FF000000"/>
        <rFont val="Calibri"/>
      </rPr>
      <t xml:space="preserve">
</t>
    </r>
    <r>
      <rPr>
        <sz val="11"/>
        <color rgb="FF000000"/>
        <rFont val="Calibri"/>
      </rPr>
      <t>Requires additional License on Enterprise Edition:</t>
    </r>
    <r>
      <rPr>
        <sz val="11"/>
        <color rgb="FF000000"/>
        <rFont val="Calibri"/>
      </rPr>
      <t xml:space="preserve">
</t>
    </r>
    <r>
      <rPr>
        <sz val="11"/>
        <color rgb="FF000000"/>
        <rFont val="Calibri"/>
      </rPr>
      <t>Oracle Active Data Guard</t>
    </r>
    <r>
      <rPr>
        <sz val="11"/>
        <color rgb="FF000000"/>
        <rFont val="Calibri"/>
      </rPr>
      <t xml:space="preserve">
</t>
    </r>
    <r>
      <rPr>
        <sz val="11"/>
        <color rgb="FF000000"/>
        <rFont val="Calibri"/>
      </rPr>
      <t>Oracle Total Recall</t>
    </r>
    <r>
      <rPr>
        <sz val="11"/>
        <color rgb="FF000000"/>
        <rFont val="Calibri"/>
      </rPr>
      <t xml:space="preserve">
</t>
    </r>
    <r>
      <rPr>
        <sz val="11"/>
        <color rgb="FF000000"/>
        <rFont val="Calibri"/>
      </rPr>
      <t>Oracle Real Application Clusters</t>
    </r>
    <r>
      <rPr>
        <sz val="11"/>
        <color rgb="FF000000"/>
        <rFont val="Calibri"/>
      </rPr>
      <t xml:space="preserve">
</t>
    </r>
    <r>
      <rPr>
        <sz val="11"/>
        <color rgb="FF000000"/>
        <rFont val="Calibri"/>
      </rPr>
      <t>Oracle In-Memory Database Cache</t>
    </r>
    <r>
      <rPr>
        <sz val="11"/>
        <color rgb="FF000000"/>
        <rFont val="Calibri"/>
      </rPr>
      <t xml:space="preserve">
</t>
    </r>
    <r>
      <rPr>
        <sz val="11"/>
        <color rgb="FF000000"/>
        <rFont val="Calibri"/>
      </rPr>
      <t>Oracle Advanced Security</t>
    </r>
    <r>
      <rPr>
        <sz val="11"/>
        <color rgb="FF000000"/>
        <rFont val="Calibri"/>
      </rPr>
      <t xml:space="preserve">
</t>
    </r>
    <r>
      <rPr>
        <sz val="11"/>
        <color rgb="FF000000"/>
        <rFont val="Calibri"/>
      </rPr>
      <t>Oracle Label Security</t>
    </r>
    <r>
      <rPr>
        <sz val="11"/>
        <color rgb="FF000000"/>
        <rFont val="Calibri"/>
      </rPr>
      <t xml:space="preserve">
</t>
    </r>
    <r>
      <rPr>
        <sz val="11"/>
        <color rgb="FF000000"/>
        <rFont val="Calibri"/>
      </rPr>
      <t>Oracle Database Vault</t>
    </r>
    <r>
      <rPr>
        <sz val="11"/>
        <color rgb="FF000000"/>
        <rFont val="Calibri"/>
      </rPr>
      <t xml:space="preserve">
</t>
    </r>
    <r>
      <rPr>
        <sz val="11"/>
        <color rgb="FF000000"/>
        <rFont val="Calibri"/>
      </rPr>
      <t xml:space="preserve">Oracle Change Management Pack </t>
    </r>
    <r>
      <rPr>
        <sz val="11"/>
        <color rgb="FF000000"/>
        <rFont val="Calibri"/>
      </rPr>
      <t xml:space="preserve">
</t>
    </r>
    <r>
      <rPr>
        <sz val="11"/>
        <color rgb="FF000000"/>
        <rFont val="Calibri"/>
      </rPr>
      <t>Oracle Configuration Management Pack</t>
    </r>
    <r>
      <rPr>
        <sz val="11"/>
        <color rgb="FF000000"/>
        <rFont val="Calibri"/>
      </rPr>
      <t xml:space="preserve">
</t>
    </r>
    <r>
      <rPr>
        <sz val="11"/>
        <color rgb="FF000000"/>
        <rFont val="Calibri"/>
      </rPr>
      <t>Oracle Diagnostic Pack</t>
    </r>
    <r>
      <rPr>
        <sz val="11"/>
        <color rgb="FF000000"/>
        <rFont val="Calibri"/>
      </rPr>
      <t xml:space="preserve">
</t>
    </r>
    <r>
      <rPr>
        <sz val="11"/>
        <color rgb="FF000000"/>
        <rFont val="Calibri"/>
      </rPr>
      <t>Oracle Tuning Pack</t>
    </r>
    <r>
      <rPr>
        <sz val="11"/>
        <color rgb="FF000000"/>
        <rFont val="Calibri"/>
      </rPr>
      <t xml:space="preserve">
</t>
    </r>
    <r>
      <rPr>
        <sz val="11"/>
        <color rgb="FF000000"/>
        <rFont val="Calibri"/>
      </rPr>
      <t>Oracle Provisioning and Patch Automation Pack</t>
    </r>
    <r>
      <rPr>
        <sz val="11"/>
        <color rgb="FF000000"/>
        <rFont val="Calibri"/>
      </rPr>
      <t xml:space="preserve">
</t>
    </r>
    <r>
      <rPr>
        <sz val="11"/>
        <color rgb="FF000000"/>
        <rFont val="Calibri"/>
      </rPr>
      <t>Oracle Real Application Testing</t>
    </r>
    <r>
      <rPr>
        <sz val="11"/>
        <color rgb="FF000000"/>
        <rFont val="Calibri"/>
      </rPr>
      <t xml:space="preserve">
</t>
    </r>
    <r>
      <rPr>
        <sz val="11"/>
        <color rgb="FF000000"/>
        <rFont val="Calibri"/>
      </rPr>
      <t>Oracle Partitioning</t>
    </r>
    <r>
      <rPr>
        <sz val="11"/>
        <color rgb="FF000000"/>
        <rFont val="Calibri"/>
      </rPr>
      <t xml:space="preserve">
</t>
    </r>
    <r>
      <rPr>
        <sz val="11"/>
        <color rgb="FF000000"/>
        <rFont val="Calibri"/>
      </rPr>
      <t>Oracle OLAP</t>
    </r>
    <r>
      <rPr>
        <sz val="11"/>
        <color rgb="FF000000"/>
        <rFont val="Calibri"/>
      </rPr>
      <t xml:space="preserve">
</t>
    </r>
    <r>
      <rPr>
        <sz val="11"/>
        <color rgb="FF000000"/>
        <rFont val="Calibri"/>
      </rPr>
      <t>Oracle Data Mining</t>
    </r>
    <r>
      <rPr>
        <sz val="11"/>
        <color rgb="FF000000"/>
        <rFont val="Calibri"/>
      </rPr>
      <t xml:space="preserve">
</t>
    </r>
    <r>
      <rPr>
        <sz val="11"/>
        <color rgb="FF000000"/>
        <rFont val="Calibri"/>
      </rPr>
      <t>Oracle Data Quality and Profiling</t>
    </r>
    <r>
      <rPr>
        <sz val="11"/>
        <color rgb="FF000000"/>
        <rFont val="Calibri"/>
      </rPr>
      <t xml:space="preserve">
</t>
    </r>
    <r>
      <rPr>
        <sz val="11"/>
        <color rgb="FF000000"/>
        <rFont val="Calibri"/>
      </rPr>
      <t>Oracle Data Watch and Repair Connector</t>
    </r>
    <r>
      <rPr>
        <sz val="11"/>
        <color rgb="FF000000"/>
        <rFont val="Calibri"/>
      </rPr>
      <t xml:space="preserve">
</t>
    </r>
    <r>
      <rPr>
        <sz val="11"/>
        <color rgb="FF000000"/>
        <rFont val="Calibri"/>
      </rPr>
      <t>Oracle Advanced Compression</t>
    </r>
    <r>
      <rPr>
        <sz val="11"/>
        <color rgb="FF000000"/>
        <rFont val="Calibri"/>
      </rPr>
      <t xml:space="preserve">
</t>
    </r>
    <r>
      <rPr>
        <sz val="11"/>
        <color rgb="FF000000"/>
        <rFont val="Calibri"/>
      </rPr>
      <t>Oracle Spatial</t>
    </r>
    <r>
      <rPr>
        <sz val="11"/>
        <color rgb="FF000000"/>
        <rFont val="Calibri"/>
      </rPr>
      <t xml:space="preserve">
</t>
    </r>
    <r>
      <rPr>
        <sz val="11"/>
        <color rgb="FF000000"/>
        <rFont val="Calibri"/>
      </rPr>
      <t>Oracle Content Database Suite</t>
    </r>
    <r>
      <rPr>
        <sz val="11"/>
        <color rgb="FF000000"/>
        <rFont val="Calibri"/>
      </rPr>
      <t xml:space="preserve">
</t>
    </r>
    <r>
      <rPr>
        <sz val="11"/>
        <color rgb="FF000000"/>
        <rFont val="Calibri"/>
      </rPr>
      <t>Requires additional License:</t>
    </r>
    <r>
      <rPr>
        <sz val="11"/>
        <color rgb="FF000000"/>
        <rFont val="Calibri"/>
      </rPr>
      <t xml:space="preserve">
</t>
    </r>
    <r>
      <rPr>
        <sz val="11"/>
        <color rgb="FF000000"/>
        <rFont val="Calibri"/>
      </rPr>
      <t>Oracle Database Gateways</t>
    </r>
    <r>
      <rPr>
        <sz val="11"/>
        <color rgb="FF000000"/>
        <rFont val="Calibri"/>
      </rPr>
      <t xml:space="preserve">
</t>
    </r>
    <r>
      <rPr>
        <sz val="11"/>
        <color rgb="FF000000"/>
        <rFont val="Calibri"/>
      </rPr>
      <t>Confirm requirements for these products:</t>
    </r>
    <r>
      <rPr>
        <sz val="11"/>
        <color rgb="FF000000"/>
        <rFont val="Calibri"/>
      </rPr>
      <t xml:space="preserve">
</t>
    </r>
    <r>
      <rPr>
        <sz val="11"/>
        <color rgb="FF000000"/>
        <rFont val="Calibri"/>
      </rPr>
      <t>Database Workspace Manager</t>
    </r>
    <r>
      <rPr>
        <sz val="11"/>
        <color rgb="FF000000"/>
        <rFont val="Calibri"/>
      </rPr>
      <t xml:space="preserve">
</t>
    </r>
    <r>
      <rPr>
        <sz val="11"/>
        <color rgb="FF000000"/>
        <rFont val="Calibri"/>
      </rPr>
      <t>Enterprise Manager Agent</t>
    </r>
    <r>
      <rPr>
        <sz val="11"/>
        <color rgb="FF000000"/>
        <rFont val="Calibri"/>
      </rPr>
      <t xml:space="preserve">
</t>
    </r>
    <r>
      <rPr>
        <sz val="11"/>
        <color rgb="FF000000"/>
        <rFont val="Calibri"/>
      </rPr>
      <t>iSQL*Plus</t>
    </r>
    <r>
      <rPr>
        <sz val="11"/>
        <color rgb="FF000000"/>
        <rFont val="Calibri"/>
      </rPr>
      <t xml:space="preserve">
</t>
    </r>
    <r>
      <rPr>
        <sz val="11"/>
        <color rgb="FF000000"/>
        <rFont val="Calibri"/>
      </rPr>
      <t>LDAP</t>
    </r>
    <r>
      <rPr>
        <sz val="11"/>
        <color rgb="FF000000"/>
        <rFont val="Calibri"/>
      </rPr>
      <t xml:space="preserve">
</t>
    </r>
    <r>
      <rPr>
        <sz val="11"/>
        <color rgb="FF000000"/>
        <rFont val="Calibri"/>
      </rPr>
      <t>Oracle Data Guard</t>
    </r>
    <r>
      <rPr>
        <sz val="11"/>
        <color rgb="FF000000"/>
        <rFont val="Calibri"/>
      </rPr>
      <t xml:space="preserve">
</t>
    </r>
    <r>
      <rPr>
        <sz val="11"/>
        <color rgb="FF000000"/>
        <rFont val="Calibri"/>
      </rPr>
      <t>Oracle Fail Safe (Windows only)</t>
    </r>
    <r>
      <rPr>
        <sz val="11"/>
        <color rgb="FF000000"/>
        <rFont val="Calibri"/>
      </rPr>
      <t xml:space="preserve">
</t>
    </r>
    <r>
      <rPr>
        <sz val="11"/>
        <color rgb="FF000000"/>
        <rFont val="Calibri"/>
      </rPr>
      <t>Oracle HTTP Server</t>
    </r>
    <r>
      <rPr>
        <sz val="11"/>
        <color rgb="FF000000"/>
        <rFont val="Calibri"/>
      </rPr>
      <t xml:space="preserve">
</t>
    </r>
    <r>
      <rPr>
        <sz val="11"/>
        <color rgb="FF000000"/>
        <rFont val="Calibri"/>
      </rPr>
      <t>Oracle interMedia</t>
    </r>
    <r>
      <rPr>
        <sz val="11"/>
        <color rgb="FF000000"/>
        <rFont val="Calibri"/>
      </rPr>
      <t xml:space="preserve">
</t>
    </r>
    <r>
      <rPr>
        <sz val="11"/>
        <color rgb="FF000000"/>
        <rFont val="Calibri"/>
      </rPr>
      <t>Oracle Internet Directory</t>
    </r>
    <r>
      <rPr>
        <sz val="11"/>
        <color rgb="FF000000"/>
        <rFont val="Calibri"/>
      </rPr>
      <t xml:space="preserve">
</t>
    </r>
    <r>
      <rPr>
        <sz val="11"/>
        <color rgb="FF000000"/>
        <rFont val="Calibri"/>
      </rPr>
      <t>Oracle Advanced Replication</t>
    </r>
    <r>
      <rPr>
        <sz val="11"/>
        <color rgb="FF000000"/>
        <rFont val="Calibri"/>
      </rPr>
      <t xml:space="preserve">
</t>
    </r>
    <r>
      <rPr>
        <sz val="11"/>
        <color rgb="FF000000"/>
        <rFont val="Calibri"/>
      </rPr>
      <t>Oracle Starter Database</t>
    </r>
    <r>
      <rPr>
        <sz val="11"/>
        <color rgb="FF000000"/>
        <rFont val="Calibri"/>
      </rPr>
      <t xml:space="preserve">
</t>
    </r>
    <r>
      <rPr>
        <sz val="11"/>
        <color rgb="FF000000"/>
        <rFont val="Calibri"/>
      </rPr>
      <t>Oracle Text</t>
    </r>
    <r>
      <rPr>
        <sz val="11"/>
        <color rgb="FF000000"/>
        <rFont val="Calibri"/>
      </rPr>
      <t xml:space="preserve">
</t>
    </r>
    <r>
      <rPr>
        <sz val="11"/>
        <color rgb="FF000000"/>
        <rFont val="Calibri"/>
      </rPr>
      <t>Oracle Virtual Private Database</t>
    </r>
    <r>
      <rPr>
        <sz val="11"/>
        <color rgb="FF000000"/>
        <rFont val="Calibri"/>
      </rPr>
      <t xml:space="preserve">
</t>
    </r>
    <r>
      <rPr>
        <sz val="11"/>
        <color rgb="FF000000"/>
        <rFont val="Calibri"/>
      </rPr>
      <t>Oracle Wallet Manager (Requires Advanced Security when using PKI and transparent encryption)</t>
    </r>
    <r>
      <rPr>
        <sz val="11"/>
        <color rgb="FF000000"/>
        <rFont val="Calibri"/>
      </rPr>
      <t xml:space="preserve">
</t>
    </r>
    <r>
      <rPr>
        <sz val="11"/>
        <color rgb="FF000000"/>
        <rFont val="Calibri"/>
      </rPr>
      <t>Oracle XML Development</t>
    </r>
    <r>
      <rPr>
        <sz val="11"/>
        <color rgb="FF000000"/>
        <rFont val="Calibri"/>
      </rPr>
      <t xml:space="preserve">
</t>
    </r>
    <r>
      <rPr>
        <sz val="11"/>
        <color rgb="FF000000"/>
        <rFont val="Calibri"/>
      </rPr>
      <t>Sample Schema</t>
    </r>
    <r>
      <rPr>
        <sz val="11"/>
        <color rgb="FF000000"/>
        <rFont val="Calibri"/>
      </rPr>
      <t xml:space="preserve">
</t>
    </r>
    <r>
      <rPr>
        <sz val="11"/>
        <color rgb="FF000000"/>
        <rFont val="Calibri"/>
      </rPr>
      <t>NOTE:  This list does not take into account product dependencies that, when selected for de-install, remove required database software. A custom installation without selection of unnecessary components is required to ensure a clean install of only required and licensed products. The list of product dependencies may be subject to change by Oracle and is not addressed here.</t>
    </r>
  </si>
  <si>
    <t>V-3803</t>
  </si>
  <si>
    <r>
      <rPr>
        <sz val="11"/>
        <rFont val="Calibri"/>
      </rPr>
      <t>A production DBMS installation should not coexist on the same DBMS host with other, non-production DBMS installations.</t>
    </r>
  </si>
  <si>
    <r>
      <rPr>
        <sz val="11"/>
        <color rgb="FF000000"/>
        <rFont val="Calibri"/>
      </rPr>
      <t>Recommend establishing a dedicated DBMS host for production DBMS installations (See Checks DG0109 and DG0110).</t>
    </r>
    <r>
      <rPr>
        <sz val="11"/>
        <color rgb="FF000000"/>
        <rFont val="Calibri"/>
      </rPr>
      <t xml:space="preserve">
</t>
    </r>
    <r>
      <rPr>
        <sz val="11"/>
        <color rgb="FF000000"/>
        <rFont val="Calibri"/>
      </rPr>
      <t>A dedicated host system in this case refers to an instance of the operating system at a minimum.</t>
    </r>
    <r>
      <rPr>
        <sz val="11"/>
        <color rgb="FF000000"/>
        <rFont val="Calibri"/>
      </rPr>
      <t xml:space="preserve">
</t>
    </r>
    <r>
      <rPr>
        <sz val="11"/>
        <color rgb="FF000000"/>
        <rFont val="Calibri"/>
      </rPr>
      <t>The operating system may reside on a virtual host machine where supported by the DBMS vendor.</t>
    </r>
  </si>
  <si>
    <r>
      <rPr>
        <sz val="11"/>
        <color rgb="FF000000"/>
        <rFont val="Calibri"/>
      </rPr>
      <t>Production, development and other non-production DBMS installations have different access and security requirements.  Shared production/non-production DBMS installations secured at a production-level can impede development efforts whereas production/non-production DBMS installations secured at a development-level can lead to exploitation of production-level installations. Production DBMS installations should be kept separate from development, QA, TEST and other non-production DBMS systems.</t>
    </r>
  </si>
  <si>
    <r>
      <rPr>
        <sz val="11"/>
        <color rgb="FF000000"/>
        <rFont val="Calibri"/>
      </rPr>
      <t>Review the System Security Plan and interview the DBA and IAO to determine if the DBMS host contains production and non-production DBMS installations.</t>
    </r>
    <r>
      <rPr>
        <sz val="11"/>
        <color rgb="FF000000"/>
        <rFont val="Calibri"/>
      </rPr>
      <t xml:space="preserve">
</t>
    </r>
    <r>
      <rPr>
        <sz val="11"/>
        <color rgb="FF000000"/>
        <rFont val="Calibri"/>
      </rPr>
      <t>If the DBMS host contains both production and non-production DBMS installations or the production DBMS installation is being used for non-production efforts, determine if this allowance is documented in the System Security Plan and authorized by the IAO.</t>
    </r>
    <r>
      <rPr>
        <sz val="11"/>
        <color rgb="FF000000"/>
        <rFont val="Calibri"/>
      </rPr>
      <t xml:space="preserve">
</t>
    </r>
    <r>
      <rPr>
        <sz val="11"/>
        <color rgb="FF000000"/>
        <rFont val="Calibri"/>
      </rPr>
      <t>If not documented and authorized, this is a Finding.</t>
    </r>
    <r>
      <rPr>
        <sz val="11"/>
        <color rgb="FF000000"/>
        <rFont val="Calibri"/>
      </rPr>
      <t xml:space="preserve">
</t>
    </r>
    <r>
      <rPr>
        <sz val="11"/>
        <color rgb="FF000000"/>
        <rFont val="Calibri"/>
      </rPr>
      <t>NOTE: Though shared production/non-production DBMS installations was allowed under previous database STIG guidance, doing so may place it in violation of OS, Application, Network or Enclave STIG guidance. Ensure that any shared production/non-production DBMS installations meets STIG guidance requirements at all levels or mitigate any conflicts in STIG guidance with your DAA.</t>
    </r>
  </si>
  <si>
    <t>V-3805</t>
  </si>
  <si>
    <r>
      <rPr>
        <sz val="11"/>
        <rFont val="Calibri"/>
      </rPr>
      <t>Application software should be owned by a Software Application account.</t>
    </r>
  </si>
  <si>
    <r>
      <rPr>
        <sz val="11"/>
        <color rgb="FF000000"/>
        <rFont val="Calibri"/>
      </rPr>
      <t>Assign DBMS file and directory ownership to a dedicated Oracle OS owner account.</t>
    </r>
    <r>
      <rPr>
        <sz val="11"/>
        <color rgb="FF000000"/>
        <rFont val="Calibri"/>
      </rPr>
      <t xml:space="preserve">
</t>
    </r>
    <r>
      <rPr>
        <sz val="11"/>
        <color rgb="FF000000"/>
        <rFont val="Calibri"/>
      </rPr>
      <t>Document the locations of Oracle DBMS files and directories in the System Security Plan.</t>
    </r>
    <r>
      <rPr>
        <sz val="11"/>
        <color rgb="FF000000"/>
        <rFont val="Calibri"/>
      </rPr>
      <t xml:space="preserve">
</t>
    </r>
    <r>
      <rPr>
        <sz val="11"/>
        <color rgb="FF000000"/>
        <rFont val="Calibri"/>
      </rPr>
      <t>On Windows systems:</t>
    </r>
    <r>
      <rPr>
        <sz val="11"/>
        <color rgb="FF000000"/>
        <rFont val="Calibri"/>
      </rPr>
      <t xml:space="preserve">
</t>
    </r>
    <r>
      <rPr>
        <sz val="11"/>
        <color rgb="FF000000"/>
        <rFont val="Calibri"/>
      </rPr>
      <t>The creation of a dedicated Oracle OS account and change of ownership of all files in the %ORACLE_HOME% directories and subdirectories should be performed prior to placing the DBMS system into production.</t>
    </r>
    <r>
      <rPr>
        <sz val="11"/>
        <color rgb="FF000000"/>
        <rFont val="Calibri"/>
      </rPr>
      <t xml:space="preserve">
</t>
    </r>
    <r>
      <rPr>
        <sz val="11"/>
        <color rgb="FF000000"/>
        <rFont val="Calibri"/>
      </rPr>
      <t>See checks DO0120 and DG0102 for details on establishing a dedicated OS account for Oracle services on Windows platforms.</t>
    </r>
    <r>
      <rPr>
        <sz val="11"/>
        <color rgb="FF000000"/>
        <rFont val="Calibri"/>
      </rPr>
      <t xml:space="preserve">
</t>
    </r>
    <r>
      <rPr>
        <sz val="11"/>
        <color rgb="FF000000"/>
        <rFont val="Calibri"/>
      </rPr>
      <t>Using the dedicated Oracle OS owner account to install and maintain the DBMS software libraries and configuration files will help maintain file and directory ownership.</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Assign DBMS file and directory ownership to a dedicated Oracle host OS software installation and maintenance account.</t>
    </r>
    <r>
      <rPr>
        <sz val="11"/>
        <color rgb="FF000000"/>
        <rFont val="Calibri"/>
      </rPr>
      <t xml:space="preserve">
</t>
    </r>
    <r>
      <rPr>
        <sz val="11"/>
        <color rgb="FF000000"/>
        <rFont val="Calibri"/>
      </rPr>
      <t>The owner and group ownership as well as file permissions for the following files (if present) should not be changed:</t>
    </r>
    <r>
      <rPr>
        <sz val="11"/>
        <color rgb="FF000000"/>
        <rFont val="Calibri"/>
      </rPr>
      <t xml:space="preserve">
</t>
    </r>
    <r>
      <rPr>
        <sz val="11"/>
        <color rgb="FF000000"/>
        <rFont val="Calibri"/>
      </rPr>
      <t>extjob</t>
    </r>
    <r>
      <rPr>
        <sz val="11"/>
        <color rgb="FF000000"/>
        <rFont val="Calibri"/>
      </rPr>
      <t xml:space="preserve">
</t>
    </r>
    <r>
      <rPr>
        <sz val="11"/>
        <color rgb="FF000000"/>
        <rFont val="Calibri"/>
      </rPr>
      <t>jssu</t>
    </r>
    <r>
      <rPr>
        <sz val="11"/>
        <color rgb="FF000000"/>
        <rFont val="Calibri"/>
      </rPr>
      <t xml:space="preserve">
</t>
    </r>
    <r>
      <rPr>
        <sz val="11"/>
        <color rgb="FF000000"/>
        <rFont val="Calibri"/>
      </rPr>
      <t>nmb</t>
    </r>
    <r>
      <rPr>
        <sz val="11"/>
        <color rgb="FF000000"/>
        <rFont val="Calibri"/>
      </rPr>
      <t xml:space="preserve">
</t>
    </r>
    <r>
      <rPr>
        <sz val="11"/>
        <color rgb="FF000000"/>
        <rFont val="Calibri"/>
      </rPr>
      <t>nmhs</t>
    </r>
    <r>
      <rPr>
        <sz val="11"/>
        <color rgb="FF000000"/>
        <rFont val="Calibri"/>
      </rPr>
      <t xml:space="preserve">
</t>
    </r>
    <r>
      <rPr>
        <sz val="11"/>
        <color rgb="FF000000"/>
        <rFont val="Calibri"/>
      </rPr>
      <t>nmo</t>
    </r>
    <r>
      <rPr>
        <sz val="11"/>
        <color rgb="FF000000"/>
        <rFont val="Calibri"/>
      </rPr>
      <t xml:space="preserve">
</t>
    </r>
    <r>
      <rPr>
        <sz val="11"/>
        <color rgb="FF000000"/>
        <rFont val="Calibri"/>
      </rPr>
      <t>oradism</t>
    </r>
    <r>
      <rPr>
        <sz val="11"/>
        <color rgb="FF000000"/>
        <rFont val="Calibri"/>
      </rPr>
      <t xml:space="preserve">
</t>
    </r>
    <r>
      <rPr>
        <sz val="11"/>
        <color rgb="FF000000"/>
        <rFont val="Calibri"/>
      </rPr>
      <t>externaljob.ora</t>
    </r>
    <r>
      <rPr>
        <sz val="11"/>
        <color rgb="FF000000"/>
        <rFont val="Calibri"/>
      </rPr>
      <t xml:space="preserve">
</t>
    </r>
    <r>
      <rPr>
        <sz val="11"/>
        <color rgb="FF000000"/>
        <rFont val="Calibri"/>
      </rPr>
      <t>coraenv</t>
    </r>
    <r>
      <rPr>
        <sz val="11"/>
        <color rgb="FF000000"/>
        <rFont val="Calibri"/>
      </rPr>
      <t xml:space="preserve">
</t>
    </r>
    <r>
      <rPr>
        <sz val="11"/>
        <color rgb="FF000000"/>
        <rFont val="Calibri"/>
      </rPr>
      <t>dbhome</t>
    </r>
    <r>
      <rPr>
        <sz val="11"/>
        <color rgb="FF000000"/>
        <rFont val="Calibri"/>
      </rPr>
      <t xml:space="preserve">
</t>
    </r>
    <r>
      <rPr>
        <sz val="11"/>
        <color rgb="FF000000"/>
        <rFont val="Calibri"/>
      </rPr>
      <t>oraenv</t>
    </r>
    <r>
      <rPr>
        <sz val="11"/>
        <color rgb="FF000000"/>
        <rFont val="Calibri"/>
      </rPr>
      <t xml:space="preserve">
</t>
    </r>
    <r>
      <rPr>
        <sz val="11"/>
        <color rgb="FF000000"/>
        <rFont val="Calibri"/>
      </rPr>
      <t>Using the dedicated Oracle host OS software installation and maintenance account to install and maintain the DBMS software libraries and configuration files will help maintain file and directory ownership.</t>
    </r>
  </si>
  <si>
    <r>
      <rPr>
        <sz val="11"/>
        <color rgb="FF000000"/>
        <rFont val="Calibri"/>
      </rPr>
      <t>File and directory ownership imparts full privileges to the owner. These privileges should be restricted to a single, dedicated account to preserve proper chains of ownership and privilege assignment management.</t>
    </r>
  </si>
  <si>
    <r>
      <rPr>
        <sz val="11"/>
        <color rgb="FF000000"/>
        <rFont val="Calibri"/>
      </rPr>
      <t>Ask the DBA/SA to demonstrate file and group ownership of the Oracle DBMS software and files and directories.</t>
    </r>
    <r>
      <rPr>
        <sz val="11"/>
        <color rgb="FF000000"/>
        <rFont val="Calibri"/>
      </rPr>
      <t xml:space="preserve">
</t>
    </r>
    <r>
      <rPr>
        <sz val="11"/>
        <color rgb="FF000000"/>
        <rFont val="Calibri"/>
      </rPr>
      <t>On Windows systems:</t>
    </r>
    <r>
      <rPr>
        <sz val="11"/>
        <color rgb="FF000000"/>
        <rFont val="Calibri"/>
      </rPr>
      <t xml:space="preserve">
</t>
    </r>
    <r>
      <rPr>
        <sz val="11"/>
        <color rgb="FF000000"/>
        <rFont val="Calibri"/>
      </rPr>
      <t>Launch a Windows Explorer window. In the Right Pane, Right-Click on one of the display headers and select Owner from the list. Move the Owner column after the Name column. Size the Owner column to fit the current contents.</t>
    </r>
    <r>
      <rPr>
        <sz val="11"/>
        <color rgb="FF000000"/>
        <rFont val="Calibri"/>
      </rPr>
      <t xml:space="preserve">
</t>
    </r>
    <r>
      <rPr>
        <sz val="11"/>
        <color rgb="FF000000"/>
        <rFont val="Calibri"/>
      </rPr>
      <t>NOTE: This will show the owner column for this folder only. If you want to see the owner column in all folders, select Tools -&gt; Options -&gt; View tab and click on the Apply to All Folders button.</t>
    </r>
    <r>
      <rPr>
        <sz val="11"/>
        <color rgb="FF000000"/>
        <rFont val="Calibri"/>
      </rPr>
      <t xml:space="preserve">
</t>
    </r>
    <r>
      <rPr>
        <sz val="11"/>
        <color rgb="FF000000"/>
        <rFont val="Calibri"/>
      </rPr>
      <t>The Oracle DBMS software is usually installed using an account with administrator privileges and ownership is assigned either to the account used to install the DBMS software or to the Administrators group.</t>
    </r>
    <r>
      <rPr>
        <sz val="11"/>
        <color rgb="FF000000"/>
        <rFont val="Calibri"/>
      </rPr>
      <t xml:space="preserve">
</t>
    </r>
    <r>
      <rPr>
        <sz val="11"/>
        <color rgb="FF000000"/>
        <rFont val="Calibri"/>
      </rPr>
      <t>For DBMS systems with multiple Oracle Homes using a common Oracle Base, ensure an ownership review for files and directories in the %ORACLE_BASE% that are not addressed above is performed.</t>
    </r>
    <r>
      <rPr>
        <sz val="11"/>
        <color rgb="FF000000"/>
        <rFont val="Calibri"/>
      </rPr>
      <t xml:space="preserve">
</t>
    </r>
    <r>
      <rPr>
        <sz val="11"/>
        <color rgb="FF000000"/>
        <rFont val="Calibri"/>
      </rPr>
      <t>If any files or directories belonging to an Oracle DBMS software installation are not owned by a dedicated Oracle OS owner account, this is a Finding.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find $ORACLE_HOME /var/opt/oracle /etc/ora* /usr/local/bin/*ora*  usr/local/bin/db* ! -user oracle -o ! -group oinstall | xargs ls -lR -d</t>
    </r>
    <r>
      <rPr>
        <sz val="11"/>
        <color rgb="FF000000"/>
        <rFont val="Calibri"/>
      </rPr>
      <t xml:space="preserve">
</t>
    </r>
    <r>
      <rPr>
        <sz val="11"/>
        <color rgb="FF000000"/>
        <rFont val="Calibri"/>
      </rPr>
      <t>Where "oracle" is the known Oracle Owner account name and "oinstall" is the known Oracle Group account name.</t>
    </r>
    <r>
      <rPr>
        <sz val="11"/>
        <color rgb="FF000000"/>
        <rFont val="Calibri"/>
      </rPr>
      <t xml:space="preserve">
</t>
    </r>
    <r>
      <rPr>
        <sz val="11"/>
        <color rgb="FF000000"/>
        <rFont val="Calibri"/>
      </rPr>
      <t>Review the resulting output and note the file/directory ownership.</t>
    </r>
    <r>
      <rPr>
        <sz val="11"/>
        <color rgb="FF000000"/>
        <rFont val="Calibri"/>
      </rPr>
      <t xml:space="preserve">
</t>
    </r>
    <r>
      <rPr>
        <sz val="11"/>
        <color rgb="FF000000"/>
        <rFont val="Calibri"/>
      </rPr>
      <t>For DBMS systems with multiple Oracle Homes using a common Oracle Base, ensure an ownership review for files and directories in the %ORACLE_BASE% that are not addressed above is performed.</t>
    </r>
    <r>
      <rPr>
        <sz val="11"/>
        <color rgb="FF000000"/>
        <rFont val="Calibri"/>
      </rPr>
      <t xml:space="preserve">
</t>
    </r>
    <r>
      <rPr>
        <sz val="11"/>
        <color rgb="FF000000"/>
        <rFont val="Calibri"/>
      </rPr>
      <t>If any files or directories belonging to an Oracle DBMS software installation are not owned by a dedicated Oracle OS owner account, this is a Finding.</t>
    </r>
    <r>
      <rPr>
        <sz val="11"/>
        <color rgb="FF000000"/>
        <rFont val="Calibri"/>
      </rPr>
      <t xml:space="preserve">
</t>
    </r>
    <r>
      <rPr>
        <sz val="11"/>
        <color rgb="FF000000"/>
        <rFont val="Calibri"/>
      </rPr>
      <t>The owner and group ownership as well as file permissions for the following files (if present) should not be changed:</t>
    </r>
    <r>
      <rPr>
        <sz val="11"/>
        <color rgb="FF000000"/>
        <rFont val="Calibri"/>
      </rPr>
      <t xml:space="preserve">
</t>
    </r>
    <r>
      <rPr>
        <sz val="11"/>
        <color rgb="FF000000"/>
        <rFont val="Calibri"/>
      </rPr>
      <t xml:space="preserve">  extjob</t>
    </r>
    <r>
      <rPr>
        <sz val="11"/>
        <color rgb="FF000000"/>
        <rFont val="Calibri"/>
      </rPr>
      <t xml:space="preserve">
</t>
    </r>
    <r>
      <rPr>
        <sz val="11"/>
        <color rgb="FF000000"/>
        <rFont val="Calibri"/>
      </rPr>
      <t xml:space="preserve">  jssu</t>
    </r>
    <r>
      <rPr>
        <sz val="11"/>
        <color rgb="FF000000"/>
        <rFont val="Calibri"/>
      </rPr>
      <t xml:space="preserve">
</t>
    </r>
    <r>
      <rPr>
        <sz val="11"/>
        <color rgb="FF000000"/>
        <rFont val="Calibri"/>
      </rPr>
      <t xml:space="preserve">  nmb</t>
    </r>
    <r>
      <rPr>
        <sz val="11"/>
        <color rgb="FF000000"/>
        <rFont val="Calibri"/>
      </rPr>
      <t xml:space="preserve">
</t>
    </r>
    <r>
      <rPr>
        <sz val="11"/>
        <color rgb="FF000000"/>
        <rFont val="Calibri"/>
      </rPr>
      <t xml:space="preserve">  nmhs</t>
    </r>
    <r>
      <rPr>
        <sz val="11"/>
        <color rgb="FF000000"/>
        <rFont val="Calibri"/>
      </rPr>
      <t xml:space="preserve">
</t>
    </r>
    <r>
      <rPr>
        <sz val="11"/>
        <color rgb="FF000000"/>
        <rFont val="Calibri"/>
      </rPr>
      <t xml:space="preserve">  nmo</t>
    </r>
    <r>
      <rPr>
        <sz val="11"/>
        <color rgb="FF000000"/>
        <rFont val="Calibri"/>
      </rPr>
      <t xml:space="preserve">
</t>
    </r>
    <r>
      <rPr>
        <sz val="11"/>
        <color rgb="FF000000"/>
        <rFont val="Calibri"/>
      </rPr>
      <t xml:space="preserve">  oradism</t>
    </r>
    <r>
      <rPr>
        <sz val="11"/>
        <color rgb="FF000000"/>
        <rFont val="Calibri"/>
      </rPr>
      <t xml:space="preserve">
</t>
    </r>
    <r>
      <rPr>
        <sz val="11"/>
        <color rgb="FF000000"/>
        <rFont val="Calibri"/>
      </rPr>
      <t xml:space="preserve">  externaljob.ora</t>
    </r>
    <r>
      <rPr>
        <sz val="11"/>
        <color rgb="FF000000"/>
        <rFont val="Calibri"/>
      </rPr>
      <t xml:space="preserve">
</t>
    </r>
    <r>
      <rPr>
        <sz val="11"/>
        <color rgb="FF000000"/>
        <rFont val="Calibri"/>
      </rPr>
      <t xml:space="preserve">  coraenv</t>
    </r>
    <r>
      <rPr>
        <sz val="11"/>
        <color rgb="FF000000"/>
        <rFont val="Calibri"/>
      </rPr>
      <t xml:space="preserve">
</t>
    </r>
    <r>
      <rPr>
        <sz val="11"/>
        <color rgb="FF000000"/>
        <rFont val="Calibri"/>
      </rPr>
      <t xml:space="preserve">  dbhome</t>
    </r>
    <r>
      <rPr>
        <sz val="11"/>
        <color rgb="FF000000"/>
        <rFont val="Calibri"/>
      </rPr>
      <t xml:space="preserve">
</t>
    </r>
    <r>
      <rPr>
        <sz val="11"/>
        <color rgb="FF000000"/>
        <rFont val="Calibri"/>
      </rPr>
      <t xml:space="preserve">  oraenv</t>
    </r>
  </si>
  <si>
    <t>V-3806</t>
  </si>
  <si>
    <r>
      <rPr>
        <sz val="11"/>
        <rFont val="Calibri"/>
      </rPr>
      <t>A baseline of database application software should be documented and maintained.</t>
    </r>
  </si>
  <si>
    <r>
      <rPr>
        <sz val="11"/>
        <color rgb="FF000000"/>
        <rFont val="Calibri"/>
      </rPr>
      <t>Develop, document and implement DBMS software baseline procedures that include all DBMS software files and directories under the ORACLE_BASE and ORACLE_HOME environment variables and any custom and platform-specific directories.</t>
    </r>
    <r>
      <rPr>
        <sz val="11"/>
        <color rgb="FF000000"/>
        <rFont val="Calibri"/>
      </rPr>
      <t xml:space="preserve">
</t>
    </r>
    <r>
      <rPr>
        <sz val="11"/>
        <color rgb="FF000000"/>
        <rFont val="Calibri"/>
      </rPr>
      <t>Generate a list of files, directories and details for the DBMS software configuration baseline.</t>
    </r>
    <r>
      <rPr>
        <sz val="11"/>
        <color rgb="FF000000"/>
        <rFont val="Calibri"/>
      </rPr>
      <t xml:space="preserve">
</t>
    </r>
    <r>
      <rPr>
        <sz val="11"/>
        <color rgb="FF000000"/>
        <rFont val="Calibri"/>
      </rPr>
      <t>Update the configuration baseline after new installations, upgrades/updates or maintenance activities that include changes to the baseline software.</t>
    </r>
  </si>
  <si>
    <r>
      <rPr>
        <sz val="11"/>
        <color rgb="FF000000"/>
        <rFont val="Calibri"/>
      </rPr>
      <t>Without maintenance of a baseline of current DBMS application software, monitoring for changes cannot be complete and unauthorized changes to the software can go undetected. Changes to the DBMS executables could be the result of intentional or unintentional actions.</t>
    </r>
  </si>
  <si>
    <r>
      <rPr>
        <sz val="11"/>
        <color rgb="FF000000"/>
        <rFont val="Calibri"/>
      </rPr>
      <t>Review DBMS software baseline procedures and implementation evidence.</t>
    </r>
    <r>
      <rPr>
        <sz val="11"/>
        <color rgb="FF000000"/>
        <rFont val="Calibri"/>
      </rPr>
      <t xml:space="preserve">
</t>
    </r>
    <r>
      <rPr>
        <sz val="11"/>
        <color rgb="FF000000"/>
        <rFont val="Calibri"/>
      </rPr>
      <t>Review the list of files, directories and details included in the current baseline for completeness.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DBMS software configuration baseline procedures do not exist, evidence of implementation does not exist, or baseline is not documented and current, this is a Finding.</t>
    </r>
  </si>
  <si>
    <t>V-3807</t>
  </si>
  <si>
    <r>
      <rPr>
        <sz val="11"/>
        <rFont val="Calibri"/>
      </rPr>
      <t>All applications that access the database should be logged in the audit trail.</t>
    </r>
  </si>
  <si>
    <r>
      <rPr>
        <sz val="11"/>
        <color rgb="FF000000"/>
        <rFont val="Calibri"/>
      </rPr>
      <t>Modify auditing to ensure audit records include identification of applications used to access the DBMS.</t>
    </r>
    <r>
      <rPr>
        <sz val="11"/>
        <color rgb="FF000000"/>
        <rFont val="Calibri"/>
      </rPr>
      <t xml:space="preserve">
</t>
    </r>
    <r>
      <rPr>
        <sz val="11"/>
        <color rgb="FF000000"/>
        <rFont val="Calibri"/>
      </rPr>
      <t>Ensure auditing captures the name [or unique identifier] of applications accessing the DBMS at a minimum.</t>
    </r>
    <r>
      <rPr>
        <sz val="11"/>
        <color rgb="FF000000"/>
        <rFont val="Calibri"/>
      </rPr>
      <t xml:space="preserve">
</t>
    </r>
    <r>
      <rPr>
        <sz val="11"/>
        <color rgb="FF000000"/>
        <rFont val="Calibri"/>
      </rPr>
      <t>Develop or procure a 3rd-party solution where native DBMS logging is not employed or does not capture required information.</t>
    </r>
  </si>
  <si>
    <r>
      <rPr>
        <sz val="11"/>
        <color rgb="FF000000"/>
        <rFont val="Calibri"/>
      </rPr>
      <t>Protections and privileges are designed within the database to correspond to access via authorized software. Use of unauthorized software to access the database could indicate an attempt to bypass established permissions. Reviewing the use of application software to the database can lead to discovery of unauthorized access attempts.</t>
    </r>
  </si>
  <si>
    <r>
      <rPr>
        <sz val="11"/>
        <color rgb="FF000000"/>
        <rFont val="Calibri"/>
      </rPr>
      <t>Review the DBMS audit trail to determine if the names [or unique identifiers] of applications used to connect to the database are included.</t>
    </r>
    <r>
      <rPr>
        <sz val="11"/>
        <color rgb="FF000000"/>
        <rFont val="Calibri"/>
      </rPr>
      <t xml:space="preserve">
</t>
    </r>
    <r>
      <rPr>
        <sz val="11"/>
        <color rgb="FF000000"/>
        <rFont val="Calibri"/>
      </rPr>
      <t>If an alternate method other than DBMS logging is authorized and implemented, review the audit trail to determine if the names [or unique identifiers] of applications used to connect to the database are included.</t>
    </r>
    <r>
      <rPr>
        <sz val="11"/>
        <color rgb="FF000000"/>
        <rFont val="Calibri"/>
      </rPr>
      <t xml:space="preserve">
</t>
    </r>
    <r>
      <rPr>
        <sz val="11"/>
        <color rgb="FF000000"/>
        <rFont val="Calibri"/>
      </rPr>
      <t>If application access to the DBMS is not being audited, this is a Finding.</t>
    </r>
    <r>
      <rPr>
        <sz val="11"/>
        <color rgb="FF000000"/>
        <rFont val="Calibri"/>
      </rPr>
      <t xml:space="preserve">
</t>
    </r>
    <r>
      <rPr>
        <sz val="11"/>
        <color rgb="FF000000"/>
        <rFont val="Calibri"/>
      </rPr>
      <t>If auditing does not capture the name [or unique identifier] of applications accessing the DBMS at a minimum, this is a Finding.</t>
    </r>
  </si>
  <si>
    <t>V-3808</t>
  </si>
  <si>
    <r>
      <rPr>
        <sz val="11"/>
        <rFont val="Calibri"/>
      </rPr>
      <t>Database job/batch queues should be reviewed regularly to detect unauthorized database job submissions.</t>
    </r>
  </si>
  <si>
    <r>
      <rPr>
        <sz val="11"/>
        <color rgb="FF000000"/>
        <rFont val="Calibri"/>
      </rPr>
      <t>Develop, document and implement procedures to monitor the database job queues for unauthorized job submissions.</t>
    </r>
    <r>
      <rPr>
        <sz val="11"/>
        <color rgb="FF000000"/>
        <rFont val="Calibri"/>
      </rPr>
      <t xml:space="preserve">
</t>
    </r>
    <r>
      <rPr>
        <sz val="11"/>
        <color rgb="FF000000"/>
        <rFont val="Calibri"/>
      </rPr>
      <t>Develop, document and implement a formal migration plan to convert jobs using DBMS_JOB to use DBMS_SCHEDULER instead for Oracle versions 10.1 and higher.  (This does not apply to DBMS_JOB jobs generated by Oracle itself, such as those for refreshing materialized views.)</t>
    </r>
    <r>
      <rPr>
        <sz val="11"/>
        <color rgb="FF000000"/>
        <rFont val="Calibri"/>
      </rPr>
      <t xml:space="preserve">
</t>
    </r>
    <r>
      <rPr>
        <sz val="11"/>
        <color rgb="FF000000"/>
        <rFont val="Calibri"/>
      </rPr>
      <t>Set the value of the job_queue_processes parameter to a low value to restrict concurrent DBMS_JOB executions.</t>
    </r>
    <r>
      <rPr>
        <sz val="11"/>
        <color rgb="FF000000"/>
        <rFont val="Calibri"/>
      </rPr>
      <t xml:space="preserve">
</t>
    </r>
    <r>
      <rPr>
        <sz val="11"/>
        <color rgb="FF000000"/>
        <rFont val="Calibri"/>
      </rPr>
      <t>Use auditing to capture use of the DBMS_JOB package in the audit trail. Review the audit trail for unauthorized use of the DBMS_JOB package.</t>
    </r>
  </si>
  <si>
    <r>
      <rPr>
        <sz val="11"/>
        <color rgb="FF000000"/>
        <rFont val="Calibri"/>
      </rPr>
      <t>Unauthorized users may bypass security mechanisms by submitting jobs to job queues managed by the database to be run under a more privileged security context of the database or host system. These queues should be monitored regularly to detect any such unauthorized job submissions.</t>
    </r>
  </si>
  <si>
    <r>
      <rPr>
        <sz val="11"/>
        <color rgb="FF000000"/>
        <rFont val="Calibri"/>
      </rPr>
      <t>The DBMS_JOB PL/SQL package has been replaced by DBMS_SCHEDULER in Oracle versions 10.1 and higher, though it continues to be supported for backward compatibility.</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value from v$parameter where name = 'job_queue_processes';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value from all_scheduler_global_attribute</t>
    </r>
    <r>
      <rPr>
        <sz val="11"/>
        <color rgb="FF000000"/>
        <rFont val="Calibri"/>
      </rPr>
      <t xml:space="preserve">
</t>
    </r>
    <r>
      <rPr>
        <sz val="11"/>
        <color rgb="FF000000"/>
        <rFont val="Calibri"/>
      </rPr>
      <t xml:space="preserve">  where ATTRIBUTE_NAME = 'MAX_JOB_SLAVE_PROCESSES';</t>
    </r>
    <r>
      <rPr>
        <sz val="11"/>
        <color rgb="FF000000"/>
        <rFont val="Calibri"/>
      </rPr>
      <t xml:space="preserve">
</t>
    </r>
    <r>
      <rPr>
        <sz val="11"/>
        <color rgb="FF000000"/>
        <rFont val="Calibri"/>
      </rPr>
      <t>To understand the relationship between these settings, review:</t>
    </r>
    <r>
      <rPr>
        <sz val="11"/>
        <color rgb="FF000000"/>
        <rFont val="Calibri"/>
      </rPr>
      <t xml:space="preserve">
</t>
    </r>
    <r>
      <rPr>
        <sz val="11"/>
        <color rgb="FF000000"/>
        <rFont val="Calibri"/>
      </rPr>
      <t>http://download.oracle.com/docs/cd/B28359_01/server.111/b28310/appendix_a003.htm</t>
    </r>
    <r>
      <rPr>
        <sz val="11"/>
        <color rgb="FF000000"/>
        <rFont val="Calibri"/>
      </rPr>
      <t xml:space="preserve">
</t>
    </r>
    <r>
      <rPr>
        <sz val="11"/>
        <color rgb="FF000000"/>
        <rFont val="Calibri"/>
      </rPr>
      <t>Review documented and implemented procedures for monitoring the Oracle DBMS job/batch queues for unauthorized submissions. If procedures for job queue review are not defined, documented or evidence of implementation does not exist, this is a Finding.</t>
    </r>
    <r>
      <rPr>
        <sz val="11"/>
        <color rgb="FF000000"/>
        <rFont val="Calibri"/>
      </rPr>
      <t xml:space="preserve">
</t>
    </r>
    <r>
      <rPr>
        <sz val="11"/>
        <color rgb="FF000000"/>
        <rFont val="Calibri"/>
      </rPr>
      <t>Job queue information is available from the DBA_JOBS view. The following command lists jobs submitted to the queue. DBMS_JOB does not generate a 'history' of previous job executions.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job, next_date, next_sec, failures, broken from dba_jobs;</t>
    </r>
    <r>
      <rPr>
        <sz val="11"/>
        <color rgb="FF000000"/>
        <rFont val="Calibri"/>
      </rPr>
      <t xml:space="preserve">
</t>
    </r>
    <r>
      <rPr>
        <sz val="11"/>
        <color rgb="FF000000"/>
        <rFont val="Calibri"/>
      </rPr>
      <t>Scheduler queue information is available from the DBA_SCHEDULER_JOBS view. The following command lists jobs submitted to the queue.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owner, job_name, state, job_class, job_type, job_action</t>
    </r>
    <r>
      <rPr>
        <sz val="11"/>
        <color rgb="FF000000"/>
        <rFont val="Calibri"/>
      </rPr>
      <t xml:space="preserve">
</t>
    </r>
    <r>
      <rPr>
        <sz val="11"/>
        <color rgb="FF000000"/>
        <rFont val="Calibri"/>
      </rPr>
      <t>from dba_scheduler_jobs;</t>
    </r>
  </si>
  <si>
    <t>V-3809</t>
  </si>
  <si>
    <r>
      <rPr>
        <sz val="11"/>
        <rFont val="Calibri"/>
      </rPr>
      <t>A single database connection configuration file should not be used to configure all database clients.</t>
    </r>
  </si>
  <si>
    <r>
      <rPr>
        <sz val="11"/>
        <color rgb="FF000000"/>
        <rFont val="Calibri"/>
      </rPr>
      <t>Develop, document and implement procedures to distribute client connection definitions or definition files that contain only connection definitions authorized for that user or user workstation.</t>
    </r>
    <r>
      <rPr>
        <sz val="11"/>
        <color rgb="FF000000"/>
        <rFont val="Calibri"/>
      </rPr>
      <t xml:space="preserve">
</t>
    </r>
    <r>
      <rPr>
        <sz val="11"/>
        <color rgb="FF000000"/>
        <rFont val="Calibri"/>
      </rPr>
      <t>Include or note these procedures in the System Security Plan.</t>
    </r>
  </si>
  <si>
    <r>
      <rPr>
        <sz val="11"/>
        <color rgb="FF000000"/>
        <rFont val="Calibri"/>
      </rPr>
      <t>Many sites distribute a single client database connection configuration file to all site database users that contains network access information for all databases on the site. Such a file provides information to access databases not required by all users that may assist in unauthorized access attempts.</t>
    </r>
  </si>
  <si>
    <r>
      <rPr>
        <sz val="11"/>
        <color rgb="FF000000"/>
        <rFont val="Calibri"/>
      </rPr>
      <t xml:space="preserve">Review documented and implemented procedures contained or noted in the System Security Plan for providing database client connection information to users and user workstations. Oracle client connection information is stored in the file: </t>
    </r>
    <r>
      <rPr>
        <sz val="11"/>
        <color rgb="FF000000"/>
        <rFont val="Calibri"/>
      </rPr>
      <t xml:space="preserve">
</t>
    </r>
    <r>
      <rPr>
        <sz val="11"/>
        <color rgb="FF000000"/>
        <rFont val="Calibri"/>
      </rPr>
      <t>$ORACLE_HOME/network/admin/tnsnames.ora (UNIX) %ORACLE_HOME%\network\admin\tnsnames.ora (Windows)</t>
    </r>
    <r>
      <rPr>
        <sz val="11"/>
        <color rgb="FF000000"/>
        <rFont val="Calibri"/>
      </rPr>
      <t xml:space="preserve">
</t>
    </r>
    <r>
      <rPr>
        <sz val="11"/>
        <color rgb="FF000000"/>
        <rFont val="Calibri"/>
      </rPr>
      <t>If procedures do not indicate and implement restrictions in distribution of connection definitions to personnel/machines authorized to connect to the database, this is a Finding.</t>
    </r>
  </si>
  <si>
    <t>V-3810</t>
  </si>
  <si>
    <r>
      <rPr>
        <sz val="11"/>
        <rFont val="Calibri"/>
      </rPr>
      <t>DBMS authentication should require use of a DoD PKI certificate.</t>
    </r>
  </si>
  <si>
    <r>
      <rPr>
        <sz val="11"/>
        <color rgb="FF000000"/>
        <rFont val="Calibri"/>
      </rPr>
      <t>Implement PKI authentication for all accounts defined within the database where applicable.</t>
    </r>
    <r>
      <rPr>
        <sz val="11"/>
        <color rgb="FF000000"/>
        <rFont val="Calibri"/>
      </rPr>
      <t xml:space="preserve">
</t>
    </r>
    <r>
      <rPr>
        <sz val="11"/>
        <color rgb="FF000000"/>
        <rFont val="Calibri"/>
      </rPr>
      <t>Applications may use host system (server) certificates to authenticate.</t>
    </r>
    <r>
      <rPr>
        <sz val="11"/>
        <color rgb="FF000000"/>
        <rFont val="Calibri"/>
      </rPr>
      <t xml:space="preserve">
</t>
    </r>
    <r>
      <rPr>
        <sz val="11"/>
        <color rgb="FF000000"/>
        <rFont val="Calibri"/>
      </rPr>
      <t>For MAC 3 systems, use of the DoD PKI Class 3 certificate and hardware security token (when available) at minimum is required.</t>
    </r>
    <r>
      <rPr>
        <sz val="11"/>
        <color rgb="FF000000"/>
        <rFont val="Calibri"/>
      </rPr>
      <t xml:space="preserve">
</t>
    </r>
    <r>
      <rPr>
        <sz val="11"/>
        <color rgb="FF000000"/>
        <rFont val="Calibri"/>
      </rPr>
      <t>For MAC 1 and 2 systems, use of the DoD PKI Class 3 or 4 certificate and hardware security token (when available) or an NSA-certified product at minimum is required.</t>
    </r>
  </si>
  <si>
    <r>
      <rPr>
        <sz val="11"/>
        <color rgb="FF000000"/>
        <rFont val="Calibri"/>
      </rPr>
      <t>In a properly configured DBMS, access controls defined for data access and DBMS management actions are assigned based on the user identity and job function. Unauthenticated or falsely authenticated access leads directly to the potential unauthorized access, misuse and lost accountability of data and activities within the DBMS. Use of PKI certificates for authentication to the DBMS provides a robust mechanism to ensure identity to authorize access to the DBMS.</t>
    </r>
  </si>
  <si>
    <r>
      <rPr>
        <sz val="11"/>
        <color rgb="FF000000"/>
        <rFont val="Calibri"/>
      </rPr>
      <t>If user access to the DBMS is via a portal or mid-tier system or product and PKI-authentication occurs at the portal/mid-tier, this check is Not a Finding.</t>
    </r>
    <r>
      <rPr>
        <sz val="11"/>
        <color rgb="FF000000"/>
        <rFont val="Calibri"/>
      </rPr>
      <t xml:space="preserve">
</t>
    </r>
    <r>
      <rPr>
        <sz val="11"/>
        <color rgb="FF000000"/>
        <rFont val="Calibri"/>
      </rPr>
      <t>Review the list of all DBMS accounts and their authentication methods.</t>
    </r>
    <r>
      <rPr>
        <sz val="11"/>
        <color rgb="FF000000"/>
        <rFont val="Calibri"/>
      </rPr>
      <t xml:space="preserve">
</t>
    </r>
    <r>
      <rPr>
        <sz val="11"/>
        <color rgb="FF000000"/>
        <rFont val="Calibri"/>
      </rPr>
      <t>This list is usually available from a system view or table and is easily gained from a simple SQL query.</t>
    </r>
    <r>
      <rPr>
        <sz val="11"/>
        <color rgb="FF000000"/>
        <rFont val="Calibri"/>
      </rPr>
      <t xml:space="preserve">
</t>
    </r>
    <r>
      <rPr>
        <sz val="11"/>
        <color rgb="FF000000"/>
        <rFont val="Calibri"/>
      </rPr>
      <t>If any accounts are listed with an authentication method other than a PKI certificate, this is a Finding.</t>
    </r>
    <r>
      <rPr>
        <sz val="11"/>
        <color rgb="FF000000"/>
        <rFont val="Calibri"/>
      </rPr>
      <t xml:space="preserve">
</t>
    </r>
    <r>
      <rPr>
        <sz val="11"/>
        <color rgb="FF000000"/>
        <rFont val="Calibri"/>
      </rPr>
      <t>For MAC 3 systems, if identification and authentication is not accomplished using the DoD PKI Class 3 certificate and hardware security token (when available) at minimum, this is a Finding.</t>
    </r>
    <r>
      <rPr>
        <sz val="11"/>
        <color rgb="FF000000"/>
        <rFont val="Calibri"/>
      </rPr>
      <t xml:space="preserve">
</t>
    </r>
    <r>
      <rPr>
        <sz val="11"/>
        <color rgb="FF000000"/>
        <rFont val="Calibri"/>
      </rPr>
      <t>For MAC 1 and 2 systems, if identification and authentication is not accomplished using the DoD PKI Class 3 or 4 certificate and hardware security token (when available) or an NSA-certified product at minimum, this is a Finding.</t>
    </r>
  </si>
  <si>
    <t>V-3811</t>
  </si>
  <si>
    <r>
      <rPr>
        <sz val="11"/>
        <rFont val="Calibri"/>
      </rPr>
      <t>Procedures for establishing temporary passwords that meet DoD password requirements for new accounts should be defined, documented and implemented.</t>
    </r>
  </si>
  <si>
    <r>
      <rPr>
        <sz val="11"/>
        <color rgb="FF000000"/>
        <rFont val="Calibri"/>
      </rPr>
      <t>Develop, document and implement procedures for assigning, distributing and changing of temporary passwords for new database user accounts.</t>
    </r>
    <r>
      <rPr>
        <sz val="11"/>
        <color rgb="FF000000"/>
        <rFont val="Calibri"/>
      </rPr>
      <t xml:space="preserve">
</t>
    </r>
    <r>
      <rPr>
        <sz val="11"/>
        <color rgb="FF000000"/>
        <rFont val="Calibri"/>
      </rPr>
      <t>Procedures should include instruction that meet current DoD password length and complexity requirements and provide a secure method to relay the temporary password to the user.</t>
    </r>
    <r>
      <rPr>
        <sz val="11"/>
        <color rgb="FF000000"/>
        <rFont val="Calibri"/>
      </rPr>
      <t xml:space="preserve">
</t>
    </r>
    <r>
      <rPr>
        <sz val="11"/>
        <color rgb="FF000000"/>
        <rFont val="Calibri"/>
      </rPr>
      <t>Temporary passwords should also be short-lived and require immediate update by the user upon first use.</t>
    </r>
    <r>
      <rPr>
        <sz val="11"/>
        <color rgb="FF000000"/>
        <rFont val="Calibri"/>
      </rPr>
      <t xml:space="preserve">
</t>
    </r>
    <r>
      <rPr>
        <sz val="11"/>
        <color rgb="FF000000"/>
        <rFont val="Calibri"/>
      </rPr>
      <t>Consider using account authentication using certificates or other credentials in place of password authentication.</t>
    </r>
  </si>
  <si>
    <r>
      <rPr>
        <sz val="11"/>
        <color rgb="FF000000"/>
        <rFont val="Calibri"/>
      </rPr>
      <t>New accounts authenticated by passwords that are created without a password or with an easily guessed password are vulnerable to unauthorized access. Procedures for creating new accounts with passwords should include the required assignment of a temporary password to be modified by the user upon first use.</t>
    </r>
  </si>
  <si>
    <r>
      <rPr>
        <sz val="11"/>
        <color rgb="FF000000"/>
        <rFont val="Calibri"/>
      </rPr>
      <t>If all database accounts are configured to authenticate using certificates or other credentials besides passwords, this check is Not a Finding.</t>
    </r>
    <r>
      <rPr>
        <sz val="11"/>
        <color rgb="FF000000"/>
        <rFont val="Calibri"/>
      </rPr>
      <t xml:space="preserve">
</t>
    </r>
    <r>
      <rPr>
        <sz val="11"/>
        <color rgb="FF000000"/>
        <rFont val="Calibri"/>
      </rPr>
      <t>Review documented procedures and evidence of implementation for assignment of temporary passwords for password-authenticated accounts.</t>
    </r>
    <r>
      <rPr>
        <sz val="11"/>
        <color rgb="FF000000"/>
        <rFont val="Calibri"/>
      </rPr>
      <t xml:space="preserve">
</t>
    </r>
    <r>
      <rPr>
        <sz val="11"/>
        <color rgb="FF000000"/>
        <rFont val="Calibri"/>
      </rPr>
      <t>Confirm temporary passwords meet DoD password requirements.</t>
    </r>
    <r>
      <rPr>
        <sz val="11"/>
        <color rgb="FF000000"/>
        <rFont val="Calibri"/>
      </rPr>
      <t xml:space="preserve">
</t>
    </r>
    <r>
      <rPr>
        <sz val="11"/>
        <color rgb="FF000000"/>
        <rFont val="Calibri"/>
      </rPr>
      <t>Review documented procedures for distribution of temporary passwords to users.</t>
    </r>
    <r>
      <rPr>
        <sz val="11"/>
        <color rgb="FF000000"/>
        <rFont val="Calibri"/>
      </rPr>
      <t xml:space="preserve">
</t>
    </r>
    <r>
      <rPr>
        <sz val="11"/>
        <color rgb="FF000000"/>
        <rFont val="Calibri"/>
      </rPr>
      <t>Have the DBA demonstrate that the DBMS or applications accessing the database are configured to require a change of password by the user upon first use.</t>
    </r>
    <r>
      <rPr>
        <sz val="11"/>
        <color rgb="FF000000"/>
        <rFont val="Calibri"/>
      </rPr>
      <t xml:space="preserve">
</t>
    </r>
    <r>
      <rPr>
        <sz val="11"/>
        <color rgb="FF000000"/>
        <rFont val="Calibri"/>
      </rPr>
      <t>If documented procedures and evidence do not exist or are not complete, temporary passwords do not meet DoD password requirements, or the DBMS or applications accessing the database are not configured to require a change of password by the user upon first use, this is a Finding.</t>
    </r>
  </si>
  <si>
    <t>V-3812</t>
  </si>
  <si>
    <r>
      <rPr>
        <sz val="11"/>
        <rFont val="Calibri"/>
      </rPr>
      <t>Database account passwords should be stored in encoded or encrypted format whether stored in database objects, external host files, environment variables or any other storage locations.</t>
    </r>
  </si>
  <si>
    <r>
      <rPr>
        <sz val="11"/>
        <color rgb="FF000000"/>
        <rFont val="Calibri"/>
      </rPr>
      <t>Develop, document and maintain a list of DBMS database objects, database configuration files, associated scripts and applications defined within or external to the DBMS that access the database, and DBMS / user environment files/settings in the System Security Plan.</t>
    </r>
    <r>
      <rPr>
        <sz val="11"/>
        <color rgb="FF000000"/>
        <rFont val="Calibri"/>
      </rPr>
      <t xml:space="preserve">
</t>
    </r>
    <r>
      <rPr>
        <sz val="11"/>
        <color rgb="FF000000"/>
        <rFont val="Calibri"/>
      </rPr>
      <t>Record whether they do or do not contain DBMS passwords.</t>
    </r>
    <r>
      <rPr>
        <sz val="11"/>
        <color rgb="FF000000"/>
        <rFont val="Calibri"/>
      </rPr>
      <t xml:space="preserve">
</t>
    </r>
    <r>
      <rPr>
        <sz val="11"/>
        <color rgb="FF000000"/>
        <rFont val="Calibri"/>
      </rPr>
      <t>If passwords are present, ensure they are encoded or encrypted and protected by host system security.</t>
    </r>
    <r>
      <rPr>
        <sz val="11"/>
        <color rgb="FF000000"/>
        <rFont val="Calibri"/>
      </rPr>
      <t xml:space="preserve">
</t>
    </r>
    <r>
      <rPr>
        <sz val="11"/>
        <color rgb="FF000000"/>
        <rFont val="Calibri"/>
      </rPr>
      <t>Consider using vendor or 3rd party tools to support external authentication (i.e. Oracle Database Vault).</t>
    </r>
  </si>
  <si>
    <r>
      <rPr>
        <sz val="11"/>
        <color rgb="FF000000"/>
        <rFont val="Calibri"/>
      </rPr>
      <t>Database passwords stored in clear text are vulnerable to unauthorized disclosure. Database passwords should always be encoded or encrypted when stored internally or externally to the DBMS.</t>
    </r>
  </si>
  <si>
    <r>
      <rPr>
        <sz val="11"/>
        <color rgb="FF000000"/>
        <rFont val="Calibri"/>
      </rPr>
      <t>This check applies specifically to the Oracle DBMS installation and its associated files, scripts and environments.</t>
    </r>
    <r>
      <rPr>
        <sz val="11"/>
        <color rgb="FF000000"/>
        <rFont val="Calibri"/>
      </rPr>
      <t xml:space="preserve">
</t>
    </r>
    <r>
      <rPr>
        <sz val="11"/>
        <color rgb="FF000000"/>
        <rFont val="Calibri"/>
      </rPr>
      <t xml:space="preserve">This check does not apply to compiled, encoded or encrypted application source code and batch job code covered in Check DG0130. </t>
    </r>
    <r>
      <rPr>
        <sz val="11"/>
        <color rgb="FF000000"/>
        <rFont val="Calibri"/>
      </rPr>
      <t xml:space="preserve">
</t>
    </r>
    <r>
      <rPr>
        <sz val="11"/>
        <color rgb="FF000000"/>
        <rFont val="Calibri"/>
      </rPr>
      <t>Ask the DBA to review the list of DBMS database objects, database configuration files, associated scripts and applications defined within and external to the DBMS that access the database.</t>
    </r>
    <r>
      <rPr>
        <sz val="11"/>
        <color rgb="FF000000"/>
        <rFont val="Calibri"/>
      </rPr>
      <t xml:space="preserve">
</t>
    </r>
    <r>
      <rPr>
        <sz val="11"/>
        <color rgb="FF000000"/>
        <rFont val="Calibri"/>
      </rPr>
      <t>The list should also include files or settings used to configure the operational environment for the DBMS and for interactive DBMS user accounts.</t>
    </r>
    <r>
      <rPr>
        <sz val="11"/>
        <color rgb="FF000000"/>
        <rFont val="Calibri"/>
      </rPr>
      <t xml:space="preserve">
</t>
    </r>
    <r>
      <rPr>
        <sz val="11"/>
        <color rgb="FF000000"/>
        <rFont val="Calibri"/>
      </rPr>
      <t>Ask the DBA and/or IAO to determine if any DBMS database objects, database configuration files, associated scripts and applications defined within or external to the DBMS that access the database, and DBMS / user environment files/settings contain database passwords.</t>
    </r>
    <r>
      <rPr>
        <sz val="11"/>
        <color rgb="FF000000"/>
        <rFont val="Calibri"/>
      </rPr>
      <t xml:space="preserve">
</t>
    </r>
    <r>
      <rPr>
        <sz val="11"/>
        <color rgb="FF000000"/>
        <rFont val="Calibri"/>
      </rPr>
      <t>If any do, confirm that DBMS passwords stored internally or externally to the DBMS are encoded or encrypted.</t>
    </r>
    <r>
      <rPr>
        <sz val="11"/>
        <color rgb="FF000000"/>
        <rFont val="Calibri"/>
      </rPr>
      <t xml:space="preserve">
</t>
    </r>
    <r>
      <rPr>
        <sz val="11"/>
        <color rgb="FF000000"/>
        <rFont val="Calibri"/>
      </rPr>
      <t>If any passwords are stored in clear text, this is a Finding.</t>
    </r>
    <r>
      <rPr>
        <sz val="11"/>
        <color rgb="FF000000"/>
        <rFont val="Calibri"/>
      </rPr>
      <t xml:space="preserve">
</t>
    </r>
    <r>
      <rPr>
        <sz val="11"/>
        <color rgb="FF000000"/>
        <rFont val="Calibri"/>
      </rPr>
      <t>If a list of DBMS database objects, database configuration files, associated scripts and applications defined within or external to the DBMS that access the database, and DBMS / user environment files/settings is not maintained in the System Security Plan, this is a Finding.</t>
    </r>
  </si>
  <si>
    <t>V-3813</t>
  </si>
  <si>
    <r>
      <rPr>
        <sz val="11"/>
        <rFont val="Calibri"/>
      </rPr>
      <t>DBMS tools or applications that echo or require a password entry in clear text should be protected from password display.</t>
    </r>
  </si>
  <si>
    <r>
      <rPr>
        <sz val="11"/>
        <color rgb="FF000000"/>
        <rFont val="Calibri"/>
      </rPr>
      <t>Review policy and instructions included or noted in the System Security Plan used to inform users and administrators not to enter database passwords at the command line.</t>
    </r>
    <r>
      <rPr>
        <sz val="11"/>
        <color rgb="FF000000"/>
        <rFont val="Calibri"/>
      </rPr>
      <t xml:space="preserve">
</t>
    </r>
    <r>
      <rPr>
        <sz val="11"/>
        <color rgb="FF000000"/>
        <rFont val="Calibri"/>
      </rPr>
      <t>Review documented and implemented procedures used to monitor the DBMS system for such activity.</t>
    </r>
    <r>
      <rPr>
        <sz val="11"/>
        <color rgb="FF000000"/>
        <rFont val="Calibri"/>
      </rPr>
      <t xml:space="preserve">
</t>
    </r>
    <r>
      <rPr>
        <sz val="11"/>
        <color rgb="FF000000"/>
        <rFont val="Calibri"/>
      </rPr>
      <t>If policy or instructions do not exist, proof of users and administrators being briefed does not exist or monitoring for compliance is not being performed to dissuade the practice of entering database passwords on the command line, this is a Finding.</t>
    </r>
  </si>
  <si>
    <r>
      <rPr>
        <sz val="11"/>
        <color rgb="FF000000"/>
        <rFont val="Calibri"/>
      </rPr>
      <t>Database applications may allow for entry of the account name and password as a visible parameter of the application execution command. This practice should be prohibited and disabled, if possible, by the application. If it cannot be disabled, then users should be strictly instructed not to use this feature. Typically, the application will prompt for this information and accept it without echoing it on the users computer screen.</t>
    </r>
  </si>
  <si>
    <t>V-3815</t>
  </si>
  <si>
    <r>
      <rPr>
        <sz val="11"/>
        <rFont val="Calibri"/>
      </rPr>
      <t>New passwords must be required to differ from old passwords by more than four characters.</t>
    </r>
  </si>
  <si>
    <r>
      <rPr>
        <sz val="11"/>
        <color rgb="FF000000"/>
        <rFont val="Calibri"/>
      </rPr>
      <t>Define and apply a password_verify_function for all profiles where passwords are used to authenticate accounts.</t>
    </r>
    <r>
      <rPr>
        <sz val="11"/>
        <color rgb="FF000000"/>
        <rFont val="Calibri"/>
      </rPr>
      <t xml:space="preserve">
</t>
    </r>
    <r>
      <rPr>
        <sz val="11"/>
        <color rgb="FF000000"/>
        <rFont val="Calibri"/>
      </rPr>
      <t>See Fix information for DG0079 to create a password_verify_function that meets STIG requirements.</t>
    </r>
  </si>
  <si>
    <r>
      <rPr>
        <sz val="11"/>
        <color rgb="FF000000"/>
        <rFont val="Calibri"/>
      </rPr>
      <t>Changing passwords frequently can thwart password-guessing attempts or re-establish protection of a compromised DBMS account. Minor changes to passwords may not accomplish this as password guessing may be able to continue to build on previous guesses or the new password may be easily guessed using the old password.</t>
    </r>
  </si>
  <si>
    <r>
      <rPr>
        <sz val="11"/>
        <color rgb="FF000000"/>
        <rFont val="Calibri"/>
      </rPr>
      <t xml:space="preserve">If no DBMS accounts authenticate using passwords, this check is Not a Finding.  </t>
    </r>
    <r>
      <rPr>
        <sz val="11"/>
        <color rgb="FF000000"/>
        <rFont val="Calibri"/>
      </rPr>
      <t xml:space="preserve">
</t>
    </r>
    <r>
      <rPr>
        <sz val="11"/>
        <color rgb="FF000000"/>
        <rFont val="Calibri"/>
      </rPr>
      <t>Confirm that database profiles specify a password verify function.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profile, limit from dba_profiles</t>
    </r>
    <r>
      <rPr>
        <sz val="11"/>
        <color rgb="FF000000"/>
        <rFont val="Calibri"/>
      </rPr>
      <t xml:space="preserve">
</t>
    </r>
    <r>
      <rPr>
        <sz val="11"/>
        <color rgb="FF000000"/>
        <rFont val="Calibri"/>
      </rPr>
      <t xml:space="preserve">  where resource_name='PASSWORD_VERIFY_FUNCTION'</t>
    </r>
    <r>
      <rPr>
        <sz val="11"/>
        <color rgb="FF000000"/>
        <rFont val="Calibri"/>
      </rPr>
      <t xml:space="preserve">
</t>
    </r>
    <r>
      <rPr>
        <sz val="11"/>
        <color rgb="FF000000"/>
        <rFont val="Calibri"/>
      </rPr>
      <t xml:space="preserve">  and limit not in ('NULL', 'DEFAULT')</t>
    </r>
    <r>
      <rPr>
        <sz val="11"/>
        <color rgb="FF000000"/>
        <rFont val="Calibri"/>
      </rPr>
      <t xml:space="preserve">
</t>
    </r>
    <r>
      <rPr>
        <sz val="11"/>
        <color rgb="FF000000"/>
        <rFont val="Calibri"/>
      </rPr>
      <t xml:space="preserve">  order by profile;</t>
    </r>
    <r>
      <rPr>
        <sz val="11"/>
        <color rgb="FF000000"/>
        <rFont val="Calibri"/>
      </rPr>
      <t xml:space="preserve">
</t>
    </r>
    <r>
      <rPr>
        <sz val="11"/>
        <color rgb="FF000000"/>
        <rFont val="Calibri"/>
      </rPr>
      <t>If no rows are listed, this is a Finding.</t>
    </r>
    <r>
      <rPr>
        <sz val="11"/>
        <color rgb="FF000000"/>
        <rFont val="Calibri"/>
      </rPr>
      <t xml:space="preserve">
</t>
    </r>
    <r>
      <rPr>
        <sz val="11"/>
        <color rgb="FF000000"/>
        <rFont val="Calibri"/>
      </rPr>
      <t>Review the code for the password verify function or have the DBA demonstrate a password change to ensure that the function requires new passwords to differ from old passwords by more than 4 characters.</t>
    </r>
    <r>
      <rPr>
        <sz val="11"/>
        <color rgb="FF000000"/>
        <rFont val="Calibri"/>
      </rPr>
      <t xml:space="preserve">
</t>
    </r>
    <r>
      <rPr>
        <sz val="11"/>
        <color rgb="FF000000"/>
        <rFont val="Calibri"/>
      </rPr>
      <t>If reviewing code, logic similar to the following should be discovered:</t>
    </r>
    <r>
      <rPr>
        <sz val="11"/>
        <color rgb="FF000000"/>
        <rFont val="Calibri"/>
      </rPr>
      <t xml:space="preserve">
</t>
    </r>
    <r>
      <rPr>
        <sz val="11"/>
        <color rgb="FF000000"/>
        <rFont val="Calibri"/>
      </rPr>
      <t>-- Check if the password differs from the previous password</t>
    </r>
    <r>
      <rPr>
        <sz val="11"/>
        <color rgb="FF000000"/>
        <rFont val="Calibri"/>
      </rPr>
      <t xml:space="preserve">
</t>
    </r>
    <r>
      <rPr>
        <sz val="11"/>
        <color rgb="FF000000"/>
        <rFont val="Calibri"/>
      </rPr>
      <t>-- by more than 4 characters</t>
    </r>
    <r>
      <rPr>
        <sz val="11"/>
        <color rgb="FF000000"/>
        <rFont val="Calibri"/>
      </rPr>
      <t xml:space="preserve">
</t>
    </r>
    <r>
      <rPr>
        <sz val="11"/>
        <color rgb="FF000000"/>
        <rFont val="Calibri"/>
      </rPr>
      <t>if old_password is not null then</t>
    </r>
    <r>
      <rPr>
        <sz val="11"/>
        <color rgb="FF000000"/>
        <rFont val="Calibri"/>
      </rPr>
      <t xml:space="preserve">
</t>
    </r>
    <r>
      <rPr>
        <sz val="11"/>
        <color rgb="FF000000"/>
        <rFont val="Calibri"/>
      </rPr>
      <t xml:space="preserve"> differ:=length(old_password) - length(password);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abs(differ) &lt;= 4 then</t>
    </r>
    <r>
      <rPr>
        <sz val="11"/>
        <color rgb="FF000000"/>
        <rFont val="Calibri"/>
      </rPr>
      <t xml:space="preserve">
</t>
    </r>
    <r>
      <rPr>
        <sz val="11"/>
        <color rgb="FF000000"/>
        <rFont val="Calibri"/>
      </rPr>
      <t xml:space="preserve">  if length(password) &lt; length(old_password) then</t>
    </r>
    <r>
      <rPr>
        <sz val="11"/>
        <color rgb="FF000000"/>
        <rFont val="Calibri"/>
      </rPr>
      <t xml:space="preserve">
</t>
    </r>
    <r>
      <rPr>
        <sz val="11"/>
        <color rgb="FF000000"/>
        <rFont val="Calibri"/>
      </rPr>
      <t xml:space="preserve">   m:=length(password);</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m:=length(old_password);</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differ:=abs(differ);</t>
    </r>
    <r>
      <rPr>
        <sz val="11"/>
        <color rgb="FF000000"/>
        <rFont val="Calibri"/>
      </rPr>
      <t xml:space="preserve">
</t>
    </r>
    <r>
      <rPr>
        <sz val="11"/>
        <color rgb="FF000000"/>
        <rFont val="Calibri"/>
      </rPr>
      <t xml:space="preserve">  for i in 1..m loop</t>
    </r>
    <r>
      <rPr>
        <sz val="11"/>
        <color rgb="FF000000"/>
        <rFont val="Calibri"/>
      </rPr>
      <t xml:space="preserve">
</t>
    </r>
    <r>
      <rPr>
        <sz val="11"/>
        <color rgb="FF000000"/>
        <rFont val="Calibri"/>
      </rPr>
      <t xml:space="preserve">   if substr(password,i,1) != substr(old_password,i,1) then</t>
    </r>
    <r>
      <rPr>
        <sz val="11"/>
        <color rgb="FF000000"/>
        <rFont val="Calibri"/>
      </rPr>
      <t xml:space="preserve">
</t>
    </r>
    <r>
      <rPr>
        <sz val="11"/>
        <color rgb="FF000000"/>
        <rFont val="Calibri"/>
      </rPr>
      <t xml:space="preserve">    differ:=differ + 1;</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end loop;</t>
    </r>
    <r>
      <rPr>
        <sz val="11"/>
        <color rgb="FF000000"/>
        <rFont val="Calibri"/>
      </rPr>
      <t xml:space="preserve">
</t>
    </r>
    <r>
      <rPr>
        <sz val="11"/>
        <color rgb="FF000000"/>
        <rFont val="Calibri"/>
      </rPr>
      <t xml:space="preserve">  if differ &lt;= 4 then</t>
    </r>
    <r>
      <rPr>
        <sz val="11"/>
        <color rgb="FF000000"/>
        <rFont val="Calibri"/>
      </rPr>
      <t xml:space="preserve">
</t>
    </r>
    <r>
      <rPr>
        <sz val="11"/>
        <color rgb="FF000000"/>
        <rFont val="Calibri"/>
      </rPr>
      <t xml:space="preserve">    raise_application_error(-20004, 'Password should differ by more than 4 characters');</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end if;</t>
    </r>
    <r>
      <rPr>
        <sz val="11"/>
        <color rgb="FF000000"/>
        <rFont val="Calibri"/>
      </rPr>
      <t xml:space="preserve">
</t>
    </r>
    <r>
      <rPr>
        <sz val="11"/>
        <color rgb="FF000000"/>
        <rFont val="Calibri"/>
      </rPr>
      <t>If any password_verify_function routines do not check for a difference of more than 4 characters, this is a Finding.</t>
    </r>
  </si>
  <si>
    <t>V-3817</t>
  </si>
  <si>
    <r>
      <rPr>
        <sz val="11"/>
        <rFont val="Calibri"/>
      </rPr>
      <t>Database accounts should not specify account lock times less than the site-approved minimum.</t>
    </r>
  </si>
  <si>
    <r>
      <rPr>
        <sz val="11"/>
        <color rgb="FF000000"/>
        <rFont val="Calibri"/>
      </rPr>
      <t>Modify profiles to meet the failed login attempt requirement limit.</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profile default limit</t>
    </r>
    <r>
      <rPr>
        <sz val="11"/>
        <color rgb="FF000000"/>
        <rFont val="Calibri"/>
      </rPr>
      <t xml:space="preserve">
</t>
    </r>
    <r>
      <rPr>
        <sz val="11"/>
        <color rgb="FF000000"/>
        <rFont val="Calibri"/>
      </rPr>
      <t xml:space="preserve">  failed_login_attempts 3;</t>
    </r>
    <r>
      <rPr>
        <sz val="11"/>
        <color rgb="FF000000"/>
        <rFont val="Calibri"/>
      </rPr>
      <t xml:space="preserve">
</t>
    </r>
    <r>
      <rPr>
        <sz val="11"/>
        <color rgb="FF000000"/>
        <rFont val="Calibri"/>
      </rPr>
      <t xml:space="preserve">  alter profile [profile name] limit</t>
    </r>
    <r>
      <rPr>
        <sz val="11"/>
        <color rgb="FF000000"/>
        <rFont val="Calibri"/>
      </rPr>
      <t xml:space="preserve">
</t>
    </r>
    <r>
      <rPr>
        <sz val="11"/>
        <color rgb="FF000000"/>
        <rFont val="Calibri"/>
      </rPr>
      <t xml:space="preserve">  failed_login_attempts [IAO-approved value];</t>
    </r>
    <r>
      <rPr>
        <sz val="11"/>
        <color rgb="FF000000"/>
        <rFont val="Calibri"/>
      </rPr>
      <t xml:space="preserve">
</t>
    </r>
    <r>
      <rPr>
        <sz val="11"/>
        <color rgb="FF000000"/>
        <rFont val="Calibri"/>
      </rPr>
      <t>Replace [profile name] with any existing, non-default profile names.</t>
    </r>
    <r>
      <rPr>
        <sz val="11"/>
        <color rgb="FF000000"/>
        <rFont val="Calibri"/>
      </rPr>
      <t xml:space="preserve">
</t>
    </r>
    <r>
      <rPr>
        <sz val="11"/>
        <color rgb="FF000000"/>
        <rFont val="Calibri"/>
      </rPr>
      <t>Document in the System Security Plan all profiles and settings.</t>
    </r>
  </si>
  <si>
    <r>
      <rPr>
        <sz val="11"/>
        <color rgb="FF000000"/>
        <rFont val="Calibri"/>
      </rPr>
      <t>The FAILED_LOGIN_ATTEMPTS value limits the number of failed login attempts allowed before an account is locked. Setting this value limits the ability of unauthorized users to guess passwords and alerts the DBA when password guessing has occurred (accounts display as locked). For non-interactive accounts, the number of failed logins should be set to an IAO-approved value.</t>
    </r>
  </si>
  <si>
    <r>
      <rPr>
        <sz val="11"/>
        <color rgb="FF000000"/>
        <rFont val="Calibri"/>
      </rPr>
      <t>From SQL*Plus:</t>
    </r>
    <r>
      <rPr>
        <sz val="11"/>
        <color rgb="FF000000"/>
        <rFont val="Calibri"/>
      </rPr>
      <t xml:space="preserve">
</t>
    </r>
    <r>
      <rPr>
        <sz val="11"/>
        <color rgb="FF000000"/>
        <rFont val="Calibri"/>
      </rPr>
      <t xml:space="preserve">  select profile||': '||limit from dba_profiles,</t>
    </r>
    <r>
      <rPr>
        <sz val="11"/>
        <color rgb="FF000000"/>
        <rFont val="Calibri"/>
      </rPr>
      <t xml:space="preserve">
</t>
    </r>
    <r>
      <rPr>
        <sz val="11"/>
        <color rgb="FF000000"/>
        <rFont val="Calibri"/>
      </rPr>
      <t xml:space="preserve">  (select limit as def_login_attempts from dba_profiles </t>
    </r>
    <r>
      <rPr>
        <sz val="11"/>
        <color rgb="FF000000"/>
        <rFont val="Calibri"/>
      </rPr>
      <t xml:space="preserve">
</t>
    </r>
    <r>
      <rPr>
        <sz val="11"/>
        <color rgb="FF000000"/>
        <rFont val="Calibri"/>
      </rPr>
      <t xml:space="preserve">   where profile = 'DEFAULT'</t>
    </r>
    <r>
      <rPr>
        <sz val="11"/>
        <color rgb="FF000000"/>
        <rFont val="Calibri"/>
      </rPr>
      <t xml:space="preserve">
</t>
    </r>
    <r>
      <rPr>
        <sz val="11"/>
        <color rgb="FF000000"/>
        <rFont val="Calibri"/>
      </rPr>
      <t xml:space="preserve">   and resource_name = 'FAILED_LOGIN_ATTEMPTS')</t>
    </r>
    <r>
      <rPr>
        <sz val="11"/>
        <color rgb="FF000000"/>
        <rFont val="Calibri"/>
      </rPr>
      <t xml:space="preserve">
</t>
    </r>
    <r>
      <rPr>
        <sz val="11"/>
        <color rgb="FF000000"/>
        <rFont val="Calibri"/>
      </rPr>
      <t xml:space="preserve">  where resource_name = 'FAILED_LOGIN_ATTEMPTS'    </t>
    </r>
    <r>
      <rPr>
        <sz val="11"/>
        <color rgb="FF000000"/>
        <rFont val="Calibri"/>
      </rPr>
      <t xml:space="preserve">
</t>
    </r>
    <r>
      <rPr>
        <sz val="11"/>
        <color rgb="FF000000"/>
        <rFont val="Calibri"/>
      </rPr>
      <t xml:space="preserve">  and replace(limit, 'DEFAULT', def_login_attempts) IN</t>
    </r>
    <r>
      <rPr>
        <sz val="11"/>
        <color rgb="FF000000"/>
        <rFont val="Calibri"/>
      </rPr>
      <t xml:space="preserve">
</t>
    </r>
    <r>
      <rPr>
        <sz val="11"/>
        <color rgb="FF000000"/>
        <rFont val="Calibri"/>
      </rPr>
      <t xml:space="preserve">  ('UNLIMITED', NULL)</t>
    </r>
    <r>
      <rPr>
        <sz val="11"/>
        <color rgb="FF000000"/>
        <rFont val="Calibri"/>
      </rPr>
      <t xml:space="preserve">
</t>
    </r>
    <r>
      <rPr>
        <sz val="11"/>
        <color rgb="FF000000"/>
        <rFont val="Calibri"/>
      </rPr>
      <t xml:space="preserve">  or resource_name = 'FAILED_LOGIN_ATTEMPTS'</t>
    </r>
    <r>
      <rPr>
        <sz val="11"/>
        <color rgb="FF000000"/>
        <rFont val="Calibri"/>
      </rPr>
      <t xml:space="preserve">
</t>
    </r>
    <r>
      <rPr>
        <sz val="11"/>
        <color rgb="FF000000"/>
        <rFont val="Calibri"/>
      </rPr>
      <t xml:space="preserve">  and to_number(decode(limit, 'UNLIMITED', 10, 'DEFAULT', 10, limit)) &gt; 3;</t>
    </r>
    <r>
      <rPr>
        <sz val="11"/>
        <color rgb="FF000000"/>
        <rFont val="Calibri"/>
      </rPr>
      <t xml:space="preserve">
</t>
    </r>
    <r>
      <rPr>
        <sz val="11"/>
        <color rgb="FF000000"/>
        <rFont val="Calibri"/>
      </rPr>
      <t>If the DEFAULT profile is returned with a limit not less than or equal to 3, this is a Finding.</t>
    </r>
    <r>
      <rPr>
        <sz val="11"/>
        <color rgb="FF000000"/>
        <rFont val="Calibri"/>
      </rPr>
      <t xml:space="preserve">
</t>
    </r>
    <r>
      <rPr>
        <sz val="11"/>
        <color rgb="FF000000"/>
        <rFont val="Calibri"/>
      </rPr>
      <t>If any non-DEFAULT profiles are returned with limits not documented and approved by the IAO, this is a Finding.</t>
    </r>
    <r>
      <rPr>
        <sz val="11"/>
        <color rgb="FF000000"/>
        <rFont val="Calibri"/>
      </rPr>
      <t xml:space="preserve">
</t>
    </r>
    <r>
      <rPr>
        <sz val="11"/>
        <color rgb="FF000000"/>
        <rFont val="Calibri"/>
      </rPr>
      <t>NOTE:  If the limit 'DEFAULT' is returned for any non-DEFAULT profiles, the profile limit is set to the corresponding value in the DEFAULT profile. If the DEFAULT profile is a Finding, so is the profile that references it.</t>
    </r>
  </si>
  <si>
    <t>V-3818</t>
  </si>
  <si>
    <r>
      <rPr>
        <sz val="11"/>
        <rFont val="Calibri"/>
      </rPr>
      <t>Unauthorized database links should not be defined and active.</t>
    </r>
  </si>
  <si>
    <r>
      <rPr>
        <sz val="11"/>
        <color rgb="FF000000"/>
        <rFont val="Calibri"/>
      </rPr>
      <t>Document all remote or external interfaces used by the DBMS to connect to or allow connections from remote or external sources.</t>
    </r>
    <r>
      <rPr>
        <sz val="11"/>
        <color rgb="FF000000"/>
        <rFont val="Calibri"/>
      </rPr>
      <t xml:space="preserve">
</t>
    </r>
    <r>
      <rPr>
        <sz val="11"/>
        <color rgb="FF000000"/>
        <rFont val="Calibri"/>
      </rPr>
      <t>Include with the documentation as appropriate, any network ports or protocols, security accounts, and the sensitivity of any data exchanged.</t>
    </r>
    <r>
      <rPr>
        <sz val="11"/>
        <color rgb="FF000000"/>
        <rFont val="Calibri"/>
      </rPr>
      <t xml:space="preserve">
</t>
    </r>
    <r>
      <rPr>
        <sz val="11"/>
        <color rgb="FF000000"/>
        <rFont val="Calibri"/>
      </rPr>
      <t>Do not define or configure database links between production databases and test or development databases.</t>
    </r>
  </si>
  <si>
    <r>
      <rPr>
        <sz val="11"/>
        <color rgb="FF000000"/>
        <rFont val="Calibri"/>
      </rPr>
      <t>DBMS links provide a communication and data transfer path definition between two databases that may be used by malicious users to discover and obtain unauthorized access to remote systems. Database links between production and development DBMSs provide a means for developers to access production data not authorized for their access or to introduce untested or unauthorized applications to the production database. Only protected, controlled, and authorized downloads of any production data to use for development should be allowed. Only applications that have completed the configuration management process should be introduced by the application object owner account to the production system.</t>
    </r>
  </si>
  <si>
    <r>
      <rPr>
        <sz val="11"/>
        <color rgb="FF000000"/>
        <rFont val="Calibri"/>
      </rPr>
      <t>From SQL*Plus:</t>
    </r>
    <r>
      <rPr>
        <sz val="11"/>
        <color rgb="FF000000"/>
        <rFont val="Calibri"/>
      </rPr>
      <t xml:space="preserve">
</t>
    </r>
    <r>
      <rPr>
        <sz val="11"/>
        <color rgb="FF000000"/>
        <rFont val="Calibri"/>
      </rPr>
      <t xml:space="preserve">  select db_link||': '||host from dba_db_links;</t>
    </r>
    <r>
      <rPr>
        <sz val="11"/>
        <color rgb="FF000000"/>
        <rFont val="Calibri"/>
      </rPr>
      <t xml:space="preserve">
</t>
    </r>
    <r>
      <rPr>
        <sz val="11"/>
        <color rgb="FF000000"/>
        <rFont val="Calibri"/>
      </rPr>
      <t>If no links are returned, this check is Not a Finding.</t>
    </r>
    <r>
      <rPr>
        <sz val="11"/>
        <color rgb="FF000000"/>
        <rFont val="Calibri"/>
      </rPr>
      <t xml:space="preserve">
</t>
    </r>
    <r>
      <rPr>
        <sz val="11"/>
        <color rgb="FF000000"/>
        <rFont val="Calibri"/>
      </rPr>
      <t>Review documentation for definitions of authorized database links to external interfaces.</t>
    </r>
    <r>
      <rPr>
        <sz val="11"/>
        <color rgb="FF000000"/>
        <rFont val="Calibri"/>
      </rPr>
      <t xml:space="preserve">
</t>
    </r>
    <r>
      <rPr>
        <sz val="11"/>
        <color rgb="FF000000"/>
        <rFont val="Calibri"/>
      </rPr>
      <t>The documentation should include:</t>
    </r>
    <r>
      <rPr>
        <sz val="11"/>
        <color rgb="FF000000"/>
        <rFont val="Calibri"/>
      </rPr>
      <t xml:space="preserve">
</t>
    </r>
    <r>
      <rPr>
        <sz val="11"/>
        <color rgb="FF000000"/>
        <rFont val="Calibri"/>
      </rPr>
      <t>- Any remote access to the database</t>
    </r>
    <r>
      <rPr>
        <sz val="11"/>
        <color rgb="FF000000"/>
        <rFont val="Calibri"/>
      </rPr>
      <t xml:space="preserve">
</t>
    </r>
    <r>
      <rPr>
        <sz val="11"/>
        <color rgb="FF000000"/>
        <rFont val="Calibri"/>
      </rPr>
      <t>- The purpose or function of the remote connection</t>
    </r>
    <r>
      <rPr>
        <sz val="11"/>
        <color rgb="FF000000"/>
        <rFont val="Calibri"/>
      </rPr>
      <t xml:space="preserve">
</t>
    </r>
    <r>
      <rPr>
        <sz val="11"/>
        <color rgb="FF000000"/>
        <rFont val="Calibri"/>
      </rPr>
      <t>- Any access to data or procedures stored externally to the local DBMS</t>
    </r>
    <r>
      <rPr>
        <sz val="11"/>
        <color rgb="FF000000"/>
        <rFont val="Calibri"/>
      </rPr>
      <t xml:space="preserve">
</t>
    </r>
    <r>
      <rPr>
        <sz val="11"/>
        <color rgb="FF000000"/>
        <rFont val="Calibri"/>
      </rPr>
      <t>- Any network ports or protocols used by remote connections, whether the remote connection is to a production, test, or development system</t>
    </r>
    <r>
      <rPr>
        <sz val="11"/>
        <color rgb="FF000000"/>
        <rFont val="Calibri"/>
      </rPr>
      <t xml:space="preserve">
</t>
    </r>
    <r>
      <rPr>
        <sz val="11"/>
        <color rgb="FF000000"/>
        <rFont val="Calibri"/>
      </rPr>
      <t>- Any security accounts used by DBMS to access remote resources or objects</t>
    </r>
    <r>
      <rPr>
        <sz val="11"/>
        <color rgb="FF000000"/>
        <rFont val="Calibri"/>
      </rPr>
      <t xml:space="preserve">
</t>
    </r>
    <r>
      <rPr>
        <sz val="11"/>
        <color rgb="FF000000"/>
        <rFont val="Calibri"/>
      </rPr>
      <t>If any unauthorized database links are defined or the definitions do not match the documentation, this is a Finding.</t>
    </r>
    <r>
      <rPr>
        <sz val="11"/>
        <color rgb="FF000000"/>
        <rFont val="Calibri"/>
      </rPr>
      <t xml:space="preserve">
</t>
    </r>
    <r>
      <rPr>
        <sz val="11"/>
        <color rgb="FF000000"/>
        <rFont val="Calibri"/>
      </rPr>
      <t>NOTE: Findings for production-development links under this check are assigned to the production database only.</t>
    </r>
    <r>
      <rPr>
        <sz val="11"/>
        <color rgb="FF000000"/>
        <rFont val="Calibri"/>
      </rPr>
      <t xml:space="preserve">
</t>
    </r>
    <r>
      <rPr>
        <sz val="11"/>
        <color rgb="FF000000"/>
        <rFont val="Calibri"/>
      </rPr>
      <t>If any database links are defined between the production database and any test or development databases, this is a Finding.</t>
    </r>
    <r>
      <rPr>
        <sz val="11"/>
        <color rgb="FF000000"/>
        <rFont val="Calibri"/>
      </rPr>
      <t xml:space="preserve">
</t>
    </r>
    <r>
      <rPr>
        <sz val="11"/>
        <color rgb="FF000000"/>
        <rFont val="Calibri"/>
      </rPr>
      <t>If remote interface documentation does not exist or is incomplete, this is a Finding.</t>
    </r>
  </si>
  <si>
    <t>V-3819</t>
  </si>
  <si>
    <r>
      <rPr>
        <sz val="11"/>
        <rFont val="Calibri"/>
      </rPr>
      <t>Sensitive information from production database exports must be modified before import to a development database.</t>
    </r>
  </si>
  <si>
    <r>
      <rPr>
        <sz val="11"/>
        <color rgb="FF000000"/>
        <rFont val="Calibri"/>
      </rPr>
      <t>Develop, document, and implement policy, procedures, and restrictions for production data import.</t>
    </r>
    <r>
      <rPr>
        <sz val="11"/>
        <color rgb="FF000000"/>
        <rFont val="Calibri"/>
      </rPr>
      <t xml:space="preserve">
</t>
    </r>
    <r>
      <rPr>
        <sz val="11"/>
        <color rgb="FF000000"/>
        <rFont val="Calibri"/>
      </rPr>
      <t>Require any users assigned privileges that allow the export of production data from the database to acknowledge understanding of import policies, procedures, and restrictions.</t>
    </r>
    <r>
      <rPr>
        <sz val="11"/>
        <color rgb="FF000000"/>
        <rFont val="Calibri"/>
      </rPr>
      <t xml:space="preserve">
</t>
    </r>
    <r>
      <rPr>
        <sz val="11"/>
        <color rgb="FF000000"/>
        <rFont val="Calibri"/>
      </rPr>
      <t>Restrict permissions of development personnel requiring use or access to production data imported into development databases containing sensitive information to authorized users.</t>
    </r>
    <r>
      <rPr>
        <sz val="11"/>
        <color rgb="FF000000"/>
        <rFont val="Calibri"/>
      </rPr>
      <t xml:space="preserve">
</t>
    </r>
    <r>
      <rPr>
        <sz val="11"/>
        <color rgb="FF000000"/>
        <rFont val="Calibri"/>
      </rPr>
      <t>Implement policy and procedures to modify or remove sensitive information in production exports prior to import into development databases.</t>
    </r>
  </si>
  <si>
    <r>
      <rPr>
        <sz val="11"/>
        <color rgb="FF000000"/>
        <rFont val="Calibri"/>
      </rPr>
      <t>Data export from production databases may include sensitive data. Application developers do not have a need to know for sensitive data. Any access they may have to production data would be considered unauthorized access and subject the sensitive data to unlawful or unauthorized disclosure. See DODD 8500.1 for a definition of Sensitive Information.</t>
    </r>
  </si>
  <si>
    <r>
      <rPr>
        <sz val="11"/>
        <color rgb="FF000000"/>
        <rFont val="Calibri"/>
      </rPr>
      <t>If the database being reviewed is a production database, this check is not a finding.</t>
    </r>
    <r>
      <rPr>
        <sz val="11"/>
        <color rgb="FF000000"/>
        <rFont val="Calibri"/>
      </rPr>
      <t xml:space="preserve">
</t>
    </r>
    <r>
      <rPr>
        <sz val="11"/>
        <color rgb="FF000000"/>
        <rFont val="Calibri"/>
      </rPr>
      <t>Review policy, procedures, and restrictions for data imports of production data containing sensitive information into development databases.</t>
    </r>
    <r>
      <rPr>
        <sz val="11"/>
        <color rgb="FF000000"/>
        <rFont val="Calibri"/>
      </rPr>
      <t xml:space="preserve">
</t>
    </r>
    <r>
      <rPr>
        <sz val="11"/>
        <color rgb="FF000000"/>
        <rFont val="Calibri"/>
      </rPr>
      <t>If data imports of production data are allowed, review procedures for protecting any sensitive data included in production exports.</t>
    </r>
    <r>
      <rPr>
        <sz val="11"/>
        <color rgb="FF000000"/>
        <rFont val="Calibri"/>
      </rPr>
      <t xml:space="preserve">
</t>
    </r>
    <r>
      <rPr>
        <sz val="11"/>
        <color rgb="FF000000"/>
        <rFont val="Calibri"/>
      </rPr>
      <t>If sensitive data is included in the exports and no procedures are in place to remove or modify the data to render it not sensitive prior to import into a development database or policy and procedures are not in place to ensure authorization of development personnel to access sensitive information contained in production data, this is a finding.</t>
    </r>
  </si>
  <si>
    <t>V-3820</t>
  </si>
  <si>
    <r>
      <rPr>
        <sz val="11"/>
        <rFont val="Calibri"/>
      </rPr>
      <t>Production databases should be protected from unauthorized access by developers on shared production/development host systems.</t>
    </r>
  </si>
  <si>
    <r>
      <rPr>
        <sz val="11"/>
        <color rgb="FF000000"/>
        <rFont val="Calibri"/>
      </rPr>
      <t>Develop, document and implement procedures to review and maintain privileges granted to developers on shared production and development host systems and databases.</t>
    </r>
    <r>
      <rPr>
        <sz val="11"/>
        <color rgb="FF000000"/>
        <rFont val="Calibri"/>
      </rPr>
      <t xml:space="preserve">
</t>
    </r>
    <r>
      <rPr>
        <sz val="11"/>
        <color rgb="FF000000"/>
        <rFont val="Calibri"/>
      </rPr>
      <t>Recommend establishing a dedicated DBMS host for production DBMS installations (See Checks DG0109 and DG0110).</t>
    </r>
    <r>
      <rPr>
        <sz val="11"/>
        <color rgb="FF000000"/>
        <rFont val="Calibri"/>
      </rPr>
      <t xml:space="preserve">
</t>
    </r>
    <r>
      <rPr>
        <sz val="11"/>
        <color rgb="FF000000"/>
        <rFont val="Calibri"/>
      </rPr>
      <t>A dedicated host system in this case refers to an instance of the operating system at a minimum.</t>
    </r>
    <r>
      <rPr>
        <sz val="11"/>
        <color rgb="FF000000"/>
        <rFont val="Calibri"/>
      </rPr>
      <t xml:space="preserve">
</t>
    </r>
    <r>
      <rPr>
        <sz val="11"/>
        <color rgb="FF000000"/>
        <rFont val="Calibri"/>
      </rPr>
      <t>The operating system may reside on a virtual host machine where supported by the DBMS vendor.</t>
    </r>
  </si>
  <si>
    <r>
      <rPr>
        <sz val="11"/>
        <color rgb="FF000000"/>
        <rFont val="Calibri"/>
      </rPr>
      <t>Developers granted elevated database, operating system privileges on systems that support both development, and production databases can affect the operation and/or security of the production database system. Operating system and database privileges assigned to developers on shared development and production systems should be restricted.</t>
    </r>
  </si>
  <si>
    <r>
      <rPr>
        <sz val="11"/>
        <color rgb="FF000000"/>
        <rFont val="Calibri"/>
      </rPr>
      <t>Review the list of instances and databases installed on the host system with the DBA.</t>
    </r>
    <r>
      <rPr>
        <sz val="11"/>
        <color rgb="FF000000"/>
        <rFont val="Calibri"/>
      </rPr>
      <t xml:space="preserve">
</t>
    </r>
    <r>
      <rPr>
        <sz val="11"/>
        <color rgb="FF000000"/>
        <rFont val="Calibri"/>
      </rPr>
      <t xml:space="preserve">Ask which databases are production databases and which are for development.  </t>
    </r>
    <r>
      <rPr>
        <sz val="11"/>
        <color rgb="FF000000"/>
        <rFont val="Calibri"/>
      </rPr>
      <t xml:space="preserve">
</t>
    </r>
    <r>
      <rPr>
        <sz val="11"/>
        <color rgb="FF000000"/>
        <rFont val="Calibri"/>
      </rPr>
      <t>For UNIX systems, use the ps -ef|grep pmon command to see the list of databases; For Windows systems, review the list of services beginning with the name OracleService to see the list of databases.</t>
    </r>
    <r>
      <rPr>
        <sz val="11"/>
        <color rgb="FF000000"/>
        <rFont val="Calibri"/>
      </rPr>
      <t xml:space="preserve">
</t>
    </r>
    <r>
      <rPr>
        <sz val="11"/>
        <color rgb="FF000000"/>
        <rFont val="Calibri"/>
      </rPr>
      <t>Ask which databases are production databases and which are for development.</t>
    </r>
    <r>
      <rPr>
        <sz val="11"/>
        <color rgb="FF000000"/>
        <rFont val="Calibri"/>
      </rPr>
      <t xml:space="preserve">
</t>
    </r>
    <r>
      <rPr>
        <sz val="11"/>
        <color rgb="FF000000"/>
        <rFont val="Calibri"/>
      </rPr>
      <t xml:space="preserve">If only development or only production databases exist on this host, this check is Not a Finding. </t>
    </r>
    <r>
      <rPr>
        <sz val="11"/>
        <color rgb="FF000000"/>
        <rFont val="Calibri"/>
      </rPr>
      <t xml:space="preserve">
</t>
    </r>
    <r>
      <rPr>
        <sz val="11"/>
        <color rgb="FF000000"/>
        <rFont val="Calibri"/>
      </rPr>
      <t>Otherwise, ask the DBA to confirm that policy and procedures are in place for the IAO to review database and operating system privileges on the system to ensure developer accounts do not have access to production DBMS systems.</t>
    </r>
    <r>
      <rPr>
        <sz val="11"/>
        <color rgb="FF000000"/>
        <rFont val="Calibri"/>
      </rPr>
      <t xml:space="preserve">
</t>
    </r>
    <r>
      <rPr>
        <sz val="11"/>
        <color rgb="FF000000"/>
        <rFont val="Calibri"/>
      </rPr>
      <t xml:space="preserve">If none are in place,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Ask the DBA/SA if developer host accounts have been granted privileges to production database directories, files or resources.</t>
    </r>
    <r>
      <rPr>
        <sz val="11"/>
        <color rgb="FF000000"/>
        <rFont val="Calibri"/>
      </rPr>
      <t xml:space="preserve">
</t>
    </r>
    <r>
      <rPr>
        <sz val="11"/>
        <color rgb="FF000000"/>
        <rFont val="Calibri"/>
      </rPr>
      <t xml:space="preserve">If they have been, this is a Finding. </t>
    </r>
    <r>
      <rPr>
        <sz val="11"/>
        <color rgb="FF000000"/>
        <rFont val="Calibri"/>
      </rPr>
      <t xml:space="preserve">
</t>
    </r>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grantee||': '||privilege from dba_sys_privs</t>
    </r>
    <r>
      <rPr>
        <sz val="11"/>
        <color rgb="FF000000"/>
        <rFont val="Calibri"/>
      </rPr>
      <t xml:space="preserve">
</t>
    </r>
    <r>
      <rPr>
        <sz val="11"/>
        <color rgb="FF000000"/>
        <rFont val="Calibri"/>
      </rPr>
      <t xml:space="preserve">  where (privilege like 'CREATE%' or privilege like 'ALTER%'</t>
    </r>
    <r>
      <rPr>
        <sz val="11"/>
        <color rgb="FF000000"/>
        <rFont val="Calibri"/>
      </rPr>
      <t xml:space="preserve">
</t>
    </r>
    <r>
      <rPr>
        <sz val="11"/>
        <color rgb="FF000000"/>
        <rFont val="Calibri"/>
      </rPr>
      <t xml:space="preserve">   or privilege like 'DROP%')</t>
    </r>
    <r>
      <rPr>
        <sz val="11"/>
        <color rgb="FF000000"/>
        <rFont val="Calibri"/>
      </rPr>
      <t xml:space="preserve">
</t>
    </r>
    <r>
      <rPr>
        <sz val="11"/>
        <color rgb="FF000000"/>
        <rFont val="Calibri"/>
      </rPr>
      <t xml:space="preserve">  and privilege&lt;&gt;'CREATE SESSION'</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('ANONYMOUS','AURORA$JIS$UTILITY$',</t>
    </r>
    <r>
      <rPr>
        <sz val="11"/>
        <color rgb="FF000000"/>
        <rFont val="Calibri"/>
      </rPr>
      <t xml:space="preserve">
</t>
    </r>
    <r>
      <rPr>
        <sz val="11"/>
        <color rgb="FF000000"/>
        <rFont val="Calibri"/>
      </rPr>
      <t xml:space="preserve">   'AURORA$ORB$UNAUTHENTICATED','CTXSYS','DBSNMP','DIP',</t>
    </r>
    <r>
      <rPr>
        <sz val="11"/>
        <color rgb="FF000000"/>
        <rFont val="Calibri"/>
      </rPr>
      <t xml:space="preserve">
</t>
    </r>
    <r>
      <rPr>
        <sz val="11"/>
        <color rgb="FF000000"/>
        <rFont val="Calibri"/>
      </rPr>
      <t xml:space="preserve">   'DVF','DVSYS','EXFSYS','LBACSYS','MDDATA','MDSYS','MGMT_VIEW',</t>
    </r>
    <r>
      <rPr>
        <sz val="11"/>
        <color rgb="FF000000"/>
        <rFont val="Calibri"/>
      </rPr>
      <t xml:space="preserve">
</t>
    </r>
    <r>
      <rPr>
        <sz val="11"/>
        <color rgb="FF000000"/>
        <rFont val="Calibri"/>
      </rPr>
      <t xml:space="preserve">   'ODM','ODM_MTR','OLAPSYS','ORDPLUGINS','ORDSYS',</t>
    </r>
    <r>
      <rPr>
        <sz val="11"/>
        <color rgb="FF000000"/>
        <rFont val="Calibri"/>
      </rPr>
      <t xml:space="preserve">
</t>
    </r>
    <r>
      <rPr>
        <sz val="11"/>
        <color rgb="FF000000"/>
        <rFont val="Calibri"/>
      </rPr>
      <t xml:space="preserve">   'OSE$HTTP$ADMIN','OUTLN','PERFSTAT','PUBLIC','REPADMIN',</t>
    </r>
    <r>
      <rPr>
        <sz val="11"/>
        <color rgb="FF000000"/>
        <rFont val="Calibri"/>
      </rPr>
      <t xml:space="preserve">
</t>
    </r>
    <r>
      <rPr>
        <sz val="11"/>
        <color rgb="FF000000"/>
        <rFont val="Calibri"/>
      </rPr>
      <t xml:space="preserve">   'RMAN','SI_INFORMTN_SCHEMA','SYS','SYSMAN','SYSTEM',</t>
    </r>
    <r>
      <rPr>
        <sz val="11"/>
        <color rgb="FF000000"/>
        <rFont val="Calibri"/>
      </rPr>
      <t xml:space="preserve">
</t>
    </r>
    <r>
      <rPr>
        <sz val="11"/>
        <color rgb="FF000000"/>
        <rFont val="Calibri"/>
      </rPr>
      <t xml:space="preserve">   'TRACESVR','TSMSYSWK_TEST','WKPROXY','WKSYS','WKUSER',</t>
    </r>
    <r>
      <rPr>
        <sz val="11"/>
        <color rgb="FF000000"/>
        <rFont val="Calibri"/>
      </rPr>
      <t xml:space="preserve">
</t>
    </r>
    <r>
      <rPr>
        <sz val="11"/>
        <color rgb="FF000000"/>
        <rFont val="Calibri"/>
      </rPr>
      <t xml:space="preserve">   'WMSYS','XDB')</t>
    </r>
    <r>
      <rPr>
        <sz val="11"/>
        <color rgb="FF000000"/>
        <rFont val="Calibri"/>
      </rPr>
      <t xml:space="preserve">
</t>
    </r>
    <r>
      <rPr>
        <sz val="11"/>
        <color rgb="FF000000"/>
        <rFont val="Calibri"/>
      </rPr>
      <t xml:space="preserve">  order by grantee;</t>
    </r>
    <r>
      <rPr>
        <sz val="11"/>
        <color rgb="FF000000"/>
        <rFont val="Calibri"/>
      </rPr>
      <t xml:space="preserve">
</t>
    </r>
    <r>
      <rPr>
        <sz val="11"/>
        <color rgb="FF000000"/>
        <rFont val="Calibri"/>
      </rPr>
      <t>If any accounts are listed that are not on the list of IAO approved production DBAs, this is a Finding.</t>
    </r>
    <r>
      <rPr>
        <sz val="11"/>
        <color rgb="FF000000"/>
        <rFont val="Calibri"/>
      </rPr>
      <t xml:space="preserve">
</t>
    </r>
    <r>
      <rPr>
        <sz val="11"/>
        <color rgb="FF000000"/>
        <rFont val="Calibri"/>
      </rPr>
      <t>NOTE: Though shared production/non-production DBMS installations was allowed under previous database STIG guidance, doing so may place it in violation of OS, Application, Network or Enclave STIG guidance. Ensure that any shared production/non-production DBMS installations meets STIG guidance requirements at all levels or mitigate any conflicts in STIG guidance with your DAA.</t>
    </r>
  </si>
  <si>
    <t>V-3821</t>
  </si>
  <si>
    <r>
      <rPr>
        <sz val="11"/>
        <rFont val="Calibri"/>
      </rPr>
      <t>Application user privilege assignment should be reviewed monthly or more frequently to ensure compliance with least privilege and documented policy.</t>
    </r>
  </si>
  <si>
    <r>
      <rPr>
        <sz val="11"/>
        <color rgb="FF000000"/>
        <rFont val="Calibri"/>
      </rPr>
      <t>Develop, document and implement policy and procedures for periodic review of database user accounts and privilege assignments.</t>
    </r>
    <r>
      <rPr>
        <sz val="11"/>
        <color rgb="FF000000"/>
        <rFont val="Calibri"/>
      </rPr>
      <t xml:space="preserve">
</t>
    </r>
    <r>
      <rPr>
        <sz val="11"/>
        <color rgb="FF000000"/>
        <rFont val="Calibri"/>
      </rPr>
      <t>Include methods to provide evidence of review in the procedures to verify reviews occur in accordance with the procedures.</t>
    </r>
  </si>
  <si>
    <r>
      <rPr>
        <sz val="11"/>
        <color rgb="FF000000"/>
        <rFont val="Calibri"/>
      </rPr>
      <t>Users granted privileges not required to perform their assigned functions are able to make unauthorized modifications to the production data or database. Monthly or more frequent periodic review of privilege assignments assures that organizational and/or functional changes are reflected appropriately.</t>
    </r>
  </si>
  <si>
    <r>
      <rPr>
        <sz val="11"/>
        <color rgb="FF000000"/>
        <rFont val="Calibri"/>
      </rPr>
      <t>Review policy, procedures and implementation evidence to determine if periodic reviews of user privileges by the IAO are being performed.</t>
    </r>
    <r>
      <rPr>
        <sz val="11"/>
        <color rgb="FF000000"/>
        <rFont val="Calibri"/>
      </rPr>
      <t xml:space="preserve">
</t>
    </r>
    <r>
      <rPr>
        <sz val="11"/>
        <color rgb="FF000000"/>
        <rFont val="Calibri"/>
      </rPr>
      <t>Evidence may consist of email or other correspondence that acknowledges receipt of periodic reports and notification of review between the DBA and IAO or other auditors as assigned.</t>
    </r>
    <r>
      <rPr>
        <sz val="11"/>
        <color rgb="FF000000"/>
        <rFont val="Calibri"/>
      </rPr>
      <t xml:space="preserve">
</t>
    </r>
    <r>
      <rPr>
        <sz val="11"/>
        <color rgb="FF000000"/>
        <rFont val="Calibri"/>
      </rPr>
      <t>If policy and procedures are incomplete or no evidence of implementation exists, this is a Finding.</t>
    </r>
  </si>
  <si>
    <t>V-3823</t>
  </si>
  <si>
    <r>
      <rPr>
        <sz val="11"/>
        <rFont val="Calibri"/>
      </rPr>
      <t>Custom and GOTS application source code stored in the database should be protected with encryption or encoding.</t>
    </r>
  </si>
  <si>
    <r>
      <rPr>
        <sz val="11"/>
        <color rgb="FF000000"/>
        <rFont val="Calibri"/>
      </rPr>
      <t>Use the Oracle WRAP utility to encode application source code stored in application database objects (stored procedures, functions, package bodies).</t>
    </r>
    <r>
      <rPr>
        <sz val="11"/>
        <color rgb="FF000000"/>
        <rFont val="Calibri"/>
      </rPr>
      <t xml:space="preserve">
</t>
    </r>
    <r>
      <rPr>
        <sz val="11"/>
        <color rgb="FF000000"/>
        <rFont val="Calibri"/>
      </rPr>
      <t>The following may be used as an example process:</t>
    </r>
    <r>
      <rPr>
        <sz val="11"/>
        <color rgb="FF000000"/>
        <rFont val="Calibri"/>
      </rPr>
      <t xml:space="preserve">
</t>
    </r>
    <r>
      <rPr>
        <sz val="11"/>
        <color rgb="FF000000"/>
        <rFont val="Calibri"/>
      </rPr>
      <t>1)  export the application object source and store in an external file.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set show off</t>
    </r>
    <r>
      <rPr>
        <sz val="11"/>
        <color rgb="FF000000"/>
        <rFont val="Calibri"/>
      </rPr>
      <t xml:space="preserve">
</t>
    </r>
    <r>
      <rPr>
        <sz val="11"/>
        <color rgb="FF000000"/>
        <rFont val="Calibri"/>
      </rPr>
      <t xml:space="preserve">  set heading off</t>
    </r>
    <r>
      <rPr>
        <sz val="11"/>
        <color rgb="FF000000"/>
        <rFont val="Calibri"/>
      </rPr>
      <t xml:space="preserve">
</t>
    </r>
    <r>
      <rPr>
        <sz val="11"/>
        <color rgb="FF000000"/>
        <rFont val="Calibri"/>
      </rPr>
      <t xml:space="preserve">  set verify off</t>
    </r>
    <r>
      <rPr>
        <sz val="11"/>
        <color rgb="FF000000"/>
        <rFont val="Calibri"/>
      </rPr>
      <t xml:space="preserve">
</t>
    </r>
    <r>
      <rPr>
        <sz val="11"/>
        <color rgb="FF000000"/>
        <rFont val="Calibri"/>
      </rPr>
      <t xml:space="preserve">  set echo off</t>
    </r>
    <r>
      <rPr>
        <sz val="11"/>
        <color rgb="FF000000"/>
        <rFont val="Calibri"/>
      </rPr>
      <t xml:space="preserve">
</t>
    </r>
    <r>
      <rPr>
        <sz val="11"/>
        <color rgb="FF000000"/>
        <rFont val="Calibri"/>
      </rPr>
      <t xml:space="preserve">  set term off</t>
    </r>
    <r>
      <rPr>
        <sz val="11"/>
        <color rgb="FF000000"/>
        <rFont val="Calibri"/>
      </rPr>
      <t xml:space="preserve">
</t>
    </r>
    <r>
      <rPr>
        <sz val="11"/>
        <color rgb="FF000000"/>
        <rFont val="Calibri"/>
      </rPr>
      <t xml:space="preserve">  set pagesize 0</t>
    </r>
    <r>
      <rPr>
        <sz val="11"/>
        <color rgb="FF000000"/>
        <rFont val="Calibri"/>
      </rPr>
      <t xml:space="preserve">
</t>
    </r>
    <r>
      <rPr>
        <sz val="11"/>
        <color rgb="FF000000"/>
        <rFont val="Calibri"/>
      </rPr>
      <t xml:space="preserve">  set feedback off</t>
    </r>
    <r>
      <rPr>
        <sz val="11"/>
        <color rgb="FF000000"/>
        <rFont val="Calibri"/>
      </rPr>
      <t xml:space="preserve">
</t>
    </r>
    <r>
      <rPr>
        <sz val="11"/>
        <color rgb="FF000000"/>
        <rFont val="Calibri"/>
      </rPr>
      <t xml:space="preserve">  set serveroutput on size 1000000</t>
    </r>
    <r>
      <rPr>
        <sz val="11"/>
        <color rgb="FF000000"/>
        <rFont val="Calibri"/>
      </rPr>
      <t xml:space="preserve">
</t>
    </r>
    <r>
      <rPr>
        <sz val="11"/>
        <color rgb="FF000000"/>
        <rFont val="Calibri"/>
      </rPr>
      <t xml:space="preserve">  set wrap on</t>
    </r>
    <r>
      <rPr>
        <sz val="11"/>
        <color rgb="FF000000"/>
        <rFont val="Calibri"/>
      </rPr>
      <t xml:space="preserve">
</t>
    </r>
    <r>
      <rPr>
        <sz val="11"/>
        <color rgb="FF000000"/>
        <rFont val="Calibri"/>
      </rPr>
      <t xml:space="preserve">  set trimspool on</t>
    </r>
    <r>
      <rPr>
        <sz val="11"/>
        <color rgb="FF000000"/>
        <rFont val="Calibri"/>
      </rPr>
      <t xml:space="preserve">
</t>
    </r>
    <r>
      <rPr>
        <sz val="11"/>
        <color rgb="FF000000"/>
        <rFont val="Calibri"/>
      </rPr>
      <t xml:space="preserve">  set linesize 512</t>
    </r>
    <r>
      <rPr>
        <sz val="11"/>
        <color rgb="FF000000"/>
        <rFont val="Calibri"/>
      </rPr>
      <t xml:space="preserve">
</t>
    </r>
    <r>
      <rPr>
        <sz val="11"/>
        <color rgb="FF000000"/>
        <rFont val="Calibri"/>
      </rPr>
      <t xml:space="preserve">  spool [output file name = proc.sql]</t>
    </r>
    <r>
      <rPr>
        <sz val="11"/>
        <color rgb="FF000000"/>
        <rFont val="Calibri"/>
      </rPr>
      <t xml:space="preserve">
</t>
    </r>
    <r>
      <rPr>
        <sz val="11"/>
        <color rgb="FF000000"/>
        <rFont val="Calibri"/>
      </rPr>
      <t xml:space="preserve">  select text from dba_source</t>
    </r>
    <r>
      <rPr>
        <sz val="11"/>
        <color rgb="FF000000"/>
        <rFont val="Calibri"/>
      </rPr>
      <t xml:space="preserve">
</t>
    </r>
    <r>
      <rPr>
        <sz val="11"/>
        <color rgb="FF000000"/>
        <rFont val="Calibri"/>
      </rPr>
      <t xml:space="preserve">  where object_name='[object name]';</t>
    </r>
    <r>
      <rPr>
        <sz val="11"/>
        <color rgb="FF000000"/>
        <rFont val="Calibri"/>
      </rPr>
      <t xml:space="preserve">
</t>
    </r>
    <r>
      <rPr>
        <sz val="11"/>
        <color rgb="FF000000"/>
        <rFont val="Calibri"/>
      </rPr>
      <t xml:space="preserve">  spool off</t>
    </r>
    <r>
      <rPr>
        <sz val="11"/>
        <color rgb="FF000000"/>
        <rFont val="Calibri"/>
      </rPr>
      <t xml:space="preserve">
</t>
    </r>
    <r>
      <rPr>
        <sz val="11"/>
        <color rgb="FF000000"/>
        <rFont val="Calibri"/>
      </rPr>
      <t>2)  From system command line, invoke the wrap utility.</t>
    </r>
    <r>
      <rPr>
        <sz val="11"/>
        <color rgb="FF000000"/>
        <rFont val="Calibri"/>
      </rPr>
      <t xml:space="preserve">
</t>
    </r>
    <r>
      <rPr>
        <sz val="11"/>
        <color rgb="FF000000"/>
        <rFont val="Calibri"/>
      </rPr>
      <t xml:space="preserve">  wrap iname=proc.sql oname=proc.plb</t>
    </r>
    <r>
      <rPr>
        <sz val="11"/>
        <color rgb="FF000000"/>
        <rFont val="Calibri"/>
      </rPr>
      <t xml:space="preserve">
</t>
    </r>
    <r>
      <rPr>
        <sz val="11"/>
        <color rgb="FF000000"/>
        <rFont val="Calibri"/>
      </rPr>
      <t>This will result in the file name proc.plb</t>
    </r>
    <r>
      <rPr>
        <sz val="11"/>
        <color rgb="FF000000"/>
        <rFont val="Calibri"/>
      </rPr>
      <t xml:space="preserve">
</t>
    </r>
    <r>
      <rPr>
        <sz val="11"/>
        <color rgb="FF000000"/>
        <rFont val="Calibri"/>
      </rPr>
      <t>3)  re-create the object with the encoded source code.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@proc.plb</t>
    </r>
  </si>
  <si>
    <r>
      <rPr>
        <sz val="11"/>
        <color rgb="FF000000"/>
        <rFont val="Calibri"/>
      </rPr>
      <t>Source code may include information on data relationships, locations of sensitive data that are otherwise obscured, or other processing information that could aid a malicious user. Encoding or encryption of the custom source code objects within the database helps protect against this type of disclosure.</t>
    </r>
  </si>
  <si>
    <r>
      <rPr>
        <sz val="11"/>
        <color rgb="FF000000"/>
        <rFont val="Calibri"/>
      </rPr>
      <t>If this is not a production database, this check is Not a Finding.</t>
    </r>
    <r>
      <rPr>
        <sz val="11"/>
        <color rgb="FF000000"/>
        <rFont val="Calibri"/>
      </rPr>
      <t xml:space="preserve">
</t>
    </r>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owner||'.'||name from dba_source</t>
    </r>
    <r>
      <rPr>
        <sz val="11"/>
        <color rgb="FF000000"/>
        <rFont val="Calibri"/>
      </rPr>
      <t xml:space="preserve">
</t>
    </r>
    <r>
      <rPr>
        <sz val="11"/>
        <color rgb="FF000000"/>
        <rFont val="Calibri"/>
      </rPr>
      <t xml:space="preserve">  where line=1 and owner not in</t>
    </r>
    <r>
      <rPr>
        <sz val="11"/>
        <color rgb="FF000000"/>
        <rFont val="Calibri"/>
      </rPr>
      <t xml:space="preserve">
</t>
    </r>
    <r>
      <rPr>
        <sz val="11"/>
        <color rgb="FF000000"/>
        <rFont val="Calibri"/>
      </rPr>
      <t xml:space="preserve">  ('SYS', 'CTXSYS', 'MDSYS', 'ODM', 'OE', 'OLAPSYS', 'ORDPLUGINS',</t>
    </r>
    <r>
      <rPr>
        <sz val="11"/>
        <color rgb="FF000000"/>
        <rFont val="Calibri"/>
      </rPr>
      <t xml:space="preserve">
</t>
    </r>
    <r>
      <rPr>
        <sz val="11"/>
        <color rgb="FF000000"/>
        <rFont val="Calibri"/>
      </rPr>
      <t xml:space="preserve">   'ORDSYS', 'OUTLN', 'PM', 'QS_ADM', 'RMAN', 'SYSTEM', 'WKSYS',</t>
    </r>
    <r>
      <rPr>
        <sz val="11"/>
        <color rgb="FF000000"/>
        <rFont val="Calibri"/>
      </rPr>
      <t xml:space="preserve">
</t>
    </r>
    <r>
      <rPr>
        <sz val="11"/>
        <color rgb="FF000000"/>
        <rFont val="Calibri"/>
      </rPr>
      <t xml:space="preserve">   'WMSYS', 'XDB')</t>
    </r>
    <r>
      <rPr>
        <sz val="11"/>
        <color rgb="FF000000"/>
        <rFont val="Calibri"/>
      </rPr>
      <t xml:space="preserve">
</t>
    </r>
    <r>
      <rPr>
        <sz val="11"/>
        <color rgb="FF000000"/>
        <rFont val="Calibri"/>
      </rPr>
      <t xml:space="preserve">  and owner not like 'OEM%'</t>
    </r>
    <r>
      <rPr>
        <sz val="11"/>
        <color rgb="FF000000"/>
        <rFont val="Calibri"/>
      </rPr>
      <t xml:space="preserve">
</t>
    </r>
    <r>
      <rPr>
        <sz val="11"/>
        <color rgb="FF000000"/>
        <rFont val="Calibri"/>
      </rPr>
      <t xml:space="preserve">  and text not like '%wrapped%'</t>
    </r>
    <r>
      <rPr>
        <sz val="11"/>
        <color rgb="FF000000"/>
        <rFont val="Calibri"/>
      </rPr>
      <t xml:space="preserve">
</t>
    </r>
    <r>
      <rPr>
        <sz val="11"/>
        <color rgb="FF000000"/>
        <rFont val="Calibri"/>
      </rPr>
      <t xml:space="preserve">  and type in ('PROCEDURE', 'FUNCTION', 'PACKAGE BODY');</t>
    </r>
    <r>
      <rPr>
        <sz val="11"/>
        <color rgb="FF000000"/>
        <rFont val="Calibri"/>
      </rPr>
      <t xml:space="preserve">
</t>
    </r>
    <r>
      <rPr>
        <sz val="11"/>
        <color rgb="FF000000"/>
        <rFont val="Calibri"/>
      </rPr>
      <t>Review the list of results with the DBA. If any results are custom or GOTS application code, this is a Finding. If all returned results are default DBMS or COTS application code, this is not a Finding.</t>
    </r>
  </si>
  <si>
    <t>V-3825</t>
  </si>
  <si>
    <r>
      <rPr>
        <sz val="11"/>
        <rFont val="Calibri"/>
      </rPr>
      <t>Remote adminstrative connections to the database should be encrypted.</t>
    </r>
  </si>
  <si>
    <r>
      <rPr>
        <sz val="11"/>
        <color rgb="FF000000"/>
        <rFont val="Calibri"/>
      </rPr>
      <t xml:space="preserve">Where remote access to DBA accounts is not allowed, develop, document and implement policies and train DBAs that remote access to DBA accounts is prohibited.  </t>
    </r>
    <r>
      <rPr>
        <sz val="11"/>
        <color rgb="FF000000"/>
        <rFont val="Calibri"/>
      </rPr>
      <t xml:space="preserve">
</t>
    </r>
    <r>
      <rPr>
        <sz val="11"/>
        <color rgb="FF000000"/>
        <rFont val="Calibri"/>
      </rPr>
      <t>Where remote access to DBA accounts is allowed, the remote connection must be encrypted.</t>
    </r>
    <r>
      <rPr>
        <sz val="11"/>
        <color rgb="FF000000"/>
        <rFont val="Calibri"/>
      </rPr>
      <t xml:space="preserve">
</t>
    </r>
    <r>
      <rPr>
        <sz val="11"/>
        <color rgb="FF000000"/>
        <rFont val="Calibri"/>
      </rPr>
      <t>Ensure unclassified, sensitive data transmitted through a commercial or wireless network are encrypted using NIST-certified cryptography.</t>
    </r>
    <r>
      <rPr>
        <sz val="11"/>
        <color rgb="FF000000"/>
        <rFont val="Calibri"/>
      </rPr>
      <t xml:space="preserve">
</t>
    </r>
    <r>
      <rPr>
        <sz val="11"/>
        <color rgb="FF000000"/>
        <rFont val="Calibri"/>
      </rPr>
      <t>If remote access is established via the database listener, then install a dedicated listener configured to encrypt all traffic for use by DBAs for remote access.</t>
    </r>
    <r>
      <rPr>
        <sz val="11"/>
        <color rgb="FF000000"/>
        <rFont val="Calibri"/>
      </rPr>
      <t xml:space="preserve">
</t>
    </r>
    <r>
      <rPr>
        <sz val="11"/>
        <color rgb="FF000000"/>
        <rFont val="Calibri"/>
      </rPr>
      <t>This requires use of Oracle Advanced Security and Oracle Wallet Manager.</t>
    </r>
    <r>
      <rPr>
        <sz val="11"/>
        <color rgb="FF000000"/>
        <rFont val="Calibri"/>
      </rPr>
      <t xml:space="preserve">
</t>
    </r>
    <r>
      <rPr>
        <sz val="11"/>
        <color rgb="FF000000"/>
        <rFont val="Calibri"/>
      </rPr>
      <t>See the Oracle Advanced Security Guide, Configuring Network Data Encryption and Integrity for Oracle Servers and Clients for details.</t>
    </r>
    <r>
      <rPr>
        <sz val="11"/>
        <color rgb="FF000000"/>
        <rFont val="Calibri"/>
      </rPr>
      <t xml:space="preserve">
</t>
    </r>
    <r>
      <rPr>
        <sz val="11"/>
        <color rgb="FF000000"/>
        <rFont val="Calibri"/>
      </rPr>
      <t>Configure the listener to require SSL for the DBA connections by specifying the TCPS as the network protocol.</t>
    </r>
    <r>
      <rPr>
        <sz val="11"/>
        <color rgb="FF000000"/>
        <rFont val="Calibri"/>
      </rPr>
      <t xml:space="preserve">
</t>
    </r>
    <r>
      <rPr>
        <sz val="11"/>
        <color rgb="FF000000"/>
        <rFont val="Calibri"/>
      </rPr>
      <t>Sample listener.ora entries:</t>
    </r>
    <r>
      <rPr>
        <sz val="11"/>
        <color rgb="FF000000"/>
        <rFont val="Calibri"/>
      </rPr>
      <t xml:space="preserve">
</t>
    </r>
    <r>
      <rPr>
        <sz val="11"/>
        <color rgb="FF000000"/>
        <rFont val="Calibri"/>
      </rPr>
      <t>DBALSNR =</t>
    </r>
    <r>
      <rPr>
        <sz val="11"/>
        <color rgb="FF000000"/>
        <rFont val="Calibri"/>
      </rPr>
      <t xml:space="preserve">
</t>
    </r>
    <r>
      <rPr>
        <sz val="11"/>
        <color rgb="FF000000"/>
        <rFont val="Calibri"/>
      </rPr>
      <t xml:space="preserve">  (DESCRIPTION =</t>
    </r>
    <r>
      <rPr>
        <sz val="11"/>
        <color rgb="FF000000"/>
        <rFont val="Calibri"/>
      </rPr>
      <t xml:space="preserve">
</t>
    </r>
    <r>
      <rPr>
        <sz val="11"/>
        <color rgb="FF000000"/>
        <rFont val="Calibri"/>
      </rPr>
      <t xml:space="preserve">    (ADDRESS = (PROTOCOL = TCPS) (HOST = [IP]) (PORT = 1575))</t>
    </r>
    <r>
      <rPr>
        <sz val="11"/>
        <color rgb="FF000000"/>
        <rFont val="Calibri"/>
      </rPr>
      <t xml:space="preserve">
</t>
    </r>
    <r>
      <rPr>
        <sz val="11"/>
        <color rgb="FF000000"/>
        <rFont val="Calibri"/>
      </rPr>
      <t xml:space="preserve">    (CONNECT_DATA = </t>
    </r>
    <r>
      <rPr>
        <sz val="11"/>
        <color rgb="FF000000"/>
        <rFont val="Calibri"/>
      </rPr>
      <t xml:space="preserve">
</t>
    </r>
    <r>
      <rPr>
        <sz val="11"/>
        <color rgb="FF000000"/>
        <rFont val="Calibri"/>
      </rPr>
      <t xml:space="preserve">      (SERVER = DEDICATED)</t>
    </r>
    <r>
      <rPr>
        <sz val="11"/>
        <color rgb="FF000000"/>
        <rFont val="Calibri"/>
      </rPr>
      <t xml:space="preserve">
</t>
    </r>
    <r>
      <rPr>
        <sz val="11"/>
        <color rgb="FF000000"/>
        <rFont val="Calibri"/>
      </rPr>
      <t xml:space="preserve">      (SERVICE_NAME = [SID])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Configure the server's FIPS.ORA file to use FIPS 140-2 compliant settings to encrypt the traffic and ensure integrity of the transmission.</t>
    </r>
    <r>
      <rPr>
        <sz val="11"/>
        <color rgb="FF000000"/>
        <rFont val="Calibri"/>
      </rPr>
      <t xml:space="preserve">
</t>
    </r>
    <r>
      <rPr>
        <sz val="11"/>
        <color rgb="FF000000"/>
        <rFont val="Calibri"/>
      </rPr>
      <t>In the FIPS.ORA file in the $ORACLE_HOME/ldap/admin directory or the directory specified in the FIPS_HOME environment variable for the dedicated listener on the server, add the following line:</t>
    </r>
    <r>
      <rPr>
        <sz val="11"/>
        <color rgb="FF000000"/>
        <rFont val="Calibri"/>
      </rPr>
      <t xml:space="preserve">
</t>
    </r>
    <r>
      <rPr>
        <sz val="11"/>
        <color rgb="FF000000"/>
        <rFont val="Calibri"/>
      </rPr>
      <t xml:space="preserve">  SSLFIPS_140=TRUE</t>
    </r>
    <r>
      <rPr>
        <sz val="11"/>
        <color rgb="FF000000"/>
        <rFont val="Calibri"/>
      </rPr>
      <t xml:space="preserve">
</t>
    </r>
    <r>
      <rPr>
        <sz val="11"/>
        <color rgb="FF000000"/>
        <rFont val="Calibri"/>
      </rPr>
      <t>Monitor the listener log files for evidence of any unencrypted remote access to DBA accounts.</t>
    </r>
  </si>
  <si>
    <r>
      <rPr>
        <sz val="11"/>
        <color rgb="FF000000"/>
        <rFont val="Calibri"/>
      </rPr>
      <t>Communications between a client and database service across the network may contain sensitive information including passwords. This is particularly true in the case of administrative activities. Encryption of remote administrative connections to the database ensures confidentiality of configuration, management, and other administrative data.</t>
    </r>
  </si>
  <si>
    <r>
      <rPr>
        <sz val="11"/>
        <color rgb="FF000000"/>
        <rFont val="Calibri"/>
      </rPr>
      <t>Ask the DBA if the DBMS is accessed remotely for administration purposes.</t>
    </r>
    <r>
      <rPr>
        <sz val="11"/>
        <color rgb="FF000000"/>
        <rFont val="Calibri"/>
      </rPr>
      <t xml:space="preserve">
</t>
    </r>
    <r>
      <rPr>
        <sz val="11"/>
        <color rgb="FF000000"/>
        <rFont val="Calibri"/>
      </rPr>
      <t>If it is not, this check is Not a Finding.</t>
    </r>
    <r>
      <rPr>
        <sz val="11"/>
        <color rgb="FF000000"/>
        <rFont val="Calibri"/>
      </rPr>
      <t xml:space="preserve">
</t>
    </r>
    <r>
      <rPr>
        <sz val="11"/>
        <color rgb="FF000000"/>
        <rFont val="Calibri"/>
      </rPr>
      <t>If it is, ask the DBA if the remote access to DBA accounts is made using remote access to the DBMS host or made directly to the database from a remote database client.</t>
    </r>
    <r>
      <rPr>
        <sz val="11"/>
        <color rgb="FF000000"/>
        <rFont val="Calibri"/>
      </rPr>
      <t xml:space="preserve">
</t>
    </r>
    <r>
      <rPr>
        <sz val="11"/>
        <color rgb="FF000000"/>
        <rFont val="Calibri"/>
      </rPr>
      <t>If administration is performed using remote access to the DBMS host, review policy and procedures documented or noted in the System Security Plan, along with evidence that remote administration of the DBMS is performed only via an encrypted connection protocol such as SSH or IPSec.</t>
    </r>
    <r>
      <rPr>
        <sz val="11"/>
        <color rgb="FF000000"/>
        <rFont val="Calibri"/>
      </rPr>
      <t xml:space="preserve">
</t>
    </r>
    <r>
      <rPr>
        <sz val="11"/>
        <color rgb="FF000000"/>
        <rFont val="Calibri"/>
      </rPr>
      <t>If it is not, this is a Finding.</t>
    </r>
    <r>
      <rPr>
        <sz val="11"/>
        <color rgb="FF000000"/>
        <rFont val="Calibri"/>
      </rPr>
      <t xml:space="preserve">
</t>
    </r>
    <r>
      <rPr>
        <sz val="11"/>
        <color rgb="FF000000"/>
        <rFont val="Calibri"/>
      </rPr>
      <t>If administration is performed from a remote database client, confirm that a dedicated database listener that encrypts communications exists for remote administrative communications.</t>
    </r>
    <r>
      <rPr>
        <sz val="11"/>
        <color rgb="FF000000"/>
        <rFont val="Calibri"/>
      </rPr>
      <t xml:space="preserve">
</t>
    </r>
    <r>
      <rPr>
        <sz val="11"/>
        <color rgb="FF000000"/>
        <rFont val="Calibri"/>
      </rPr>
      <t>If a DBMS listener that encrypts traffic is not configured, this is a Finding.</t>
    </r>
    <r>
      <rPr>
        <sz val="11"/>
        <color rgb="FF000000"/>
        <rFont val="Calibri"/>
      </rPr>
      <t xml:space="preserve">
</t>
    </r>
    <r>
      <rPr>
        <sz val="11"/>
        <color rgb="FF000000"/>
        <rFont val="Calibri"/>
      </rPr>
      <t>If any listeners on the DBMS host are configured to accept unencrypted traffic, review documented policy, procedures and evidence of training DBAs not to use the unencrypted listener for remote access to DBA accounts.</t>
    </r>
    <r>
      <rPr>
        <sz val="11"/>
        <color rgb="FF000000"/>
        <rFont val="Calibri"/>
      </rPr>
      <t xml:space="preserve">
</t>
    </r>
    <r>
      <rPr>
        <sz val="11"/>
        <color rgb="FF000000"/>
        <rFont val="Calibri"/>
      </rPr>
      <t>If no such policy exists or the DBAs have not been instructed not to use the unencrypted connections, this is a Finding.</t>
    </r>
    <r>
      <rPr>
        <sz val="11"/>
        <color rgb="FF000000"/>
        <rFont val="Calibri"/>
      </rPr>
      <t xml:space="preserve">
</t>
    </r>
    <r>
      <rPr>
        <sz val="11"/>
        <color rgb="FF000000"/>
        <rFont val="Calibri"/>
      </rPr>
      <t>Note: Out-Of-Band (OOB) is allowed for remote administration, however, OOB alone does not maintain encryption of network traffic from source to destination and is a Finding for this check.</t>
    </r>
    <r>
      <rPr>
        <sz val="11"/>
        <color rgb="FF000000"/>
        <rFont val="Calibri"/>
      </rPr>
      <t xml:space="preserve">
</t>
    </r>
    <r>
      <rPr>
        <sz val="11"/>
        <color rgb="FF000000"/>
        <rFont val="Calibri"/>
      </rPr>
      <t>Ensure unclassified, sensitive data transmitted through a commercial or wireless network are encrypted using NIST-certified cryptography.</t>
    </r>
  </si>
  <si>
    <t>V-3827</t>
  </si>
  <si>
    <r>
      <rPr>
        <sz val="11"/>
        <rFont val="Calibri"/>
      </rPr>
      <t>Audit trail data should be reviewed daily or more frequently.</t>
    </r>
  </si>
  <si>
    <r>
      <rPr>
        <sz val="11"/>
        <color rgb="FF000000"/>
        <rFont val="Calibri"/>
      </rPr>
      <t>Develop, document and implement policy and procedures to monitor audit trail data daily.</t>
    </r>
  </si>
  <si>
    <r>
      <rPr>
        <sz val="11"/>
        <color rgb="FF000000"/>
        <rFont val="Calibri"/>
      </rPr>
      <t>Review of audit trail data provides a means for detection of unauthorized access or attempted access. Frequent and regularly scheduled reviews ensures that such access is discovered in a timely manner.</t>
    </r>
  </si>
  <si>
    <r>
      <rPr>
        <sz val="11"/>
        <color rgb="FF000000"/>
        <rFont val="Calibri"/>
      </rPr>
      <t>If the database being reviewed is not a production database, this check is Not a Finding.</t>
    </r>
    <r>
      <rPr>
        <sz val="11"/>
        <color rgb="FF000000"/>
        <rFont val="Calibri"/>
      </rPr>
      <t xml:space="preserve">
</t>
    </r>
    <r>
      <rPr>
        <sz val="11"/>
        <color rgb="FF000000"/>
        <rFont val="Calibri"/>
      </rPr>
      <t xml:space="preserve">Review policy and procedures documented or noted in the System Security plan as well as evidence of implementation for daily audit trail monitoring.  </t>
    </r>
    <r>
      <rPr>
        <sz val="11"/>
        <color rgb="FF000000"/>
        <rFont val="Calibri"/>
      </rPr>
      <t xml:space="preserve">
</t>
    </r>
    <r>
      <rPr>
        <sz val="11"/>
        <color rgb="FF000000"/>
        <rFont val="Calibri"/>
      </rPr>
      <t>If policy and procedures are not documented or evidence of implementation is not available, this is a Finding.</t>
    </r>
  </si>
  <si>
    <t>V-3842</t>
  </si>
  <si>
    <r>
      <rPr>
        <sz val="11"/>
        <rFont val="Calibri"/>
      </rPr>
      <t>The Oracle software installation account should not be granted excessive host system privileges.</t>
    </r>
  </si>
  <si>
    <r>
      <rPr>
        <sz val="11"/>
        <color rgb="FF000000"/>
        <rFont val="Calibri"/>
      </rPr>
      <t>Remove root privileges from the Oracle software owner account on UNIX systems.</t>
    </r>
    <r>
      <rPr>
        <sz val="11"/>
        <color rgb="FF000000"/>
        <rFont val="Calibri"/>
      </rPr>
      <t xml:space="preserve">
</t>
    </r>
    <r>
      <rPr>
        <sz val="11"/>
        <color rgb="FF000000"/>
        <rFont val="Calibri"/>
      </rPr>
      <t>Create and assign a dedicated OS account for all Oracle processes (Windows).</t>
    </r>
    <r>
      <rPr>
        <sz val="11"/>
        <color rgb="FF000000"/>
        <rFont val="Calibri"/>
      </rPr>
      <t xml:space="preserve">
</t>
    </r>
    <r>
      <rPr>
        <sz val="11"/>
        <color rgb="FF000000"/>
        <rFont val="Calibri"/>
      </rPr>
      <t>Grant the dedicated OS account Oracle DBA privileges and assign the Deny Logon Locally user right to the dedicated OS account.</t>
    </r>
  </si>
  <si>
    <r>
      <rPr>
        <sz val="11"/>
        <color rgb="FF000000"/>
        <rFont val="Calibri"/>
      </rPr>
      <t>A compromise of the Oracle database process could be used to gain access to the host operating system under the security account of the process owner. Limitation of the privileges assigned to the process account can help contain access to other processes and host system resources. This can in turn help to limit any resulting malicious activity.</t>
    </r>
  </si>
  <si>
    <r>
      <rPr>
        <sz val="11"/>
        <color rgb="FF000000"/>
        <rFont val="Calibri"/>
      </rPr>
      <t>Review the Oracle process/owner account.</t>
    </r>
    <r>
      <rPr>
        <sz val="11"/>
        <color rgb="FF000000"/>
        <rFont val="Calibri"/>
      </rPr>
      <t xml:space="preserve">
</t>
    </r>
    <r>
      <rPr>
        <sz val="11"/>
        <color rgb="FF000000"/>
        <rFont val="Calibri"/>
      </rPr>
      <t>For UNIX Systems:</t>
    </r>
    <r>
      <rPr>
        <sz val="11"/>
        <color rgb="FF000000"/>
        <rFont val="Calibri"/>
      </rPr>
      <t xml:space="preserve">
</t>
    </r>
    <r>
      <rPr>
        <sz val="11"/>
        <color rgb="FF000000"/>
        <rFont val="Calibri"/>
      </rPr>
      <t>Log into the Oracle installation account and from a system prompt enter:</t>
    </r>
    <r>
      <rPr>
        <sz val="11"/>
        <color rgb="FF000000"/>
        <rFont val="Calibri"/>
      </rPr>
      <t xml:space="preserve">
</t>
    </r>
    <r>
      <rPr>
        <sz val="11"/>
        <color rgb="FF000000"/>
        <rFont val="Calibri"/>
      </rPr>
      <t xml:space="preserve">  groups</t>
    </r>
    <r>
      <rPr>
        <sz val="11"/>
        <color rgb="FF000000"/>
        <rFont val="Calibri"/>
      </rPr>
      <t xml:space="preserve">
</t>
    </r>
    <r>
      <rPr>
        <sz val="11"/>
        <color rgb="FF000000"/>
        <rFont val="Calibri"/>
      </rPr>
      <t>If root is returned in the list, this is a Finding.</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Log in using an account with administrator privileges.</t>
    </r>
    <r>
      <rPr>
        <sz val="11"/>
        <color rgb="FF000000"/>
        <rFont val="Calibri"/>
      </rPr>
      <t xml:space="preserve">
</t>
    </r>
    <r>
      <rPr>
        <sz val="11"/>
        <color rgb="FF000000"/>
        <rFont val="Calibri"/>
      </rPr>
      <t>Open the Services snap-in.</t>
    </r>
    <r>
      <rPr>
        <sz val="11"/>
        <color rgb="FF000000"/>
        <rFont val="Calibri"/>
      </rPr>
      <t xml:space="preserve">
</t>
    </r>
    <r>
      <rPr>
        <sz val="11"/>
        <color rgb="FF000000"/>
        <rFont val="Calibri"/>
      </rPr>
      <t>If the Oracle services are not assigned a dedicated OS account (view the Log on As tab), this is a Finding.</t>
    </r>
    <r>
      <rPr>
        <sz val="11"/>
        <color rgb="FF000000"/>
        <rFont val="Calibri"/>
      </rPr>
      <t xml:space="preserve">
</t>
    </r>
    <r>
      <rPr>
        <sz val="11"/>
        <color rgb="FF000000"/>
        <rFont val="Calibri"/>
      </rPr>
      <t>If the account is assigned group membership to other than the local administrator account and Oracle DBA groups, this is a Finding.</t>
    </r>
    <r>
      <rPr>
        <sz val="11"/>
        <color rgb="FF000000"/>
        <rFont val="Calibri"/>
      </rPr>
      <t xml:space="preserve">
</t>
    </r>
    <r>
      <rPr>
        <sz val="11"/>
        <color rgb="FF000000"/>
        <rFont val="Calibri"/>
      </rPr>
      <t>View user rights assigned to the service accounts.</t>
    </r>
    <r>
      <rPr>
        <sz val="11"/>
        <color rgb="FF000000"/>
        <rFont val="Calibri"/>
      </rPr>
      <t xml:space="preserve">
</t>
    </r>
    <r>
      <rPr>
        <sz val="11"/>
        <color rgb="FF000000"/>
        <rFont val="Calibri"/>
      </rPr>
      <t>If Deny Logon Locally is not assigned to the Oracle service account, this is a Finding.</t>
    </r>
    <r>
      <rPr>
        <sz val="11"/>
        <color rgb="FF000000"/>
        <rFont val="Calibri"/>
      </rPr>
      <t xml:space="preserve">
</t>
    </r>
    <r>
      <rPr>
        <sz val="11"/>
        <color rgb="FF000000"/>
        <rFont val="Calibri"/>
      </rPr>
      <t>If the service account is a domain rather than local user account, confirm with the DBA that domain resources are required and that the account is not assigned to any domain groups not required for Oracle operation (e.g. the domain users or domain administrators groups).</t>
    </r>
    <r>
      <rPr>
        <sz val="11"/>
        <color rgb="FF000000"/>
        <rFont val="Calibri"/>
      </rPr>
      <t xml:space="preserve">
</t>
    </r>
    <r>
      <rPr>
        <sz val="11"/>
        <color rgb="FF000000"/>
        <rFont val="Calibri"/>
      </rPr>
      <t>If the service account is a domain account and the account is assigned to domain groups not required for Oracle operations, this is a Finding.</t>
    </r>
  </si>
  <si>
    <t>V-3845</t>
  </si>
  <si>
    <r>
      <rPr>
        <sz val="11"/>
        <rFont val="Calibri"/>
      </rPr>
      <t>OS DBA group membership should be restricted to authorized accounts.</t>
    </r>
  </si>
  <si>
    <r>
      <rPr>
        <sz val="11"/>
        <color rgb="FF000000"/>
        <rFont val="Calibri"/>
      </rPr>
      <t>Document user accounts that are authorized by the IAO to be assigned DBA privileges in the System Security Plan.</t>
    </r>
    <r>
      <rPr>
        <sz val="11"/>
        <color rgb="FF000000"/>
        <rFont val="Calibri"/>
      </rPr>
      <t xml:space="preserve">
</t>
    </r>
    <r>
      <rPr>
        <sz val="11"/>
        <color rgb="FF000000"/>
        <rFont val="Calibri"/>
      </rPr>
      <t>Remove any accounts assigned membership in the operating system DBA group that has not been authorized by the IAO.</t>
    </r>
    <r>
      <rPr>
        <sz val="11"/>
        <color rgb="FF000000"/>
        <rFont val="Calibri"/>
      </rPr>
      <t xml:space="preserve">
</t>
    </r>
    <r>
      <rPr>
        <sz val="11"/>
        <color rgb="FF000000"/>
        <rFont val="Calibri"/>
      </rPr>
      <t>Develop, document and implement procedures for periodic review of accounts assigned membership to the DBA group.</t>
    </r>
  </si>
  <si>
    <r>
      <rPr>
        <sz val="11"/>
        <color rgb="FF000000"/>
        <rFont val="Calibri"/>
      </rPr>
      <t>Oracle SYSDBA privileges include privileges to administer the database outside of database controls (when the database is shut down) in addition to all privileges controlled under database operation. Assignment of membership to the OS dba group to unauthorized persons can compromise all DBMS activities.</t>
    </r>
  </si>
  <si>
    <r>
      <rPr>
        <sz val="11"/>
        <color rgb="FF000000"/>
        <rFont val="Calibri"/>
      </rPr>
      <t xml:space="preserve">Review the membership for the Oracle DBA host system OS group.  </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 xml:space="preserve">  cat /etc/group | grep -i dba [where dba is the default group name from Oracle]</t>
    </r>
    <r>
      <rPr>
        <sz val="11"/>
        <color rgb="FF000000"/>
        <rFont val="Calibri"/>
      </rPr>
      <t xml:space="preserve">
</t>
    </r>
    <r>
      <rPr>
        <sz val="11"/>
        <color rgb="FF000000"/>
        <rFont val="Calibri"/>
      </rPr>
      <t>To display the group name if dba is not the default, use the command:</t>
    </r>
    <r>
      <rPr>
        <sz val="11"/>
        <color rgb="FF000000"/>
        <rFont val="Calibri"/>
      </rPr>
      <t xml:space="preserve">
</t>
    </r>
    <r>
      <rPr>
        <sz val="11"/>
        <color rgb="FF000000"/>
        <rFont val="Calibri"/>
      </rPr>
      <t xml:space="preserve">  cat $ORACLE_HOME/rdbms/lib/config.[cs] | grep SS_DBA_GRP</t>
    </r>
    <r>
      <rPr>
        <sz val="11"/>
        <color rgb="FF000000"/>
        <rFont val="Calibri"/>
      </rPr>
      <t xml:space="preserve">
</t>
    </r>
    <r>
      <rPr>
        <sz val="11"/>
        <color rgb="FF000000"/>
        <rFont val="Calibri"/>
      </rPr>
      <t>On Windows Systems:</t>
    </r>
    <r>
      <rPr>
        <sz val="11"/>
        <color rgb="FF000000"/>
        <rFont val="Calibri"/>
      </rPr>
      <t xml:space="preserve">
</t>
    </r>
    <r>
      <rPr>
        <sz val="11"/>
        <color rgb="FF000000"/>
        <rFont val="Calibri"/>
      </rPr>
      <t>Open Computer Management, expand System Tools, expand Local Users and Groups, select the Group folder.</t>
    </r>
    <r>
      <rPr>
        <sz val="11"/>
        <color rgb="FF000000"/>
        <rFont val="Calibri"/>
      </rPr>
      <t xml:space="preserve">
</t>
    </r>
    <r>
      <rPr>
        <sz val="11"/>
        <color rgb="FF000000"/>
        <rFont val="Calibri"/>
      </rPr>
      <t>Double-click on the ORA_DBA group to view group members.</t>
    </r>
    <r>
      <rPr>
        <sz val="11"/>
        <color rgb="FF000000"/>
        <rFont val="Calibri"/>
      </rPr>
      <t xml:space="preserve">
</t>
    </r>
    <r>
      <rPr>
        <sz val="11"/>
        <color rgb="FF000000"/>
        <rFont val="Calibri"/>
      </rPr>
      <t>Compare the list of members with the list of authorized DBA accounts documented in the System Security Plan with the IAO.</t>
    </r>
    <r>
      <rPr>
        <sz val="11"/>
        <color rgb="FF000000"/>
        <rFont val="Calibri"/>
      </rPr>
      <t xml:space="preserve">
</t>
    </r>
    <r>
      <rPr>
        <sz val="11"/>
        <color rgb="FF000000"/>
        <rFont val="Calibri"/>
      </rPr>
      <t>If any users are assigned to the group that are not authorized by the IAO and documented in the System Security Plan for the system, this is a Finding.</t>
    </r>
  </si>
  <si>
    <t>V-3846</t>
  </si>
  <si>
    <r>
      <rPr>
        <sz val="11"/>
        <rFont val="Calibri"/>
      </rPr>
      <t>Only authorized system accounts should have the SYSTEM tablespace specified as the default tablespace.</t>
    </r>
  </si>
  <si>
    <r>
      <rPr>
        <sz val="11"/>
        <color rgb="FF000000"/>
        <rFont val="Calibri"/>
      </rPr>
      <t>Create and dedicate tablespaces to support only one application.</t>
    </r>
    <r>
      <rPr>
        <sz val="11"/>
        <color rgb="FF000000"/>
        <rFont val="Calibri"/>
      </rPr>
      <t xml:space="preserve">
</t>
    </r>
    <r>
      <rPr>
        <sz val="11"/>
        <color rgb="FF000000"/>
        <rFont val="Calibri"/>
      </rPr>
      <t>Do not share tablespaces between applications.</t>
    </r>
    <r>
      <rPr>
        <sz val="11"/>
        <color rgb="FF000000"/>
        <rFont val="Calibri"/>
      </rPr>
      <t xml:space="preserve">
</t>
    </r>
    <r>
      <rPr>
        <sz val="11"/>
        <color rgb="FF000000"/>
        <rFont val="Calibri"/>
      </rPr>
      <t>Do not grant quotas to application object owners on tablespaces not dedicated to their associated application.</t>
    </r>
    <r>
      <rPr>
        <sz val="11"/>
        <color rgb="FF000000"/>
        <rFont val="Calibri"/>
      </rPr>
      <t xml:space="preserve">
</t>
    </r>
    <r>
      <rPr>
        <sz val="11"/>
        <color rgb="FF000000"/>
        <rFont val="Calibri"/>
      </rPr>
      <t>Run the queries:</t>
    </r>
    <r>
      <rPr>
        <sz val="11"/>
        <color rgb="FF000000"/>
        <rFont val="Calibri"/>
      </rPr>
      <t xml:space="preserve">
</t>
    </r>
    <r>
      <rPr>
        <sz val="11"/>
        <color rgb="FF000000"/>
        <rFont val="Calibri"/>
      </rPr>
      <t>alter database default tablespace &lt;tablespace_name&gt;;</t>
    </r>
    <r>
      <rPr>
        <sz val="11"/>
        <color rgb="FF000000"/>
        <rFont val="Calibri"/>
      </rPr>
      <t xml:space="preserve">
</t>
    </r>
    <r>
      <rPr>
        <sz val="11"/>
        <color rgb="FF000000"/>
        <rFont val="Calibri"/>
      </rPr>
      <t>alter database default temporary tablespace &lt;temporary_tablespace_name&gt;;</t>
    </r>
    <r>
      <rPr>
        <sz val="11"/>
        <color rgb="FF000000"/>
        <rFont val="Calibri"/>
      </rPr>
      <t xml:space="preserve">
</t>
    </r>
    <r>
      <rPr>
        <sz val="11"/>
        <color rgb="FF000000"/>
        <rFont val="Calibri"/>
      </rPr>
      <t>alter user &lt;username&gt; default tablespace &lt;tablespace_name&gt; temporary tablespace &lt;temporary_tablespace_name&gt;;</t>
    </r>
    <r>
      <rPr>
        <sz val="11"/>
        <color rgb="FF000000"/>
        <rFont val="Calibri"/>
      </rPr>
      <t xml:space="preserve">
</t>
    </r>
    <r>
      <rPr>
        <sz val="11"/>
        <color rgb="FF000000"/>
        <rFont val="Calibri"/>
      </rPr>
      <t>Replace &lt;username&gt; with the named user account.</t>
    </r>
    <r>
      <rPr>
        <sz val="11"/>
        <color rgb="FF000000"/>
        <rFont val="Calibri"/>
      </rPr>
      <t xml:space="preserve">
</t>
    </r>
    <r>
      <rPr>
        <sz val="11"/>
        <color rgb="FF000000"/>
        <rFont val="Calibri"/>
      </rPr>
      <t>Replace &lt;tablespace_name&gt; with the new default tablespace name.</t>
    </r>
    <r>
      <rPr>
        <sz val="11"/>
        <color rgb="FF000000"/>
        <rFont val="Calibri"/>
      </rPr>
      <t xml:space="preserve">
</t>
    </r>
    <r>
      <rPr>
        <sz val="11"/>
        <color rgb="FF000000"/>
        <rFont val="Calibri"/>
      </rPr>
      <t>Replace &lt;temporary_tablespace_name&gt; with the new default temporary tablespace name (typically TEMP).</t>
    </r>
    <r>
      <rPr>
        <sz val="11"/>
        <color rgb="FF000000"/>
        <rFont val="Calibri"/>
      </rPr>
      <t xml:space="preserve">
</t>
    </r>
    <r>
      <rPr>
        <sz val="11"/>
        <color rgb="FF000000"/>
        <rFont val="Calibri"/>
      </rPr>
      <t>Repeat the "alter user" for each affected user account.</t>
    </r>
  </si>
  <si>
    <r>
      <rPr>
        <sz val="11"/>
        <color rgb="FF000000"/>
        <rFont val="Calibri"/>
      </rPr>
      <t>The Oracle SYSTEM tablespace is used by the database to store all DBMS system objects. Other use of the system tablespace may compromise system availability and the effectiveness of host system access controls to the tablespace files.</t>
    </r>
  </si>
  <si>
    <r>
      <rPr>
        <sz val="11"/>
        <color rgb="FF000000"/>
        <rFont val="Calibri"/>
      </rPr>
      <t>Run the query:</t>
    </r>
    <r>
      <rPr>
        <sz val="11"/>
        <color rgb="FF000000"/>
        <rFont val="Calibri"/>
      </rPr>
      <t xml:space="preserve">
</t>
    </r>
    <r>
      <rPr>
        <sz val="11"/>
        <color rgb="FF000000"/>
        <rFont val="Calibri"/>
      </rPr>
      <t>select property_name, property_value</t>
    </r>
    <r>
      <rPr>
        <sz val="11"/>
        <color rgb="FF000000"/>
        <rFont val="Calibri"/>
      </rPr>
      <t xml:space="preserve">
</t>
    </r>
    <r>
      <rPr>
        <sz val="11"/>
        <color rgb="FF000000"/>
        <rFont val="Calibri"/>
      </rPr>
      <t>from database_properties</t>
    </r>
    <r>
      <rPr>
        <sz val="11"/>
        <color rgb="FF000000"/>
        <rFont val="Calibri"/>
      </rPr>
      <t xml:space="preserve">
</t>
    </r>
    <r>
      <rPr>
        <sz val="11"/>
        <color rgb="FF000000"/>
        <rFont val="Calibri"/>
      </rPr>
      <t>where property_name in</t>
    </r>
    <r>
      <rPr>
        <sz val="11"/>
        <color rgb="FF000000"/>
        <rFont val="Calibri"/>
      </rPr>
      <t xml:space="preserve">
</t>
    </r>
    <r>
      <rPr>
        <sz val="11"/>
        <color rgb="FF000000"/>
        <rFont val="Calibri"/>
      </rPr>
      <t>('DEFAULT_PERMANENT_TABLESPACE','DEFAULT_TEMP_TABLESPACE');</t>
    </r>
    <r>
      <rPr>
        <sz val="11"/>
        <color rgb="FF000000"/>
        <rFont val="Calibri"/>
      </rPr>
      <t xml:space="preserve">
</t>
    </r>
    <r>
      <rPr>
        <sz val="11"/>
        <color rgb="FF000000"/>
        <rFont val="Calibri"/>
      </rPr>
      <t>If either value is set to "SYSTEM", this is a finding.</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 xml:space="preserve">select username from dba_users </t>
    </r>
    <r>
      <rPr>
        <sz val="11"/>
        <color rgb="FF000000"/>
        <rFont val="Calibri"/>
      </rPr>
      <t xml:space="preserve">
</t>
    </r>
    <r>
      <rPr>
        <sz val="11"/>
        <color rgb="FF000000"/>
        <rFont val="Calibri"/>
      </rPr>
      <t>where (default_tablespace = 'SYSTEM' or temporary_tablespace = 'SYSTEM')</t>
    </r>
    <r>
      <rPr>
        <sz val="11"/>
        <color rgb="FF000000"/>
        <rFont val="Calibri"/>
      </rPr>
      <t xml:space="preserve">
</t>
    </r>
    <r>
      <rPr>
        <sz val="11"/>
        <color rgb="FF000000"/>
        <rFont val="Calibri"/>
      </rPr>
      <t>and username not in</t>
    </r>
    <r>
      <rPr>
        <sz val="11"/>
        <color rgb="FF000000"/>
        <rFont val="Calibri"/>
      </rPr>
      <t xml:space="preserve">
</t>
    </r>
    <r>
      <rPr>
        <sz val="11"/>
        <color rgb="FF000000"/>
        <rFont val="Calibri"/>
      </rPr>
      <t>('LBACSYS','OUTLN','SYS','SYSTEM', 'MGMT_VIEW');</t>
    </r>
    <r>
      <rPr>
        <sz val="11"/>
        <color rgb="FF000000"/>
        <rFont val="Calibri"/>
      </rPr>
      <t xml:space="preserve">
</t>
    </r>
    <r>
      <rPr>
        <sz val="11"/>
        <color rgb="FF000000"/>
        <rFont val="Calibri"/>
      </rPr>
      <t>If any non-default account records are returned, this is a finding.</t>
    </r>
  </si>
  <si>
    <t>V-3847</t>
  </si>
  <si>
    <r>
      <rPr>
        <sz val="11"/>
        <rFont val="Calibri"/>
      </rPr>
      <t>Database application user accounts should be denied storage usage for object creation within the database.</t>
    </r>
  </si>
  <si>
    <r>
      <rPr>
        <sz val="11"/>
        <color rgb="FF000000"/>
        <rFont val="Calibri"/>
      </rPr>
      <t>Assign tablespace quotas only to database accounts authorized to create and or own objects in the database.</t>
    </r>
    <r>
      <rPr>
        <sz val="11"/>
        <color rgb="FF000000"/>
        <rFont val="Calibri"/>
      </rPr>
      <t xml:space="preserve">
</t>
    </r>
    <r>
      <rPr>
        <sz val="11"/>
        <color rgb="FF000000"/>
        <rFont val="Calibri"/>
      </rPr>
      <t>Document authorized tablespace quotas for all accounts authorized to own objects in the System Security Plan.</t>
    </r>
    <r>
      <rPr>
        <sz val="11"/>
        <color rgb="FF000000"/>
        <rFont val="Calibri"/>
      </rPr>
      <t xml:space="preserve">
</t>
    </r>
    <r>
      <rPr>
        <sz val="11"/>
        <color rgb="FF000000"/>
        <rFont val="Calibri"/>
      </rPr>
      <t xml:space="preserve">Remove any quotas assigned to application users, application administrators, or any other unauthorized accounts.  </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user [username] quota 0 on [tablespace name];</t>
    </r>
    <r>
      <rPr>
        <sz val="11"/>
        <color rgb="FF000000"/>
        <rFont val="Calibri"/>
      </rPr>
      <t xml:space="preserve">
</t>
    </r>
    <r>
      <rPr>
        <sz val="11"/>
        <color rgb="FF000000"/>
        <rFont val="Calibri"/>
      </rPr>
      <t>Replace [username] with the named user and [tablespace name] with the identified tablespace name.</t>
    </r>
  </si>
  <si>
    <r>
      <rPr>
        <sz val="11"/>
        <color rgb="FF000000"/>
        <rFont val="Calibri"/>
      </rPr>
      <t>Tablespace storage quotas allow limits on storage use to be assigned to Oracle database users. Although this does not grant the user the privilege to create objects within the database, it provides an additional method to restrict unauthorized object creation and ownership.</t>
    </r>
  </si>
  <si>
    <r>
      <rPr>
        <sz val="11"/>
        <color rgb="FF000000"/>
        <rFont val="Calibri"/>
      </rPr>
      <t>From SQL*Plus:</t>
    </r>
    <r>
      <rPr>
        <sz val="11"/>
        <color rgb="FF000000"/>
        <rFont val="Calibri"/>
      </rPr>
      <t xml:space="preserve">
</t>
    </r>
    <r>
      <rPr>
        <sz val="11"/>
        <color rgb="FF000000"/>
        <rFont val="Calibri"/>
      </rPr>
      <t xml:space="preserve">  select username, tablespace_name from dba_ts_quotas</t>
    </r>
    <r>
      <rPr>
        <sz val="11"/>
        <color rgb="FF000000"/>
        <rFont val="Calibri"/>
      </rPr>
      <t xml:space="preserve">
</t>
    </r>
    <r>
      <rPr>
        <sz val="11"/>
        <color rgb="FF000000"/>
        <rFont val="Calibri"/>
      </rPr>
      <t xml:space="preserve">  where username not in (select distinct owner from dba_objects)</t>
    </r>
    <r>
      <rPr>
        <sz val="11"/>
        <color rgb="FF000000"/>
        <rFont val="Calibri"/>
      </rPr>
      <t xml:space="preserve">
</t>
    </r>
    <r>
      <rPr>
        <sz val="11"/>
        <color rgb="FF000000"/>
        <rFont val="Calibri"/>
      </rPr>
      <t xml:space="preserve">  and username not in</t>
    </r>
    <r>
      <rPr>
        <sz val="11"/>
        <color rgb="FF000000"/>
        <rFont val="Calibri"/>
      </rPr>
      <t xml:space="preserve">
</t>
    </r>
    <r>
      <rPr>
        <sz val="11"/>
        <color rgb="FF000000"/>
        <rFont val="Calibri"/>
      </rPr>
      <t xml:space="preserve">  (select grantee from dba_role_privs where granted_role='DBA');</t>
    </r>
    <r>
      <rPr>
        <sz val="11"/>
        <color rgb="FF000000"/>
        <rFont val="Calibri"/>
      </rPr>
      <t xml:space="preserve">
</t>
    </r>
    <r>
      <rPr>
        <sz val="11"/>
        <color rgb="FF000000"/>
        <rFont val="Calibri"/>
      </rPr>
      <t>Review the list of user names returned.</t>
    </r>
    <r>
      <rPr>
        <sz val="11"/>
        <color rgb="FF000000"/>
        <rFont val="Calibri"/>
      </rPr>
      <t xml:space="preserve">
</t>
    </r>
    <r>
      <rPr>
        <sz val="11"/>
        <color rgb="FF000000"/>
        <rFont val="Calibri"/>
      </rPr>
      <t>If any belong to application users or application administrators, this is a Finding.</t>
    </r>
  </si>
  <si>
    <t>V-3848</t>
  </si>
  <si>
    <r>
      <rPr>
        <sz val="11"/>
        <rFont val="Calibri"/>
      </rPr>
      <t>The Oracle SID should not be the default SID.</t>
    </r>
  </si>
  <si>
    <r>
      <rPr>
        <sz val="11"/>
        <color rgb="FF000000"/>
        <rFont val="Calibri"/>
      </rPr>
      <t>Follow the instructions in Oracle MetaLink Note 15390.1 (and related documents) to change the SID for the database without re-creating the database to a value other than the application default.</t>
    </r>
  </si>
  <si>
    <r>
      <rPr>
        <sz val="11"/>
        <color rgb="FF000000"/>
        <rFont val="Calibri"/>
      </rPr>
      <t>Use of the default Oracle System Identifier (SID) leaves the database vulnerable to attacks that target Oracle installations running under default SID. Using a custom name helps protect the database against this kind of targeted attack.</t>
    </r>
  </si>
  <si>
    <r>
      <rPr>
        <sz val="11"/>
        <color rgb="FF000000"/>
        <rFont val="Calibri"/>
      </rPr>
      <t>From SQL*Plus:</t>
    </r>
    <r>
      <rPr>
        <sz val="11"/>
        <color rgb="FF000000"/>
        <rFont val="Calibri"/>
      </rPr>
      <t xml:space="preserve">
</t>
    </r>
    <r>
      <rPr>
        <sz val="11"/>
        <color rgb="FF000000"/>
        <rFont val="Calibri"/>
      </rPr>
      <t xml:space="preserve">  select instance_name from v$instance;</t>
    </r>
    <r>
      <rPr>
        <sz val="11"/>
        <color rgb="FF000000"/>
        <rFont val="Calibri"/>
      </rPr>
      <t xml:space="preserve">
</t>
    </r>
    <r>
      <rPr>
        <sz val="11"/>
        <color rgb="FF000000"/>
        <rFont val="Calibri"/>
      </rPr>
      <t>Review the instance name with the DBA.</t>
    </r>
    <r>
      <rPr>
        <sz val="11"/>
        <color rgb="FF000000"/>
        <rFont val="Calibri"/>
      </rPr>
      <t xml:space="preserve">
</t>
    </r>
    <r>
      <rPr>
        <sz val="11"/>
        <color rgb="FF000000"/>
        <rFont val="Calibri"/>
      </rPr>
      <t>Ask the DBA if the instance name was chosen by the installer to conform to local naming conventions, etc. or if it was determined by the installation software.</t>
    </r>
    <r>
      <rPr>
        <sz val="11"/>
        <color rgb="FF000000"/>
        <rFont val="Calibri"/>
      </rPr>
      <t xml:space="preserve">
</t>
    </r>
    <r>
      <rPr>
        <sz val="11"/>
        <color rgb="FF000000"/>
        <rFont val="Calibri"/>
      </rPr>
      <t>If it was named by the installation software, this is a Finding.</t>
    </r>
  </si>
  <si>
    <t>V-3849</t>
  </si>
  <si>
    <r>
      <rPr>
        <sz val="11"/>
        <rFont val="Calibri"/>
      </rPr>
      <t>Application owner accounts should have a dedicated application tablespace.</t>
    </r>
  </si>
  <si>
    <r>
      <rPr>
        <sz val="11"/>
        <color rgb="FF000000"/>
        <rFont val="Calibri"/>
      </rPr>
      <t>Create and assign dedicated tablespaces for the storage of data by each application using the CREATE TABLESPACE command.</t>
    </r>
  </si>
  <si>
    <r>
      <rPr>
        <sz val="11"/>
        <color rgb="FF000000"/>
        <rFont val="Calibri"/>
      </rPr>
      <t>Separation of tablespaces by application helps to protect the application from resource contention and unauthorized access that could result from storage space reuses or host system access controls. Application data should be stored separately from system and custom user-defined objects to facilitate administration and management of its data storage. The SYSTEM tablespace should never be used for application data storage in order to prevent resource contention and performance degradation.</t>
    </r>
  </si>
  <si>
    <r>
      <rPr>
        <sz val="11"/>
        <color rgb="FF000000"/>
        <rFont val="Calibri"/>
      </rPr>
      <t>From SQL*Plus (Note: The owner list below is but a sample of all possible default Oracle accounts - edit according to local circumstances):</t>
    </r>
    <r>
      <rPr>
        <sz val="11"/>
        <color rgb="FF000000"/>
        <rFont val="Calibri"/>
      </rPr>
      <t xml:space="preserve">
</t>
    </r>
    <r>
      <rPr>
        <sz val="11"/>
        <color rgb="FF000000"/>
        <rFont val="Calibri"/>
      </rPr>
      <t>select distinct owner, tablespace_name</t>
    </r>
    <r>
      <rPr>
        <sz val="11"/>
        <color rgb="FF000000"/>
        <rFont val="Calibri"/>
      </rPr>
      <t xml:space="preserve">
</t>
    </r>
    <r>
      <rPr>
        <sz val="11"/>
        <color rgb="FF000000"/>
        <rFont val="Calibri"/>
      </rPr>
      <t xml:space="preserve">from dba_SEGMENTS </t>
    </r>
    <r>
      <rPr>
        <sz val="11"/>
        <color rgb="FF000000"/>
        <rFont val="Calibri"/>
      </rPr>
      <t xml:space="preserve">
</t>
    </r>
    <r>
      <rPr>
        <sz val="11"/>
        <color rgb="FF000000"/>
        <rFont val="Calibri"/>
      </rPr>
      <t>where owner not in</t>
    </r>
    <r>
      <rPr>
        <sz val="11"/>
        <color rgb="FF000000"/>
        <rFont val="Calibri"/>
      </rPr>
      <t xml:space="preserve">
</t>
    </r>
    <r>
      <rPr>
        <sz val="11"/>
        <color rgb="FF000000"/>
        <rFont val="Calibri"/>
      </rPr>
      <t>('SYS','SYSTEM','OUTLN','OLAPSYS','CTXSYS','WKSYS','ODM',</t>
    </r>
    <r>
      <rPr>
        <sz val="11"/>
        <color rgb="FF000000"/>
        <rFont val="Calibri"/>
      </rPr>
      <t xml:space="preserve">
</t>
    </r>
    <r>
      <rPr>
        <sz val="11"/>
        <color rgb="FF000000"/>
        <rFont val="Calibri"/>
      </rPr>
      <t>'ODM_MTR','MDSYS','ORDSYS','WMSYS','RMAN','XDB',</t>
    </r>
    <r>
      <rPr>
        <sz val="11"/>
        <color rgb="FF000000"/>
        <rFont val="Calibri"/>
      </rPr>
      <t xml:space="preserve">
</t>
    </r>
    <r>
      <rPr>
        <sz val="11"/>
        <color rgb="FF000000"/>
        <rFont val="Calibri"/>
      </rPr>
      <t>'AUDSYS','DBSNMP','GSMADMIN_INTERNAL')</t>
    </r>
    <r>
      <rPr>
        <sz val="11"/>
        <color rgb="FF000000"/>
        <rFont val="Calibri"/>
      </rPr>
      <t xml:space="preserve">
</t>
    </r>
    <r>
      <rPr>
        <sz val="11"/>
        <color rgb="FF000000"/>
        <rFont val="Calibri"/>
      </rPr>
      <t>order by tablespace_name;</t>
    </r>
    <r>
      <rPr>
        <sz val="11"/>
        <color rgb="FF000000"/>
        <rFont val="Calibri"/>
      </rPr>
      <t xml:space="preserve">
</t>
    </r>
    <r>
      <rPr>
        <sz val="11"/>
        <color rgb="FF000000"/>
        <rFont val="Calibri"/>
      </rPr>
      <t>Review the list of returned table owners with the tablespace used.</t>
    </r>
    <r>
      <rPr>
        <sz val="11"/>
        <color rgb="FF000000"/>
        <rFont val="Calibri"/>
      </rPr>
      <t xml:space="preserve">
</t>
    </r>
    <r>
      <rPr>
        <sz val="11"/>
        <color rgb="FF000000"/>
        <rFont val="Calibri"/>
      </rPr>
      <t>If any of the owners listed are not default Oracle accounts and use the "SYSTEM" or any other tablespace not dedicated for the application’s use, this is a Finding.</t>
    </r>
    <r>
      <rPr>
        <sz val="11"/>
        <color rgb="FF000000"/>
        <rFont val="Calibri"/>
      </rPr>
      <t xml:space="preserve">
</t>
    </r>
    <r>
      <rPr>
        <sz val="11"/>
        <color rgb="FF000000"/>
        <rFont val="Calibri"/>
      </rPr>
      <t>Look for multiple applications that may share a tablespace.</t>
    </r>
    <r>
      <rPr>
        <sz val="11"/>
        <color rgb="FF000000"/>
        <rFont val="Calibri"/>
      </rPr>
      <t xml:space="preserve">
</t>
    </r>
    <r>
      <rPr>
        <sz val="11"/>
        <color rgb="FF000000"/>
        <rFont val="Calibri"/>
      </rPr>
      <t>If no records were returned, ask the DBA if any applications use this database.</t>
    </r>
    <r>
      <rPr>
        <sz val="11"/>
        <color rgb="FF000000"/>
        <rFont val="Calibri"/>
      </rPr>
      <t xml:space="preserve">
</t>
    </r>
    <r>
      <rPr>
        <sz val="11"/>
        <color rgb="FF000000"/>
        <rFont val="Calibri"/>
      </rPr>
      <t>If no applications use the database, this is not a Finding.</t>
    </r>
    <r>
      <rPr>
        <sz val="11"/>
        <color rgb="FF000000"/>
        <rFont val="Calibri"/>
      </rPr>
      <t xml:space="preserve">
</t>
    </r>
    <r>
      <rPr>
        <sz val="11"/>
        <color rgb="FF000000"/>
        <rFont val="Calibri"/>
      </rPr>
      <t>If there are applications that do use the database or if the application uses the "SYS" or other default account and "SYSTEM" tablespace to store its objects, this is a Finding.</t>
    </r>
  </si>
  <si>
    <t>V-3850</t>
  </si>
  <si>
    <r>
      <rPr>
        <sz val="11"/>
        <rFont val="Calibri"/>
      </rPr>
      <t>The directory assigned to the AUDIT_FILE_DEST parameter should be protected from unauthorized access.</t>
    </r>
  </si>
  <si>
    <r>
      <rPr>
        <sz val="11"/>
        <color rgb="FF000000"/>
        <rFont val="Calibri"/>
      </rPr>
      <t>Alter host system permissions to the AUDIT_FILE_DEST directory to the Oracle process and software owner accounts, DBAs, backup accounts, SAs (if required) and auditors.</t>
    </r>
    <r>
      <rPr>
        <sz val="11"/>
        <color rgb="FF000000"/>
        <rFont val="Calibri"/>
      </rPr>
      <t xml:space="preserve">
</t>
    </r>
    <r>
      <rPr>
        <sz val="11"/>
        <color rgb="FF000000"/>
        <rFont val="Calibri"/>
      </rPr>
      <t>Authorize and document user access requirements to the directory outside of the Oracle, DBA and SA account list in the System Security Plan.</t>
    </r>
  </si>
  <si>
    <r>
      <rPr>
        <sz val="11"/>
        <color rgb="FF000000"/>
        <rFont val="Calibri"/>
      </rPr>
      <t>The AUDIT_FILE_DEST parameter specifies the directory where the database audit trail file is stored (when AUDIT_TRAIL parameter is set to ‘OS’, ‘xml’ or ‘xml, extended’ where supported by the DBMS). Unauthorized access or loss of integrity of the audit trail could result in loss of accountability or the ability to detect suspicious activity. This directory also contains the audit trail of the SYS and SYSTEM accounts that captures privileged database events when the database is not running (when AUDIT_SYS_OPERATIONS parameter is set to TRUE).</t>
    </r>
  </si>
  <si>
    <r>
      <rPr>
        <sz val="11"/>
        <color rgb="FF000000"/>
        <rFont val="Calibri"/>
      </rPr>
      <t>From SQL*Plus:</t>
    </r>
    <r>
      <rPr>
        <sz val="11"/>
        <color rgb="FF000000"/>
        <rFont val="Calibri"/>
      </rPr>
      <t xml:space="preserve">
</t>
    </r>
    <r>
      <rPr>
        <sz val="11"/>
        <color rgb="FF000000"/>
        <rFont val="Calibri"/>
      </rPr>
      <t xml:space="preserve">  select value from v$parameter where name = 'audit_trail';</t>
    </r>
    <r>
      <rPr>
        <sz val="11"/>
        <color rgb="FF000000"/>
        <rFont val="Calibri"/>
      </rPr>
      <t xml:space="preserve">
</t>
    </r>
    <r>
      <rPr>
        <sz val="11"/>
        <color rgb="FF000000"/>
        <rFont val="Calibri"/>
      </rPr>
      <t xml:space="preserve">  select value from v$parameter where name = 'audit_file_dest';</t>
    </r>
    <r>
      <rPr>
        <sz val="11"/>
        <color rgb="FF000000"/>
        <rFont val="Calibri"/>
      </rPr>
      <t xml:space="preserve">
</t>
    </r>
    <r>
      <rPr>
        <sz val="11"/>
        <color rgb="FF000000"/>
        <rFont val="Calibri"/>
      </rPr>
      <t>If audit_trail is NOT set to TRUE, OS, XML or XML, EXTENDED per MetaLink Note 30690.1, this check is Not a Finding.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 xml:space="preserve">  ls -ld [pathname]</t>
    </r>
    <r>
      <rPr>
        <sz val="11"/>
        <color rgb="FF000000"/>
        <rFont val="Calibri"/>
      </rPr>
      <t xml:space="preserve">
</t>
    </r>
    <r>
      <rPr>
        <sz val="11"/>
        <color rgb="FF000000"/>
        <rFont val="Calibri"/>
      </rPr>
      <t>Substitute [pathname] with the directory path listed from the above SQL command for audit_file_dest.</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groups that include members other than the Oracle process and software owner accounts, DBAs, auditors, or backup accounts are listed,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 xml:space="preserve">  Browse to the directory specified. Select and right-click on the directory, select Properties, select the Security tab. On Windows hosts, records are also written to the Windows application event log. The location of the application event log is listed under Properties for the log under the Windows console. The default location is C:\WINDOWS\system32\config\EventLogs\AppEvent.Evt.</t>
    </r>
    <r>
      <rPr>
        <sz val="11"/>
        <color rgb="FF000000"/>
        <rFont val="Calibri"/>
      </rPr>
      <t xml:space="preserve">
</t>
    </r>
    <r>
      <rPr>
        <sz val="11"/>
        <color rgb="FF000000"/>
        <rFont val="Calibri"/>
      </rPr>
      <t>If permissions are granted to everyone, this is a Finding. If any accounts other than the Administrators, DBAs, System group, auditors or backup operators are listed, this is a Finding.</t>
    </r>
  </si>
  <si>
    <t>V-3854</t>
  </si>
  <si>
    <r>
      <rPr>
        <sz val="11"/>
        <rFont val="Calibri"/>
      </rPr>
      <t>The directories assigned to the LOG_ARCHIVE_DEST* parameters should be protected from unauthorized access.</t>
    </r>
  </si>
  <si>
    <r>
      <rPr>
        <sz val="11"/>
        <color rgb="FF000000"/>
        <rFont val="Calibri"/>
      </rPr>
      <t>Specify a valid and protected directory for archive log files.</t>
    </r>
    <r>
      <rPr>
        <sz val="11"/>
        <color rgb="FF000000"/>
        <rFont val="Calibri"/>
      </rPr>
      <t xml:space="preserve">
</t>
    </r>
    <r>
      <rPr>
        <sz val="11"/>
        <color rgb="FF000000"/>
        <rFont val="Calibri"/>
      </rPr>
      <t>Restrict access to the Oracle process and software owner accounts, DBAs, and backup operator accounts.</t>
    </r>
  </si>
  <si>
    <r>
      <rPr>
        <sz val="11"/>
        <color rgb="FF000000"/>
        <rFont val="Calibri"/>
      </rPr>
      <t>The LOG_ARCHIVE_DEST parameter is used to specify the directory to which Oracle archive logs are written. Where the DBMS availability and recovery to a specific point in time is critical, the protection of archive log files is critical. Archive log files may also contain unencrypted sensitive data. If written to an inadequately protected or invalidated directory, the archive log files may be accessed by unauthorized persons or processes.</t>
    </r>
  </si>
  <si>
    <r>
      <rPr>
        <sz val="11"/>
        <color rgb="FF000000"/>
        <rFont val="Calibri"/>
      </rPr>
      <t>From SQL*Plus:</t>
    </r>
    <r>
      <rPr>
        <sz val="11"/>
        <color rgb="FF000000"/>
        <rFont val="Calibri"/>
      </rPr>
      <t xml:space="preserve">
</t>
    </r>
    <r>
      <rPr>
        <sz val="11"/>
        <color rgb="FF000000"/>
        <rFont val="Calibri"/>
      </rPr>
      <t xml:space="preserve">  select log_mode from v$database;</t>
    </r>
    <r>
      <rPr>
        <sz val="11"/>
        <color rgb="FF000000"/>
        <rFont val="Calibri"/>
      </rPr>
      <t xml:space="preserve">
</t>
    </r>
    <r>
      <rPr>
        <sz val="11"/>
        <color rgb="FF000000"/>
        <rFont val="Calibri"/>
      </rPr>
      <t xml:space="preserve">  select value from v$parameter where name = 'log_archive_dest';</t>
    </r>
    <r>
      <rPr>
        <sz val="11"/>
        <color rgb="FF000000"/>
        <rFont val="Calibri"/>
      </rPr>
      <t xml:space="preserve">
</t>
    </r>
    <r>
      <rPr>
        <sz val="11"/>
        <color rgb="FF000000"/>
        <rFont val="Calibri"/>
      </rPr>
      <t xml:space="preserve">  select value from v$parameter where name = 'log_archive_duplex_dest';</t>
    </r>
    <r>
      <rPr>
        <sz val="11"/>
        <color rgb="FF000000"/>
        <rFont val="Calibri"/>
      </rPr>
      <t xml:space="preserve">
</t>
    </r>
    <r>
      <rPr>
        <sz val="11"/>
        <color rgb="FF000000"/>
        <rFont val="Calibri"/>
      </rPr>
      <t xml:space="preserve">  select name, value from v$parameter where name LIKE 'log_archive_dest_%';</t>
    </r>
    <r>
      <rPr>
        <sz val="11"/>
        <color rgb="FF000000"/>
        <rFont val="Calibri"/>
      </rPr>
      <t xml:space="preserve">
</t>
    </r>
    <r>
      <rPr>
        <sz val="11"/>
        <color rgb="FF000000"/>
        <rFont val="Calibri"/>
      </rPr>
      <t>If the value returned for LOG_MODE is NOARCHIVELOG, this check is Not a Finding.</t>
    </r>
    <r>
      <rPr>
        <sz val="11"/>
        <color rgb="FF000000"/>
        <rFont val="Calibri"/>
      </rPr>
      <t xml:space="preserve">
</t>
    </r>
    <r>
      <rPr>
        <sz val="11"/>
        <color rgb="FF000000"/>
        <rFont val="Calibri"/>
      </rPr>
      <t>If a value is not returned for LOG_ARCHIVE_DEST and no values are returned for any of the LOG_ARCHIVE_DEST_[1-10] parameters, this is a Finding.</t>
    </r>
    <r>
      <rPr>
        <sz val="11"/>
        <color rgb="FF000000"/>
        <rFont val="Calibri"/>
      </rPr>
      <t xml:space="preserve">
</t>
    </r>
    <r>
      <rPr>
        <sz val="11"/>
        <color rgb="FF000000"/>
        <rFont val="Calibri"/>
      </rPr>
      <t>NOTE: LOG_ARCHIVE_DEST and LOG_ARCHIVE_DUPLEX_DEST are incompatible with the LOG_ARCHIVE_DEST_n parameters, and must be defined as the null string (' ') when any LOG_ARCHIVE_DEST_n parameter has a value other than a null string.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 xml:space="preserve">  ls -ld [pathname]</t>
    </r>
    <r>
      <rPr>
        <sz val="11"/>
        <color rgb="FF000000"/>
        <rFont val="Calibri"/>
      </rPr>
      <t xml:space="preserve">
</t>
    </r>
    <r>
      <rPr>
        <sz val="11"/>
        <color rgb="FF000000"/>
        <rFont val="Calibri"/>
      </rPr>
      <t>Substitute [pathname] with the directory paths listed from the above SQL statements for log_archive_dest and log_archive_duplex_dest.</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directory specified.</t>
    </r>
    <r>
      <rPr>
        <sz val="11"/>
        <color rgb="FF000000"/>
        <rFont val="Calibri"/>
      </rPr>
      <t xml:space="preserve">
</t>
    </r>
    <r>
      <rPr>
        <sz val="11"/>
        <color rgb="FF000000"/>
        <rFont val="Calibri"/>
      </rPr>
      <t>Select and right-click on the directory, select Properties, select the Security tab.</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 other than the Oracle process and software owner accounts, Administrators, DBAs, System group or developers authorized to write and debug applications on this database are listed, this is a Finding.</t>
    </r>
  </si>
  <si>
    <t>V-3857</t>
  </si>
  <si>
    <r>
      <rPr>
        <sz val="11"/>
        <rFont val="Calibri"/>
      </rPr>
      <t>The Oracle _TRACE_FILES_PUBLIC parameter if present should be set to FALSE.</t>
    </r>
  </si>
  <si>
    <r>
      <rPr>
        <sz val="11"/>
        <color rgb="FF000000"/>
        <rFont val="Calibri"/>
      </rPr>
      <t>From SQL*Plus (shutdown database instance):</t>
    </r>
    <r>
      <rPr>
        <sz val="11"/>
        <color rgb="FF000000"/>
        <rFont val="Calibri"/>
      </rPr>
      <t xml:space="preserve">
</t>
    </r>
    <r>
      <rPr>
        <sz val="11"/>
        <color rgb="FF000000"/>
        <rFont val="Calibri"/>
      </rPr>
      <t xml:space="preserve">  shutdown immediate</t>
    </r>
    <r>
      <rPr>
        <sz val="11"/>
        <color rgb="FF000000"/>
        <rFont val="Calibri"/>
      </rPr>
      <t xml:space="preserve">
</t>
    </r>
    <r>
      <rPr>
        <sz val="11"/>
        <color rgb="FF000000"/>
        <rFont val="Calibri"/>
      </rPr>
      <t>From SQL*Plus (create a pfile from spfile):</t>
    </r>
    <r>
      <rPr>
        <sz val="11"/>
        <color rgb="FF000000"/>
        <rFont val="Calibri"/>
      </rPr>
      <t xml:space="preserve">
</t>
    </r>
    <r>
      <rPr>
        <sz val="11"/>
        <color rgb="FF000000"/>
        <rFont val="Calibri"/>
      </rPr>
      <t xml:space="preserve">  create pfile='[PATH]init[SID].ora' from spfile;</t>
    </r>
    <r>
      <rPr>
        <sz val="11"/>
        <color rgb="FF000000"/>
        <rFont val="Calibri"/>
      </rPr>
      <t xml:space="preserve">
</t>
    </r>
    <r>
      <rPr>
        <sz val="11"/>
        <color rgb="FF000000"/>
        <rFont val="Calibri"/>
      </rPr>
      <t>Edit the init[SID].ora file and remove the following line:</t>
    </r>
    <r>
      <rPr>
        <sz val="11"/>
        <color rgb="FF000000"/>
        <rFont val="Calibri"/>
      </rPr>
      <t xml:space="preserve">
</t>
    </r>
    <r>
      <rPr>
        <sz val="11"/>
        <color rgb="FF000000"/>
        <rFont val="Calibri"/>
      </rPr>
      <t xml:space="preserve">  *._trace_files_public=TRUE</t>
    </r>
    <r>
      <rPr>
        <sz val="11"/>
        <color rgb="FF000000"/>
        <rFont val="Calibri"/>
      </rPr>
      <t xml:space="preserve">
</t>
    </r>
    <r>
      <rPr>
        <sz val="11"/>
        <color rgb="FF000000"/>
        <rFont val="Calibri"/>
      </rPr>
      <t>From SQL*Plus (update the spfile using the pfile):</t>
    </r>
    <r>
      <rPr>
        <sz val="11"/>
        <color rgb="FF000000"/>
        <rFont val="Calibri"/>
      </rPr>
      <t xml:space="preserve">
</t>
    </r>
    <r>
      <rPr>
        <sz val="11"/>
        <color rgb="FF000000"/>
        <rFont val="Calibri"/>
      </rPr>
      <t xml:space="preserve">  create spfile from pfile='[PATH]init[SID].ora';</t>
    </r>
    <r>
      <rPr>
        <sz val="11"/>
        <color rgb="FF000000"/>
        <rFont val="Calibri"/>
      </rPr>
      <t xml:space="preserve">
</t>
    </r>
    <r>
      <rPr>
        <sz val="11"/>
        <color rgb="FF000000"/>
        <rFont val="Calibri"/>
      </rPr>
      <t>From SQL*Plus (start the database instance):</t>
    </r>
    <r>
      <rPr>
        <sz val="11"/>
        <color rgb="FF000000"/>
        <rFont val="Calibri"/>
      </rPr>
      <t xml:space="preserve">
</t>
    </r>
    <r>
      <rPr>
        <sz val="11"/>
        <color rgb="FF000000"/>
        <rFont val="Calibri"/>
      </rPr>
      <t xml:space="preserve">  startup</t>
    </r>
    <r>
      <rPr>
        <sz val="11"/>
        <color rgb="FF000000"/>
        <rFont val="Calibri"/>
      </rPr>
      <t xml:space="preserve">
</t>
    </r>
    <r>
      <rPr>
        <sz val="11"/>
        <color rgb="FF000000"/>
        <rFont val="Calibri"/>
      </rPr>
      <t>NOTE: [PATH] depends on the platform (Windows or UNIX).</t>
    </r>
    <r>
      <rPr>
        <sz val="11"/>
        <color rgb="FF000000"/>
        <rFont val="Calibri"/>
      </rPr>
      <t xml:space="preserve">
</t>
    </r>
    <r>
      <rPr>
        <sz val="11"/>
        <color rgb="FF000000"/>
        <rFont val="Calibri"/>
      </rPr>
      <t>Ensure the file is directed to a writable location.</t>
    </r>
    <r>
      <rPr>
        <sz val="11"/>
        <color rgb="FF000000"/>
        <rFont val="Calibri"/>
      </rPr>
      <t xml:space="preserve">
</t>
    </r>
    <r>
      <rPr>
        <sz val="11"/>
        <color rgb="FF000000"/>
        <rFont val="Calibri"/>
      </rPr>
      <t>[SID] is equal to the oracle SID or database instance ID.</t>
    </r>
  </si>
  <si>
    <r>
      <rPr>
        <sz val="11"/>
        <color rgb="FF000000"/>
        <rFont val="Calibri"/>
      </rPr>
      <t>The _TRACE_FILES_PUBLIC parameter is used to make trace files used for debugging database applications and events available to all database users. Use of this capability precludes the discrete assignment of privileges based on job function. Additionally, its use may provide access to external files and data to unauthorized users.</t>
    </r>
  </si>
  <si>
    <r>
      <rPr>
        <sz val="11"/>
        <color rgb="FF000000"/>
        <rFont val="Calibri"/>
      </rPr>
      <t>From SQL*Plus:</t>
    </r>
    <r>
      <rPr>
        <sz val="11"/>
        <color rgb="FF000000"/>
        <rFont val="Calibri"/>
      </rPr>
      <t xml:space="preserve">
</t>
    </r>
    <r>
      <rPr>
        <sz val="11"/>
        <color rgb="FF000000"/>
        <rFont val="Calibri"/>
      </rPr>
      <t xml:space="preserve">  select value from v$parameter where name = '_trace_files_public';</t>
    </r>
    <r>
      <rPr>
        <sz val="11"/>
        <color rgb="FF000000"/>
        <rFont val="Calibri"/>
      </rPr>
      <t xml:space="preserve">
</t>
    </r>
    <r>
      <rPr>
        <sz val="11"/>
        <color rgb="FF000000"/>
        <rFont val="Calibri"/>
      </rPr>
      <t>If the value returned is TRUE, this is a Finding.</t>
    </r>
    <r>
      <rPr>
        <sz val="11"/>
        <color rgb="FF000000"/>
        <rFont val="Calibri"/>
      </rPr>
      <t xml:space="preserve">
</t>
    </r>
    <r>
      <rPr>
        <sz val="11"/>
        <color rgb="FF000000"/>
        <rFont val="Calibri"/>
      </rPr>
      <t>If the parameter does not exist or is set to FALSE, this is Not a Finding.</t>
    </r>
  </si>
  <si>
    <t>V-3862</t>
  </si>
  <si>
    <r>
      <rPr>
        <sz val="11"/>
        <rFont val="Calibri"/>
      </rPr>
      <t>The Oracle INBOUND_CONNECT_TIMEOUT and SQLNET.INBOUND_CONNECT_TIMEOUT parameters should be set to a value greater than 0.</t>
    </r>
  </si>
  <si>
    <r>
      <rPr>
        <sz val="11"/>
        <color rgb="FF000000"/>
        <rFont val="Calibri"/>
      </rPr>
      <t>Using a text editor or administrative tool, modify the listener.ora file to include a limit for connection request timeouts for the listener.</t>
    </r>
    <r>
      <rPr>
        <sz val="11"/>
        <color rgb="FF000000"/>
        <rFont val="Calibri"/>
      </rPr>
      <t xml:space="preserve">
</t>
    </r>
    <r>
      <rPr>
        <sz val="11"/>
        <color rgb="FF000000"/>
        <rFont val="Calibri"/>
      </rPr>
      <t>Example entry (value unit is in seconds):</t>
    </r>
    <r>
      <rPr>
        <sz val="11"/>
        <color rgb="FF000000"/>
        <rFont val="Calibri"/>
      </rPr>
      <t xml:space="preserve">
</t>
    </r>
    <r>
      <rPr>
        <sz val="11"/>
        <color rgb="FF000000"/>
        <rFont val="Calibri"/>
      </rPr>
      <t xml:space="preserve">  INBOUND_CONNECT_TIMEOUT_LISTENER = 2</t>
    </r>
    <r>
      <rPr>
        <sz val="11"/>
        <color rgb="FF000000"/>
        <rFont val="Calibri"/>
      </rPr>
      <t xml:space="preserve">
</t>
    </r>
    <r>
      <rPr>
        <sz val="11"/>
        <color rgb="FF000000"/>
        <rFont val="Calibri"/>
      </rPr>
      <t>Modify the sqlnet.ora file to include a limit for connection request timeouts for the listener.</t>
    </r>
    <r>
      <rPr>
        <sz val="11"/>
        <color rgb="FF000000"/>
        <rFont val="Calibri"/>
      </rPr>
      <t xml:space="preserve">
</t>
    </r>
    <r>
      <rPr>
        <sz val="11"/>
        <color rgb="FF000000"/>
        <rFont val="Calibri"/>
      </rPr>
      <t>Example entry (value unit is in seconds):</t>
    </r>
    <r>
      <rPr>
        <sz val="11"/>
        <color rgb="FF000000"/>
        <rFont val="Calibri"/>
      </rPr>
      <t xml:space="preserve">
</t>
    </r>
    <r>
      <rPr>
        <sz val="11"/>
        <color rgb="FF000000"/>
        <rFont val="Calibri"/>
      </rPr>
      <t xml:space="preserve">  SQLNET.INBOUND_CONNECT_TIMEOUT = 3</t>
    </r>
    <r>
      <rPr>
        <sz val="11"/>
        <color rgb="FF000000"/>
        <rFont val="Calibri"/>
      </rPr>
      <t xml:space="preserve">
</t>
    </r>
    <r>
      <rPr>
        <sz val="11"/>
        <color rgb="FF000000"/>
        <rFont val="Calibri"/>
      </rPr>
      <t>Review the Oracle Net Services Administrator's Guide for information about configuring these parameters.</t>
    </r>
  </si>
  <si>
    <r>
      <rPr>
        <sz val="11"/>
        <color rgb="FF000000"/>
        <rFont val="Calibri"/>
      </rPr>
      <t>The INBOUND_CONNECT_TIMEOUT_[listener-name] and SQLNET.INBOUND_CONNECT_TIMEOUT defines the limit the database listener and database server respectively will wait for a client connection to complete after a connection request is made. This limit protects the listener and database server from a Denial-of-Service attack where multiple connection requests are made that are not used or closed from a client. Server resources can be exhausted if unused connections are maintained.</t>
    </r>
  </si>
  <si>
    <r>
      <rPr>
        <sz val="11"/>
        <color rgb="FF000000"/>
        <rFont val="Calibri"/>
      </rPr>
      <t>Review the listener.ora file and the sqlnet.ora file.</t>
    </r>
    <r>
      <rPr>
        <sz val="11"/>
        <color rgb="FF000000"/>
        <rFont val="Calibri"/>
      </rPr>
      <t xml:space="preserve">
</t>
    </r>
    <r>
      <rPr>
        <sz val="11"/>
        <color rgb="FF000000"/>
        <rFont val="Calibri"/>
      </rPr>
      <t>If the INBOUND_CONNECT_TIMEOUT_[listener-name] parameter does not exist for each listener found in the listener.ora and contain a value greater than 0, this is a Finding.</t>
    </r>
    <r>
      <rPr>
        <sz val="11"/>
        <color rgb="FF000000"/>
        <rFont val="Calibri"/>
      </rPr>
      <t xml:space="preserve">
</t>
    </r>
    <r>
      <rPr>
        <sz val="11"/>
        <color rgb="FF000000"/>
        <rFont val="Calibri"/>
      </rPr>
      <t>If the SQLNET.INBOUND_CONNECT_TIMEOUT parameter does not exist in the sqlnet.ora and contain a value greater than 0, this is a Finding.</t>
    </r>
    <r>
      <rPr>
        <sz val="11"/>
        <color rgb="FF000000"/>
        <rFont val="Calibri"/>
      </rPr>
      <t xml:space="preserve">
</t>
    </r>
    <r>
      <rPr>
        <sz val="11"/>
        <color rgb="FF000000"/>
        <rFont val="Calibri"/>
      </rPr>
      <t>NOTE: although the default value may provide adequate protection, assuming the default could lead to unanticipated changes in future product updates. Specify a value to manage the setting.</t>
    </r>
  </si>
  <si>
    <t>V-3863</t>
  </si>
  <si>
    <r>
      <rPr>
        <sz val="11"/>
        <rFont val="Calibri"/>
      </rPr>
      <t>The Oracle SQLNET.EXPIRE_TIME parameter should be set to a value greater than 0.</t>
    </r>
  </si>
  <si>
    <r>
      <rPr>
        <sz val="11"/>
        <color rgb="FF000000"/>
        <rFont val="Calibri"/>
      </rPr>
      <t>Using a text editor or administrative tool, modify the SQLNET.ORA file on the database host server to include a limit for connection request timeouts for the listener.</t>
    </r>
    <r>
      <rPr>
        <sz val="11"/>
        <color rgb="FF000000"/>
        <rFont val="Calibri"/>
      </rPr>
      <t xml:space="preserve">
</t>
    </r>
    <r>
      <rPr>
        <sz val="11"/>
        <color rgb="FF000000"/>
        <rFont val="Calibri"/>
      </rPr>
      <t>Example entry (value unit is in minutes):</t>
    </r>
    <r>
      <rPr>
        <sz val="11"/>
        <color rgb="FF000000"/>
        <rFont val="Calibri"/>
      </rPr>
      <t xml:space="preserve">
</t>
    </r>
    <r>
      <rPr>
        <sz val="11"/>
        <color rgb="FF000000"/>
        <rFont val="Calibri"/>
      </rPr>
      <t xml:space="preserve">  SQLNET.EXPIRE_TIME = 3</t>
    </r>
    <r>
      <rPr>
        <sz val="11"/>
        <color rgb="FF000000"/>
        <rFont val="Calibri"/>
      </rPr>
      <t xml:space="preserve">
</t>
    </r>
    <r>
      <rPr>
        <sz val="11"/>
        <color rgb="FF000000"/>
        <rFont val="Calibri"/>
      </rPr>
      <t>NOTE: Use the lowest number possible that does not generate so much network traffic that performance becomes unacceptable. The lower the number, the less likely an exhaustion of resources will occur. Set the value to the lowest number greater than 0 that is supported by the target system environment.</t>
    </r>
  </si>
  <si>
    <r>
      <rPr>
        <sz val="11"/>
        <color rgb="FF000000"/>
        <rFont val="Calibri"/>
      </rPr>
      <t>The SQLNET.EXPIRE_TIME parameter defines a limit for the frequency of active connection verification of a client connection. This prevents indefinite open connections to the database where client connections have not been terminated properly. Indefinite open connections could lead to an exhaustion of system resources or leave an open connection available for compromise.</t>
    </r>
  </si>
  <si>
    <r>
      <rPr>
        <sz val="11"/>
        <color rgb="FF000000"/>
        <rFont val="Calibri"/>
      </rPr>
      <t>View the SQLNET.ORA file to verify if a SQLNET.EXPIRE_TIME has been set to the value greater than 0.</t>
    </r>
    <r>
      <rPr>
        <sz val="11"/>
        <color rgb="FF000000"/>
        <rFont val="Calibri"/>
      </rPr>
      <t xml:space="preserve">
</t>
    </r>
    <r>
      <rPr>
        <sz val="11"/>
        <color rgb="FF000000"/>
        <rFont val="Calibri"/>
      </rPr>
      <t>If the parameter does not exist or is set to 0, this is a Finding.</t>
    </r>
  </si>
  <si>
    <t>V-3865</t>
  </si>
  <si>
    <r>
      <rPr>
        <sz val="11"/>
        <rFont val="Calibri"/>
      </rPr>
      <t>The XDB Protocol server should be uninstalled if not required and authorized for use.</t>
    </r>
  </si>
  <si>
    <r>
      <rPr>
        <sz val="11"/>
        <color rgb="FF000000"/>
        <rFont val="Calibri"/>
      </rPr>
      <t>If the database is authorized to support web services using XML over HTTP, then include documentation and authorization in the System Security Plan.</t>
    </r>
    <r>
      <rPr>
        <sz val="11"/>
        <color rgb="FF000000"/>
        <rFont val="Calibri"/>
      </rPr>
      <t xml:space="preserve">
</t>
    </r>
    <r>
      <rPr>
        <sz val="11"/>
        <color rgb="FF000000"/>
        <rFont val="Calibri"/>
      </rPr>
      <t>If not authorized, uninstall XML DB per Oracle MetaLink Note 742014.1.</t>
    </r>
  </si>
  <si>
    <r>
      <rPr>
        <sz val="11"/>
        <color rgb="FF000000"/>
        <rFont val="Calibri"/>
      </rPr>
      <t>The XML DB supports storage and retrieval of XML data objects in the Oracle Database. It requires the configuration of an Oracle shared-server dispatcher that is activated / used by the Oracle listener to pass http XML requests. If this service is not required, it should be uninstalled.</t>
    </r>
  </si>
  <si>
    <r>
      <rPr>
        <sz val="11"/>
        <color rgb="FF000000"/>
        <rFont val="Calibri"/>
      </rPr>
      <t>From SQL*Plus:</t>
    </r>
    <r>
      <rPr>
        <sz val="11"/>
        <color rgb="FF000000"/>
        <rFont val="Calibri"/>
      </rPr>
      <t xml:space="preserve">
</t>
    </r>
    <r>
      <rPr>
        <sz val="11"/>
        <color rgb="FF000000"/>
        <rFont val="Calibri"/>
      </rPr>
      <t xml:space="preserve">  select count(*) from dba_users where username = 'XDB';</t>
    </r>
    <r>
      <rPr>
        <sz val="11"/>
        <color rgb="FF000000"/>
        <rFont val="Calibri"/>
      </rPr>
      <t xml:space="preserve">
</t>
    </r>
    <r>
      <rPr>
        <sz val="11"/>
        <color rgb="FF000000"/>
        <rFont val="Calibri"/>
      </rPr>
      <t xml:space="preserve">  select count(*) from v$parameter where name = 'dispatchers' </t>
    </r>
    <r>
      <rPr>
        <sz val="11"/>
        <color rgb="FF000000"/>
        <rFont val="Calibri"/>
      </rPr>
      <t xml:space="preserve">
</t>
    </r>
    <r>
      <rPr>
        <sz val="11"/>
        <color rgb="FF000000"/>
        <rFont val="Calibri"/>
      </rPr>
      <t xml:space="preserve">  and value like '%XDB%';</t>
    </r>
    <r>
      <rPr>
        <sz val="11"/>
        <color rgb="FF000000"/>
        <rFont val="Calibri"/>
      </rPr>
      <t xml:space="preserve">
</t>
    </r>
    <r>
      <rPr>
        <sz val="11"/>
        <color rgb="FF000000"/>
        <rFont val="Calibri"/>
      </rPr>
      <t>If a value of 0 is returned for either the first or the second SQL statement above, this is not a Finding.</t>
    </r>
    <r>
      <rPr>
        <sz val="11"/>
        <color rgb="FF000000"/>
        <rFont val="Calibri"/>
      </rPr>
      <t xml:space="preserve">
</t>
    </r>
    <r>
      <rPr>
        <sz val="11"/>
        <color rgb="FF000000"/>
        <rFont val="Calibri"/>
      </rPr>
      <t>If a value of 1 (or more) is returned for the second SQL statement, review the System Security Plan to verify existence of all XML DB dispatchers is authorized.</t>
    </r>
    <r>
      <rPr>
        <sz val="11"/>
        <color rgb="FF000000"/>
        <rFont val="Calibri"/>
      </rPr>
      <t xml:space="preserve">
</t>
    </r>
    <r>
      <rPr>
        <sz val="11"/>
        <color rgb="FF000000"/>
        <rFont val="Calibri"/>
      </rPr>
      <t>If it is not, this is a Finding.</t>
    </r>
  </si>
  <si>
    <t>V-3866</t>
  </si>
  <si>
    <r>
      <rPr>
        <sz val="11"/>
        <rFont val="Calibri"/>
      </rPr>
      <t>The Oracle Management Agent should be uninstalled if not required and authorized or is installed on a database accessible from the Internet.</t>
    </r>
  </si>
  <si>
    <r>
      <rPr>
        <sz val="11"/>
        <color rgb="FF000000"/>
        <rFont val="Calibri"/>
      </rPr>
      <t>Use the ORACLE_HOME/rdbms/admin/catnsnmp.sql script to remove all Oracle SNMP management agent objects in the database.</t>
    </r>
    <r>
      <rPr>
        <sz val="11"/>
        <color rgb="FF000000"/>
        <rFont val="Calibri"/>
      </rPr>
      <t xml:space="preserve">
</t>
    </r>
    <r>
      <rPr>
        <sz val="11"/>
        <color rgb="FF000000"/>
        <rFont val="Calibri"/>
      </rPr>
      <t>Delete the executable file ORACLE_HOME/bin/dbsnmp or dbsnmp.exe if it exists from any Oracle Home not authorized for SNMP management.</t>
    </r>
    <r>
      <rPr>
        <sz val="11"/>
        <color rgb="FF000000"/>
        <rFont val="Calibri"/>
      </rPr>
      <t xml:space="preserve">
</t>
    </r>
    <r>
      <rPr>
        <sz val="11"/>
        <color rgb="FF000000"/>
        <rFont val="Calibri"/>
      </rPr>
      <t>Uninstall any SNMP management agents installed on Oracle database servers installed in a DMZ that serve applications to Internet users.</t>
    </r>
    <r>
      <rPr>
        <sz val="11"/>
        <color rgb="FF000000"/>
        <rFont val="Calibri"/>
      </rPr>
      <t xml:space="preserve">
</t>
    </r>
    <r>
      <rPr>
        <sz val="11"/>
        <color rgb="FF000000"/>
        <rFont val="Calibri"/>
      </rPr>
      <t>Uninstall any SNMP management agents that have not been authorized and documented in the System Security Plan.</t>
    </r>
    <r>
      <rPr>
        <sz val="11"/>
        <color rgb="FF000000"/>
        <rFont val="Calibri"/>
      </rPr>
      <t xml:space="preserve">
</t>
    </r>
    <r>
      <rPr>
        <sz val="11"/>
        <color rgb="FF000000"/>
        <rFont val="Calibri"/>
      </rPr>
      <t>Document any authorized use of the SNMP management agent on database servers that do not support Internet applications in a DMZ in the System Security Plan.</t>
    </r>
    <r>
      <rPr>
        <sz val="11"/>
        <color rgb="FF000000"/>
        <rFont val="Calibri"/>
      </rPr>
      <t xml:space="preserve">
</t>
    </r>
    <r>
      <rPr>
        <sz val="11"/>
        <color rgb="FF000000"/>
        <rFont val="Calibri"/>
      </rPr>
      <t>NOTE: Removal of SNMP management objects will prevent the ability to generate database statistics within Oracle Enterprise Manager.</t>
    </r>
  </si>
  <si>
    <r>
      <rPr>
        <sz val="11"/>
        <color rgb="FF000000"/>
        <rFont val="Calibri"/>
      </rPr>
      <t>The Oracle Management Agent (Oracle Intelligent Agent in earlier versions) provides the mechanism for local and/or remote management of the local Oracle Database by Oracle Enterprise Manager or other SNMP management platforms. Because it provides access to operating system and database functions, it should be uninstalled if not in use.</t>
    </r>
  </si>
  <si>
    <r>
      <rPr>
        <sz val="11"/>
        <color rgb="FF000000"/>
        <rFont val="Calibri"/>
      </rPr>
      <t>Determine if the Oracle Management Agent is installed:</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account_status from dba_users</t>
    </r>
    <r>
      <rPr>
        <sz val="11"/>
        <color rgb="FF000000"/>
        <rFont val="Calibri"/>
      </rPr>
      <t xml:space="preserve">
</t>
    </r>
    <r>
      <rPr>
        <sz val="11"/>
        <color rgb="FF000000"/>
        <rFont val="Calibri"/>
      </rPr>
      <t xml:space="preserve">  where upper(username) = 'DBSNMP';</t>
    </r>
    <r>
      <rPr>
        <sz val="11"/>
        <color rgb="FF000000"/>
        <rFont val="Calibri"/>
      </rPr>
      <t xml:space="preserve">
</t>
    </r>
    <r>
      <rPr>
        <sz val="11"/>
        <color rgb="FF000000"/>
        <rFont val="Calibri"/>
      </rPr>
      <t>If no rows are returned, this is not a Finding.</t>
    </r>
    <r>
      <rPr>
        <sz val="11"/>
        <color rgb="FF000000"/>
        <rFont val="Calibri"/>
      </rPr>
      <t xml:space="preserve">
</t>
    </r>
    <r>
      <rPr>
        <sz val="11"/>
        <color rgb="FF000000"/>
        <rFont val="Calibri"/>
      </rPr>
      <t>If the DBSNMP account exists and the account_status is OPEN, then verify in the System Security Plan that operation and use of the Oracle Enterprise Manager Management Agent or another SNMP management program is documented and authorized.</t>
    </r>
    <r>
      <rPr>
        <sz val="11"/>
        <color rgb="FF000000"/>
        <rFont val="Calibri"/>
      </rPr>
      <t xml:space="preserve">
</t>
    </r>
    <r>
      <rPr>
        <sz val="11"/>
        <color rgb="FF000000"/>
        <rFont val="Calibri"/>
      </rPr>
      <t>If it is not documented in the System Security Plan as being required, this is a Finding.</t>
    </r>
    <r>
      <rPr>
        <sz val="11"/>
        <color rgb="FF000000"/>
        <rFont val="Calibri"/>
      </rPr>
      <t xml:space="preserve">
</t>
    </r>
    <r>
      <rPr>
        <sz val="11"/>
        <color rgb="FF000000"/>
        <rFont val="Calibri"/>
      </rPr>
      <t>If the DBSNMP account exists and the account_status is not OPEN, schedule the FIX action below then mark as not a Finding.</t>
    </r>
    <r>
      <rPr>
        <sz val="11"/>
        <color rgb="FF000000"/>
        <rFont val="Calibri"/>
      </rPr>
      <t xml:space="preserve">
</t>
    </r>
    <r>
      <rPr>
        <sz val="11"/>
        <color rgb="FF000000"/>
        <rFont val="Calibri"/>
      </rPr>
      <t>Despite any justification or authorization, if a Management Agent is installed on a DBMS server that is in a DMZ and Internet facing, this is a Finding.</t>
    </r>
  </si>
  <si>
    <t>V-4754</t>
  </si>
  <si>
    <r>
      <rPr>
        <sz val="11"/>
        <rFont val="Calibri"/>
      </rPr>
      <t>Database software directories including DBMS configuration files are stored in dedicated directories separate from the host OS and other applications.</t>
    </r>
  </si>
  <si>
    <r>
      <rPr>
        <sz val="11"/>
        <color rgb="FF000000"/>
        <rFont val="Calibri"/>
      </rPr>
      <t>Install Oracle DBMS software using directories separate from the OS and other application software library directories.</t>
    </r>
    <r>
      <rPr>
        <sz val="11"/>
        <color rgb="FF000000"/>
        <rFont val="Calibri"/>
      </rPr>
      <t xml:space="preserve">
</t>
    </r>
    <r>
      <rPr>
        <sz val="11"/>
        <color rgb="FF000000"/>
        <rFont val="Calibri"/>
      </rPr>
      <t>Re-locate any directories or re-install other application software that currently shares the DBMS software library directory to separate directories.</t>
    </r>
    <r>
      <rPr>
        <sz val="11"/>
        <color rgb="FF000000"/>
        <rFont val="Calibri"/>
      </rPr>
      <t xml:space="preserve">
</t>
    </r>
    <r>
      <rPr>
        <sz val="11"/>
        <color rgb="FF000000"/>
        <rFont val="Calibri"/>
      </rPr>
      <t>Recommend dedicating a separate partition for the DBMS software libraries where supported by the DBMS.</t>
    </r>
  </si>
  <si>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</si>
  <si>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For UNIX Systems:</t>
    </r>
    <r>
      <rPr>
        <sz val="11"/>
        <color rgb="FF000000"/>
        <rFont val="Calibri"/>
      </rPr>
      <t xml:space="preserve">
</t>
    </r>
    <r>
      <rPr>
        <sz val="11"/>
        <color rgb="FF000000"/>
        <rFont val="Calibri"/>
      </rPr>
      <t xml:space="preserve">  ls $ORACLE_BASE</t>
    </r>
    <r>
      <rPr>
        <sz val="11"/>
        <color rgb="FF000000"/>
        <rFont val="Calibri"/>
      </rPr>
      <t xml:space="preserve">
</t>
    </r>
    <r>
      <rPr>
        <sz val="11"/>
        <color rgb="FF000000"/>
        <rFont val="Calibri"/>
      </rPr>
      <t xml:space="preserve">  ls $ORACLE_HOME</t>
    </r>
    <r>
      <rPr>
        <sz val="11"/>
        <color rgb="FF000000"/>
        <rFont val="Calibri"/>
      </rPr>
      <t xml:space="preserve">
</t>
    </r>
    <r>
      <rPr>
        <sz val="11"/>
        <color rgb="FF000000"/>
        <rFont val="Calibri"/>
      </rPr>
      <t>If the ORACLE_BASE directory contains subdirectories other than ORACLE_HOME directories, a flash_recovery_area directory and an admin directory, verify they are used by the DBMS.</t>
    </r>
    <r>
      <rPr>
        <sz val="11"/>
        <color rgb="FF000000"/>
        <rFont val="Calibri"/>
      </rPr>
      <t xml:space="preserve">
</t>
    </r>
    <r>
      <rPr>
        <sz val="11"/>
        <color rgb="FF000000"/>
        <rFont val="Calibri"/>
      </rPr>
      <t>If they are not part of the Oracle DBMS software product, this is a Finding.</t>
    </r>
    <r>
      <rPr>
        <sz val="11"/>
        <color rgb="FF000000"/>
        <rFont val="Calibri"/>
      </rPr>
      <t xml:space="preserve">
</t>
    </r>
    <r>
      <rPr>
        <sz val="11"/>
        <color rgb="FF000000"/>
        <rFont val="Calibri"/>
      </rPr>
      <t>NOTE: Oracle DBMS data file storage may be placed on a separate, dedicated disk partition and linked to ORACLE_BASE. Refer to check DG0112.</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 xml:space="preserve">  echo %ORACLE_BASE%</t>
    </r>
    <r>
      <rPr>
        <sz val="11"/>
        <color rgb="FF000000"/>
        <rFont val="Calibri"/>
      </rPr>
      <t xml:space="preserve">
</t>
    </r>
    <r>
      <rPr>
        <sz val="11"/>
        <color rgb="FF000000"/>
        <rFont val="Calibri"/>
      </rPr>
      <t xml:space="preserve">  echo %ORACLE_HOME%</t>
    </r>
    <r>
      <rPr>
        <sz val="11"/>
        <color rgb="FF000000"/>
        <rFont val="Calibri"/>
      </rPr>
      <t xml:space="preserve">
</t>
    </r>
    <r>
      <rPr>
        <sz val="11"/>
        <color rgb="FF000000"/>
        <rFont val="Calibri"/>
      </rPr>
      <t>ORACLE_BASE, if defined, is usually set to C:\Program Files\Oracle.</t>
    </r>
    <r>
      <rPr>
        <sz val="11"/>
        <color rgb="FF000000"/>
        <rFont val="Calibri"/>
      </rPr>
      <t xml:space="preserve">
</t>
    </r>
    <r>
      <rPr>
        <sz val="11"/>
        <color rgb="FF000000"/>
        <rFont val="Calibri"/>
      </rPr>
      <t>If ORACLE_HOME is not in a dedicated directory separate from the OS software and other applications where supported by the DBMS, this is a Finding.</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xml:space="preserve">  Recommend dedicating a separate partition for the DBMS software libraries where supported by the DBMS on all platforms.</t>
    </r>
  </si>
  <si>
    <t>V-5658</t>
  </si>
  <si>
    <r>
      <rPr>
        <sz val="11"/>
        <rFont val="Calibri"/>
      </rPr>
      <t>Vendor supported software is evaluated and patched against newly found vulnerabilities.</t>
    </r>
  </si>
  <si>
    <r>
      <rPr>
        <sz val="11"/>
        <color rgb="FF000000"/>
        <rFont val="Calibri"/>
      </rPr>
      <t>Upgrade to a supported Oracle version. Purchase an Oracle Extended Support Contract where required.</t>
    </r>
    <r>
      <rPr>
        <sz val="11"/>
        <color rgb="FF000000"/>
        <rFont val="Calibri"/>
      </rPr>
      <t xml:space="preserve">
</t>
    </r>
    <r>
      <rPr>
        <sz val="11"/>
        <color rgb="FF000000"/>
        <rFont val="Calibri"/>
      </rPr>
      <t>See http://www.oracle.com/technology/support/patches.htm for a definitive list of version patch sets for Oracle DBMS software.</t>
    </r>
    <r>
      <rPr>
        <sz val="11"/>
        <color rgb="FF000000"/>
        <rFont val="Calibri"/>
      </rPr>
      <t xml:space="preserve">
</t>
    </r>
    <r>
      <rPr>
        <sz val="11"/>
        <color rgb="FF000000"/>
        <rFont val="Calibri"/>
      </rPr>
      <t>See http://www.oracle.com/support/library/brochure/lifetime-support-technology.pdf for Oracle support policies and timelines.</t>
    </r>
  </si>
  <si>
    <r>
      <rPr>
        <sz val="11"/>
        <color rgb="FF000000"/>
        <rFont val="Calibri"/>
      </rPr>
      <t>Unsupported software versions are not patched by vendors to address newly discovered security versions. An unpatched version is vulnerable to attack.</t>
    </r>
  </si>
  <si>
    <r>
      <rPr>
        <sz val="11"/>
        <color rgb="FF000000"/>
        <rFont val="Calibri"/>
      </rPr>
      <t>From SQL*Plus:</t>
    </r>
    <r>
      <rPr>
        <sz val="11"/>
        <color rgb="FF000000"/>
        <rFont val="Calibri"/>
      </rPr>
      <t xml:space="preserve">
</t>
    </r>
    <r>
      <rPr>
        <sz val="11"/>
        <color rgb="FF000000"/>
        <rFont val="Calibri"/>
      </rPr>
      <t xml:space="preserve">  select banner from v$version where banner like 'Oracle%';</t>
    </r>
    <r>
      <rPr>
        <sz val="11"/>
        <color rgb="FF000000"/>
        <rFont val="Calibri"/>
      </rPr>
      <t xml:space="preserve">
</t>
    </r>
    <r>
      <rPr>
        <sz val="11"/>
        <color rgb="FF000000"/>
        <rFont val="Calibri"/>
      </rPr>
      <t>The currently supported Oracle 11g version as of 07/2015 is:</t>
    </r>
    <r>
      <rPr>
        <sz val="11"/>
        <color rgb="FF000000"/>
        <rFont val="Calibri"/>
      </rPr>
      <t xml:space="preserve">
</t>
    </r>
    <r>
      <rPr>
        <sz val="11"/>
        <color rgb="FF000000"/>
        <rFont val="Calibri"/>
      </rPr>
      <t>11.2 - Premier Support for 11.2 ended 31 Jan 2015; Extended Support is free for one year thereafter.</t>
    </r>
    <r>
      <rPr>
        <sz val="11"/>
        <color rgb="FF000000"/>
        <rFont val="Calibri"/>
      </rPr>
      <t xml:space="preserve">
</t>
    </r>
    <r>
      <rPr>
        <sz val="11"/>
        <color rgb="FF000000"/>
        <rFont val="Calibri"/>
      </rPr>
      <t>Extended Support for 11.2 ends 31 Jan 2018.</t>
    </r>
    <r>
      <rPr>
        <sz val="11"/>
        <color rgb="FF000000"/>
        <rFont val="Calibri"/>
      </rPr>
      <t xml:space="preserve">
</t>
    </r>
    <r>
      <rPr>
        <sz val="11"/>
        <color rgb="FF000000"/>
        <rFont val="Calibri"/>
      </rPr>
      <t>Sustaining Support for 11.2 available after 31 Jan 2018.</t>
    </r>
    <r>
      <rPr>
        <sz val="11"/>
        <color rgb="FF000000"/>
        <rFont val="Calibri"/>
      </rPr>
      <t xml:space="preserve">
</t>
    </r>
    <r>
      <rPr>
        <sz val="11"/>
        <color rgb="FF000000"/>
        <rFont val="Calibri"/>
      </rPr>
      <t>If the Oracle 11 (or earlier) version is not in the list above or is not supported with a purchased extended support contract, this is a finding.</t>
    </r>
    <r>
      <rPr>
        <sz val="11"/>
        <color rgb="FF000000"/>
        <rFont val="Calibri"/>
      </rPr>
      <t xml:space="preserve">
</t>
    </r>
    <r>
      <rPr>
        <sz val="11"/>
        <color rgb="FF000000"/>
        <rFont val="Calibri"/>
      </rPr>
      <t>Note: Sustaining Support does not include security updates. Any product in Sustaining Support is a finding.</t>
    </r>
    <r>
      <rPr>
        <sz val="11"/>
        <color rgb="FF000000"/>
        <rFont val="Calibri"/>
      </rPr>
      <t xml:space="preserve">
</t>
    </r>
    <r>
      <rPr>
        <sz val="11"/>
        <color rgb="FF000000"/>
        <rFont val="Calibri"/>
      </rPr>
      <t>A patchset is an 'amended code set', consisting of a number of bug fixes, which is subjected to a rigorous QA and certification process.</t>
    </r>
    <r>
      <rPr>
        <sz val="11"/>
        <color rgb="FF000000"/>
        <rFont val="Calibri"/>
      </rPr>
      <t xml:space="preserve">
</t>
    </r>
    <r>
      <rPr>
        <sz val="11"/>
        <color rgb="FF000000"/>
        <rFont val="Calibri"/>
      </rPr>
      <t>Oracle patch sets update the Oracle version number (e.g. 10.2.0.3 to 10.2.0.4) and are usually bundled together to support a product family (for example, Oracle DBMS includes Enterprise, Standard, Personal and Client Editions).</t>
    </r>
    <r>
      <rPr>
        <sz val="11"/>
        <color rgb="FF000000"/>
        <rFont val="Calibri"/>
      </rPr>
      <t xml:space="preserve">
</t>
    </r>
    <r>
      <rPr>
        <sz val="11"/>
        <color rgb="FF000000"/>
        <rFont val="Calibri"/>
      </rPr>
      <t>The only supported patched version as of 08/28/2015 is 11.2.0.4.</t>
    </r>
    <r>
      <rPr>
        <sz val="11"/>
        <color rgb="FF000000"/>
        <rFont val="Calibri"/>
      </rPr>
      <t xml:space="preserve">
</t>
    </r>
    <r>
      <rPr>
        <sz val="11"/>
        <color rgb="FF000000"/>
        <rFont val="Calibri"/>
      </rPr>
      <t>If the Oracle patchset level is less than 11.2.0.4, this is a finding.</t>
    </r>
    <r>
      <rPr>
        <sz val="11"/>
        <color rgb="FF000000"/>
        <rFont val="Calibri"/>
      </rPr>
      <t xml:space="preserve">
</t>
    </r>
    <r>
      <rPr>
        <sz val="11"/>
        <color rgb="FF000000"/>
        <rFont val="Calibri"/>
      </rPr>
      <t>Note: a separate STIG exists for Oracle Database 11.2g.</t>
    </r>
  </si>
  <si>
    <t>V-5659</t>
  </si>
  <si>
    <r>
      <rPr>
        <sz val="11"/>
        <rFont val="Calibri"/>
      </rPr>
      <t>The latest security patches should be installed.</t>
    </r>
  </si>
  <si>
    <r>
      <rPr>
        <sz val="11"/>
        <color rgb="FF000000"/>
        <rFont val="Calibri"/>
      </rPr>
      <t>Apply the most current Oracle Critical Patch update to the database software when available.</t>
    </r>
    <r>
      <rPr>
        <sz val="11"/>
        <color rgb="FF000000"/>
        <rFont val="Calibri"/>
      </rPr>
      <t xml:space="preserve">
</t>
    </r>
    <r>
      <rPr>
        <sz val="11"/>
        <color rgb="FF000000"/>
        <rFont val="Calibri"/>
      </rPr>
      <t>Follow vendor-provided patch installation instructions.</t>
    </r>
  </si>
  <si>
    <r>
      <rPr>
        <sz val="11"/>
        <color rgb="FF000000"/>
        <rFont val="Calibri"/>
      </rPr>
      <t>Maintaining the currency of the software version protects the database from known vulnerabilities.</t>
    </r>
  </si>
  <si>
    <r>
      <rPr>
        <sz val="11"/>
        <color rgb="FF000000"/>
        <rFont val="Calibri"/>
      </rPr>
      <t>Oracle provides patches in service patchsets, Critical Patch Updates (CPU) as well as providing patch set exceptions for installed DBMS products.</t>
    </r>
    <r>
      <rPr>
        <sz val="11"/>
        <color rgb="FF000000"/>
        <rFont val="Calibri"/>
      </rPr>
      <t xml:space="preserve">
</t>
    </r>
    <r>
      <rPr>
        <sz val="11"/>
        <color rgb="FF000000"/>
        <rFont val="Calibri"/>
      </rPr>
      <t>A patchset is an 'amended code set', consisting of a number of bug fixes, which is subjected to a rigorous QA and certification process. Oracle patch sets update the Oracle version number (e.g. 11.1.0.6 to 11.1.0.7) and are usually bundled together to support a product family (for example, Oracle DBMS includes Enterprise, Standard, Personal and Client Editions). This is covered in Check DG0001.</t>
    </r>
    <r>
      <rPr>
        <sz val="11"/>
        <color rgb="FF000000"/>
        <rFont val="Calibri"/>
      </rPr>
      <t xml:space="preserve">
</t>
    </r>
    <r>
      <rPr>
        <sz val="11"/>
        <color rgb="FF000000"/>
        <rFont val="Calibri"/>
      </rPr>
      <t>Oracle security patches are published quarterly in January, April, July and October as Critical Patch Updates (CPU). CPUs may be viewed at:</t>
    </r>
    <r>
      <rPr>
        <sz val="11"/>
        <color rgb="FF000000"/>
        <rFont val="Calibri"/>
      </rPr>
      <t xml:space="preserve">
</t>
    </r>
    <r>
      <rPr>
        <sz val="11"/>
        <color rgb="FF000000"/>
        <rFont val="Calibri"/>
      </rPr>
      <t>http://www.oracle.com/technology/deploy/security/alerts.htm</t>
    </r>
    <r>
      <rPr>
        <sz val="11"/>
        <color rgb="FF000000"/>
        <rFont val="Calibri"/>
      </rPr>
      <t xml:space="preserve">
</t>
    </r>
    <r>
      <rPr>
        <sz val="11"/>
        <color rgb="FF000000"/>
        <rFont val="Calibri"/>
      </rPr>
      <t>Most Oracle CPU patches are also listed in DoD IAVM alerts.</t>
    </r>
    <r>
      <rPr>
        <sz val="11"/>
        <color rgb="FF000000"/>
        <rFont val="Calibri"/>
      </rPr>
      <t xml:space="preserve">
</t>
    </r>
    <r>
      <rPr>
        <sz val="11"/>
        <color rgb="FF000000"/>
        <rFont val="Calibri"/>
      </rPr>
      <t>Patch set exceptions are fixes per a particular DBMS product based on reported bugs and do not undergo the rigorous QA and certification process that patchsets do. These are installed as needed to correct reported or observed bugs in Oracle DBMS products.</t>
    </r>
    <r>
      <rPr>
        <sz val="11"/>
        <color rgb="FF000000"/>
        <rFont val="Calibri"/>
      </rPr>
      <t xml:space="preserve">
</t>
    </r>
    <r>
      <rPr>
        <sz val="11"/>
        <color rgb="FF000000"/>
        <rFont val="Calibri"/>
      </rPr>
      <t>This check applies to the application of the CPU patches only. You must comply with Check DG0001 prior to applying Oracle Critical Patch Updates.</t>
    </r>
    <r>
      <rPr>
        <sz val="11"/>
        <color rgb="FF000000"/>
        <rFont val="Calibri"/>
      </rPr>
      <t xml:space="preserve">
</t>
    </r>
    <r>
      <rPr>
        <sz val="11"/>
        <color rgb="FF000000"/>
        <rFont val="Calibri"/>
      </rPr>
      <t>For Oracle Critical Patch Updates (CPU):</t>
    </r>
    <r>
      <rPr>
        <sz val="11"/>
        <color rgb="FF000000"/>
        <rFont val="Calibri"/>
      </rPr>
      <t xml:space="preserve">
</t>
    </r>
    <r>
      <rPr>
        <sz val="11"/>
        <color rgb="FF000000"/>
        <rFont val="Calibri"/>
      </rPr>
      <t>1. Go to the website http://www.oracle.com/technology/deploy/security/alerts.htm.</t>
    </r>
    <r>
      <rPr>
        <sz val="11"/>
        <color rgb="FF000000"/>
        <rFont val="Calibri"/>
      </rPr>
      <t xml:space="preserve">
</t>
    </r>
    <r>
      <rPr>
        <sz val="11"/>
        <color rgb="FF000000"/>
        <rFont val="Calibri"/>
      </rPr>
      <t>2. Click on the latest Critical Patch Update link.</t>
    </r>
    <r>
      <rPr>
        <sz val="11"/>
        <color rgb="FF000000"/>
        <rFont val="Calibri"/>
      </rPr>
      <t xml:space="preserve">
</t>
    </r>
    <r>
      <rPr>
        <sz val="11"/>
        <color rgb="FF000000"/>
        <rFont val="Calibri"/>
      </rPr>
      <t>3. Click on the [Database] link in the Supported Products and Components Affected section.</t>
    </r>
    <r>
      <rPr>
        <sz val="11"/>
        <color rgb="FF000000"/>
        <rFont val="Calibri"/>
      </rPr>
      <t xml:space="preserve">
</t>
    </r>
    <r>
      <rPr>
        <sz val="11"/>
        <color rgb="FF000000"/>
        <rFont val="Calibri"/>
      </rPr>
      <t>4. Enter your Oracle MetaLink credentials.</t>
    </r>
    <r>
      <rPr>
        <sz val="11"/>
        <color rgb="FF000000"/>
        <rFont val="Calibri"/>
      </rPr>
      <t xml:space="preserve">
</t>
    </r>
    <r>
      <rPr>
        <sz val="11"/>
        <color rgb="FF000000"/>
        <rFont val="Calibri"/>
      </rPr>
      <t>5. Locate the Critical Patch Update Availability table.</t>
    </r>
    <r>
      <rPr>
        <sz val="11"/>
        <color rgb="FF000000"/>
        <rFont val="Calibri"/>
      </rPr>
      <t xml:space="preserve">
</t>
    </r>
    <r>
      <rPr>
        <sz val="11"/>
        <color rgb="FF000000"/>
        <rFont val="Calibri"/>
      </rPr>
      <t>6. Identify your OS Platform and Oracle version to see if there is a CPU release.</t>
    </r>
    <r>
      <rPr>
        <sz val="11"/>
        <color rgb="FF000000"/>
        <rFont val="Calibri"/>
      </rPr>
      <t xml:space="preserve">
</t>
    </r>
    <r>
      <rPr>
        <sz val="11"/>
        <color rgb="FF000000"/>
        <rFont val="Calibri"/>
      </rPr>
      <t>7. If there is none, this check is Not a Finding. If there is one, note the patch number for the steps below.</t>
    </r>
    <r>
      <rPr>
        <sz val="11"/>
        <color rgb="FF000000"/>
        <rFont val="Calibri"/>
      </rPr>
      <t xml:space="preserve">
</t>
    </r>
    <r>
      <rPr>
        <sz val="11"/>
        <color rgb="FF000000"/>
        <rFont val="Calibri"/>
      </rPr>
      <t xml:space="preserve">View the installed patch numbers for the database using the Oracle opatch utility. </t>
    </r>
    <r>
      <rPr>
        <sz val="11"/>
        <color rgb="FF000000"/>
        <rFont val="Calibri"/>
      </rPr>
      <t xml:space="preserve">
</t>
    </r>
    <r>
      <rPr>
        <sz val="11"/>
        <color rgb="FF000000"/>
        <rFont val="Calibri"/>
      </rPr>
      <t xml:space="preserve">On UNIX systems:   </t>
    </r>
    <r>
      <rPr>
        <sz val="11"/>
        <color rgb="FF000000"/>
        <rFont val="Calibri"/>
      </rPr>
      <t xml:space="preserve">
</t>
    </r>
    <r>
      <rPr>
        <sz val="11"/>
        <color rgb="FF000000"/>
        <rFont val="Calibri"/>
      </rPr>
      <t xml:space="preserve">  $ORACLE_HOME/OPatch/opatch lsinventory –detail | grep [PATCHNUM]</t>
    </r>
    <r>
      <rPr>
        <sz val="11"/>
        <color rgb="FF000000"/>
        <rFont val="Calibri"/>
      </rPr>
      <t xml:space="preserve">
</t>
    </r>
    <r>
      <rPr>
        <sz val="11"/>
        <color rgb="FF000000"/>
        <rFont val="Calibri"/>
      </rPr>
      <t>On Windows systems (From Windows Command Prompt):</t>
    </r>
    <r>
      <rPr>
        <sz val="11"/>
        <color rgb="FF000000"/>
        <rFont val="Calibri"/>
      </rPr>
      <t xml:space="preserve">
</t>
    </r>
    <r>
      <rPr>
        <sz val="11"/>
        <color rgb="FF000000"/>
        <rFont val="Calibri"/>
      </rPr>
      <t xml:space="preserve">  %ORACLE_HOME%\OPatch\opatch lsinventory –detail | findstr [PATCHNUM]</t>
    </r>
    <r>
      <rPr>
        <sz val="11"/>
        <color rgb="FF000000"/>
        <rFont val="Calibri"/>
      </rPr>
      <t xml:space="preserve">
</t>
    </r>
    <r>
      <rPr>
        <sz val="11"/>
        <color rgb="FF000000"/>
        <rFont val="Calibri"/>
      </rPr>
      <t>Replace [PATCHNUM] with the Patch number noted above. If the output shows the installed patch is present, this check is Not a Finding. No output indicates that the patch has not been applied and is a Finding.</t>
    </r>
  </si>
  <si>
    <t>V-5683</t>
  </si>
  <si>
    <r>
      <rPr>
        <sz val="11"/>
        <rFont val="Calibri"/>
      </rPr>
      <t>Application object owner accounts should be disabled when not performing installation or maintenance actions.</t>
    </r>
  </si>
  <si>
    <r>
      <rPr>
        <sz val="11"/>
        <color rgb="FF000000"/>
        <rFont val="Calibri"/>
      </rPr>
      <t>Disable any application object owner accounts.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user [username] account lock;</t>
    </r>
    <r>
      <rPr>
        <sz val="11"/>
        <color rgb="FF000000"/>
        <rFont val="Calibri"/>
      </rPr>
      <t xml:space="preserve">
</t>
    </r>
    <r>
      <rPr>
        <sz val="11"/>
        <color rgb="FF000000"/>
        <rFont val="Calibri"/>
      </rPr>
      <t>Enable application object owner accounts only for installation and maintenance.</t>
    </r>
    <r>
      <rPr>
        <sz val="11"/>
        <color rgb="FF000000"/>
        <rFont val="Calibri"/>
      </rPr>
      <t xml:space="preserve">
</t>
    </r>
    <r>
      <rPr>
        <sz val="11"/>
        <color rgb="FF000000"/>
        <rFont val="Calibri"/>
      </rPr>
      <t>DBA are special purpose accounts and do not require disabling although they may own objects.</t>
    </r>
    <r>
      <rPr>
        <sz val="11"/>
        <color rgb="FF000000"/>
        <rFont val="Calibri"/>
      </rPr>
      <t xml:space="preserve">
</t>
    </r>
    <r>
      <rPr>
        <sz val="11"/>
        <color rgb="FF000000"/>
        <rFont val="Calibri"/>
      </rPr>
      <t>For application objects that require routine maintenance, e.g. index objects, to maintain performance, consider allowing a special purpose account to own the index or enable the application owner account for the duration of the routine maintenance function only.</t>
    </r>
  </si>
  <si>
    <r>
      <rPr>
        <sz val="11"/>
        <color rgb="FF000000"/>
        <rFont val="Calibri"/>
      </rPr>
      <t>Object ownership provides all database object permissions to the owned object. Access to the application object owner accounts requires special protection to prevent unauthorized access and use of the object ownership privileges. In addition to the high privileges to application objects assigned to this account, it is also an account that, by definition, is not accessed interactively except for application installation and maintenance. This reduced access to the account means that unauthorized access to the account could go undetected. To help protect the account, it should be enabled only when access is required.</t>
    </r>
  </si>
  <si>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distinct owner from dba_objects, dba_users </t>
    </r>
    <r>
      <rPr>
        <sz val="11"/>
        <color rgb="FF000000"/>
        <rFont val="Calibri"/>
      </rPr>
      <t xml:space="preserve">
</t>
    </r>
    <r>
      <rPr>
        <sz val="11"/>
        <color rgb="FF000000"/>
        <rFont val="Calibri"/>
      </rPr>
      <t xml:space="preserve">  where owner not in</t>
    </r>
    <r>
      <rPr>
        <sz val="11"/>
        <color rgb="FF000000"/>
        <rFont val="Calibri"/>
      </rPr>
      <t xml:space="preserve">
</t>
    </r>
    <r>
      <rPr>
        <sz val="11"/>
        <color rgb="FF000000"/>
        <rFont val="Calibri"/>
      </rPr>
      <t xml:space="preserve">  ('ANONYMOUS','AURORA$JIS$UTILITY$',</t>
    </r>
    <r>
      <rPr>
        <sz val="11"/>
        <color rgb="FF000000"/>
        <rFont val="Calibri"/>
      </rPr>
      <t xml:space="preserve">
</t>
    </r>
    <r>
      <rPr>
        <sz val="11"/>
        <color rgb="FF000000"/>
        <rFont val="Calibri"/>
      </rPr>
      <t xml:space="preserve">   'AURORA$ORB$UNAUTHENTICATED','CTXSYS','DBSNMP','DIP','DVF',</t>
    </r>
    <r>
      <rPr>
        <sz val="11"/>
        <color rgb="FF000000"/>
        <rFont val="Calibri"/>
      </rPr>
      <t xml:space="preserve">
</t>
    </r>
    <r>
      <rPr>
        <sz val="11"/>
        <color rgb="FF000000"/>
        <rFont val="Calibri"/>
      </rPr>
      <t xml:space="preserve">   'DVSYS','EXFSYS','LBACSYS','MDDATA','MDSYS','MGMT_VIEW','ODM',</t>
    </r>
    <r>
      <rPr>
        <sz val="11"/>
        <color rgb="FF000000"/>
        <rFont val="Calibri"/>
      </rPr>
      <t xml:space="preserve">
</t>
    </r>
    <r>
      <rPr>
        <sz val="11"/>
        <color rgb="FF000000"/>
        <rFont val="Calibri"/>
      </rPr>
      <t xml:space="preserve">   'ODM_MTR','OLAPSYS','ORDPLUGINS','ORDSYS','OSE$HTTP$ADMIN',</t>
    </r>
    <r>
      <rPr>
        <sz val="11"/>
        <color rgb="FF000000"/>
        <rFont val="Calibri"/>
      </rPr>
      <t xml:space="preserve">
</t>
    </r>
    <r>
      <rPr>
        <sz val="11"/>
        <color rgb="FF000000"/>
        <rFont val="Calibri"/>
      </rPr>
      <t xml:space="preserve">   'OUTLN','PERFSTAT','PUBLIC','REPADMIN','RMAN',</t>
    </r>
    <r>
      <rPr>
        <sz val="11"/>
        <color rgb="FF000000"/>
        <rFont val="Calibri"/>
      </rPr>
      <t xml:space="preserve">
</t>
    </r>
    <r>
      <rPr>
        <sz val="11"/>
        <color rgb="FF000000"/>
        <rFont val="Calibri"/>
      </rPr>
      <t xml:space="preserve">   'SI_INFORMTN_SCHEMA','SYS','SYSMAN','SYSTEM','TRACESVR',</t>
    </r>
    <r>
      <rPr>
        <sz val="11"/>
        <color rgb="FF000000"/>
        <rFont val="Calibri"/>
      </rPr>
      <t xml:space="preserve">
</t>
    </r>
    <r>
      <rPr>
        <sz val="11"/>
        <color rgb="FF000000"/>
        <rFont val="Calibri"/>
      </rPr>
      <t xml:space="preserve">   'TSMSYS','WK_TEST','WKPROXY','WKSYS','WKUSER','WMSYS','XDB')  </t>
    </r>
    <r>
      <rPr>
        <sz val="11"/>
        <color rgb="FF000000"/>
        <rFont val="Calibri"/>
      </rPr>
      <t xml:space="preserve">
</t>
    </r>
    <r>
      <rPr>
        <sz val="11"/>
        <color rgb="FF000000"/>
        <rFont val="Calibri"/>
      </rPr>
      <t xml:space="preserve">  and owner in (select distinct owner from dba_objects where object_type &lt;&gt; 'SYNONYM')</t>
    </r>
    <r>
      <rPr>
        <sz val="11"/>
        <color rgb="FF000000"/>
        <rFont val="Calibri"/>
      </rPr>
      <t xml:space="preserve">
</t>
    </r>
    <r>
      <rPr>
        <sz val="11"/>
        <color rgb="FF000000"/>
        <rFont val="Calibri"/>
      </rPr>
      <t xml:space="preserve">  and owner = username</t>
    </r>
    <r>
      <rPr>
        <sz val="11"/>
        <color rgb="FF000000"/>
        <rFont val="Calibri"/>
      </rPr>
      <t xml:space="preserve">
</t>
    </r>
    <r>
      <rPr>
        <sz val="11"/>
        <color rgb="FF000000"/>
        <rFont val="Calibri"/>
      </rPr>
      <t xml:space="preserve">  and upper(account_status) not like '%LOCKED%';</t>
    </r>
    <r>
      <rPr>
        <sz val="11"/>
        <color rgb="FF000000"/>
        <rFont val="Calibri"/>
      </rPr>
      <t xml:space="preserve">
</t>
    </r>
    <r>
      <rPr>
        <sz val="11"/>
        <color rgb="FF000000"/>
        <rFont val="Calibri"/>
      </rPr>
      <t>To obtain a list of users assigned DBA privileges.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grantee from dba_role_privs where granted_role = ’DBA’;</t>
    </r>
    <r>
      <rPr>
        <sz val="11"/>
        <color rgb="FF000000"/>
        <rFont val="Calibri"/>
      </rPr>
      <t xml:space="preserve">
</t>
    </r>
    <r>
      <rPr>
        <sz val="11"/>
        <color rgb="FF000000"/>
        <rFont val="Calibri"/>
      </rPr>
      <t xml:space="preserve">If any records are returned, then verify the account is an authorized application object owner account or a default account installed to support an Oracle product.  </t>
    </r>
    <r>
      <rPr>
        <sz val="11"/>
        <color rgb="FF000000"/>
        <rFont val="Calibri"/>
      </rPr>
      <t xml:space="preserve">
</t>
    </r>
    <r>
      <rPr>
        <sz val="11"/>
        <color rgb="FF000000"/>
        <rFont val="Calibri"/>
      </rPr>
      <t>Verify that any objects owned by custom DBA accounts are for the personal use of that DBA.</t>
    </r>
    <r>
      <rPr>
        <sz val="11"/>
        <color rgb="FF000000"/>
        <rFont val="Calibri"/>
      </rPr>
      <t xml:space="preserve">
</t>
    </r>
    <r>
      <rPr>
        <sz val="11"/>
        <color rgb="FF000000"/>
        <rFont val="Calibri"/>
      </rPr>
      <t>If any objects are used to support applications or any functions other than DBA functions, this is a Finding.</t>
    </r>
    <r>
      <rPr>
        <sz val="11"/>
        <color rgb="FF000000"/>
        <rFont val="Calibri"/>
      </rPr>
      <t xml:space="preserve">
</t>
    </r>
    <r>
      <rPr>
        <sz val="11"/>
        <color rgb="FF000000"/>
        <rFont val="Calibri"/>
      </rPr>
      <t xml:space="preserve">Any unauthorized object owner accounts are not a finding under this check as they are noted as findings under check DG0008.  </t>
    </r>
    <r>
      <rPr>
        <sz val="11"/>
        <color rgb="FF000000"/>
        <rFont val="Calibri"/>
      </rPr>
      <t xml:space="preserve">
</t>
    </r>
    <r>
      <rPr>
        <sz val="11"/>
        <color rgb="FF000000"/>
        <rFont val="Calibri"/>
      </rPr>
      <t>Any other accounts listed are a Finding.</t>
    </r>
  </si>
  <si>
    <t>V-5685</t>
  </si>
  <si>
    <r>
      <rPr>
        <sz val="11"/>
        <rFont val="Calibri"/>
      </rPr>
      <t>Required auditing parameters for database auditing should be set.</t>
    </r>
  </si>
  <si>
    <r>
      <rPr>
        <sz val="11"/>
        <color rgb="FF000000"/>
        <rFont val="Calibri"/>
      </rPr>
      <t>Enable database auditing.</t>
    </r>
    <r>
      <rPr>
        <sz val="11"/>
        <color rgb="FF000000"/>
        <rFont val="Calibri"/>
      </rPr>
      <t xml:space="preserve">
</t>
    </r>
    <r>
      <rPr>
        <sz val="11"/>
        <color rgb="FF000000"/>
        <rFont val="Calibri"/>
      </rPr>
      <t xml:space="preserve">Select the desired audit trail format (external file or internal database table).  </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audit_trail= [audit trail format] scope=spfile;</t>
    </r>
    <r>
      <rPr>
        <sz val="11"/>
        <color rgb="FF000000"/>
        <rFont val="Calibri"/>
      </rPr>
      <t xml:space="preserve">
</t>
    </r>
    <r>
      <rPr>
        <sz val="11"/>
        <color rgb="FF000000"/>
        <rFont val="Calibri"/>
      </rPr>
      <t>Compliant selections for [audit trail format] are (per MetaLink Note 30690.1):</t>
    </r>
    <r>
      <rPr>
        <sz val="11"/>
        <color rgb="FF000000"/>
        <rFont val="Calibri"/>
      </rPr>
      <t xml:space="preserve">
</t>
    </r>
    <r>
      <rPr>
        <sz val="11"/>
        <color rgb="FF000000"/>
        <rFont val="Calibri"/>
      </rPr>
      <t>Oracle 11.1 – 11.2	= 'true', 'os' &amp; 'db' (true = os for backward compatibility)</t>
    </r>
    <r>
      <rPr>
        <sz val="11"/>
        <color rgb="FF000000"/>
        <rFont val="Calibri"/>
      </rPr>
      <t xml:space="preserve">
</t>
    </r>
    <r>
      <rPr>
        <sz val="11"/>
        <color rgb="FF000000"/>
        <rFont val="Calibri"/>
      </rPr>
      <t>Oracle 11.1 – 11.2 	= 'db_extended', 'xml' &amp; 'xml, extended'</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</si>
  <si>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Oracle auditing can be set to log audit data to the database or operating system files. Logging events to the database prevents operating system users from viewing the data, while logging events to operating system files prevents malicious database users from accessing the data. The value NONE disables auditing and is, therefore, not in compliance with policy.</t>
    </r>
  </si>
  <si>
    <r>
      <rPr>
        <sz val="11"/>
        <color rgb="FF000000"/>
        <rFont val="Calibri"/>
      </rPr>
      <t>From SQL*Plus:</t>
    </r>
    <r>
      <rPr>
        <sz val="11"/>
        <color rgb="FF000000"/>
        <rFont val="Calibri"/>
      </rPr>
      <t xml:space="preserve">
</t>
    </r>
    <r>
      <rPr>
        <sz val="11"/>
        <color rgb="FF000000"/>
        <rFont val="Calibri"/>
      </rPr>
      <t xml:space="preserve">  select value from v$parameter where name = 'audit_trail';</t>
    </r>
    <r>
      <rPr>
        <sz val="11"/>
        <color rgb="FF000000"/>
        <rFont val="Calibri"/>
      </rPr>
      <t xml:space="preserve">
</t>
    </r>
    <r>
      <rPr>
        <sz val="11"/>
        <color rgb="FF000000"/>
        <rFont val="Calibri"/>
      </rPr>
      <t>If the value returned is NONE, this is a Finding.</t>
    </r>
  </si>
  <si>
    <t>V-5686</t>
  </si>
  <si>
    <r>
      <rPr>
        <sz val="11"/>
        <rFont val="Calibri"/>
      </rPr>
      <t>Audit records should be restricted to authorized individuals.</t>
    </r>
  </si>
  <si>
    <r>
      <rPr>
        <sz val="11"/>
        <color rgb="FF000000"/>
        <rFont val="Calibri"/>
      </rPr>
      <t>Document and authorize accounts granted access to the AUD$ table in the System Security Plan.</t>
    </r>
    <r>
      <rPr>
        <sz val="11"/>
        <color rgb="FF000000"/>
        <rFont val="Calibri"/>
      </rPr>
      <t xml:space="preserve">
</t>
    </r>
    <r>
      <rPr>
        <sz val="11"/>
        <color rgb="FF000000"/>
        <rFont val="Calibri"/>
      </rPr>
      <t>Revoke access permissions granted to the AUD$ table from unauthorized users.</t>
    </r>
  </si>
  <si>
    <r>
      <rPr>
        <sz val="11"/>
        <color rgb="FF000000"/>
        <rFont val="Calibri"/>
      </rPr>
      <t>From SQL*Plus:</t>
    </r>
    <r>
      <rPr>
        <sz val="11"/>
        <color rgb="FF000000"/>
        <rFont val="Calibri"/>
      </rPr>
      <t xml:space="preserve">
</t>
    </r>
    <r>
      <rPr>
        <sz val="11"/>
        <color rgb="FF000000"/>
        <rFont val="Calibri"/>
      </rPr>
      <t xml:space="preserve">  select value from v$parameter where name='audit_trail';</t>
    </r>
    <r>
      <rPr>
        <sz val="11"/>
        <color rgb="FF000000"/>
        <rFont val="Calibri"/>
      </rPr>
      <t xml:space="preserve">
</t>
    </r>
    <r>
      <rPr>
        <sz val="11"/>
        <color rgb="FF000000"/>
        <rFont val="Calibri"/>
      </rPr>
      <t>If none of the following values is displayed, this check is Not a Finding.</t>
    </r>
    <r>
      <rPr>
        <sz val="11"/>
        <color rgb="FF000000"/>
        <rFont val="Calibri"/>
      </rPr>
      <t xml:space="preserve">
</t>
    </r>
    <r>
      <rPr>
        <sz val="11"/>
        <color rgb="FF000000"/>
        <rFont val="Calibri"/>
      </rPr>
      <t>Oracle 11.1 – 11.2	= 'db'</t>
    </r>
    <r>
      <rPr>
        <sz val="11"/>
        <color rgb="FF000000"/>
        <rFont val="Calibri"/>
      </rPr>
      <t xml:space="preserve">
</t>
    </r>
    <r>
      <rPr>
        <sz val="11"/>
        <color rgb="FF000000"/>
        <rFont val="Calibri"/>
      </rPr>
      <t>Oracle 11.1 – 11.2	= 'db_extended'</t>
    </r>
    <r>
      <rPr>
        <sz val="11"/>
        <color rgb="FF000000"/>
        <rFont val="Calibri"/>
      </rPr>
      <t xml:space="preserve">
</t>
    </r>
    <r>
      <rPr>
        <sz val="11"/>
        <color rgb="FF000000"/>
        <rFont val="Calibri"/>
      </rPr>
      <t>Review access granted to the AUD$ table.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grantee from dba_tab_privs</t>
    </r>
    <r>
      <rPr>
        <sz val="11"/>
        <color rgb="FF000000"/>
        <rFont val="Calibri"/>
      </rPr>
      <t xml:space="preserve">
</t>
    </r>
    <r>
      <rPr>
        <sz val="11"/>
        <color rgb="FF000000"/>
        <rFont val="Calibri"/>
      </rPr>
      <t xml:space="preserve">  where table_name = 'AUD$' </t>
    </r>
    <r>
      <rPr>
        <sz val="11"/>
        <color rgb="FF000000"/>
        <rFont val="Calibri"/>
      </rPr>
      <t xml:space="preserve">
</t>
    </r>
    <r>
      <rPr>
        <sz val="11"/>
        <color rgb="FF000000"/>
        <rFont val="Calibri"/>
      </rPr>
      <t xml:space="preserve">  and grantee not in ('DELETE_CATALOG_ROLE')</t>
    </r>
    <r>
      <rPr>
        <sz val="11"/>
        <color rgb="FF000000"/>
        <rFont val="Calibri"/>
      </rPr>
      <t xml:space="preserve">
</t>
    </r>
    <r>
      <rPr>
        <sz val="11"/>
        <color rgb="FF000000"/>
        <rFont val="Calibri"/>
      </rPr>
      <t xml:space="preserve">  and grantee not in </t>
    </r>
    <r>
      <rPr>
        <sz val="11"/>
        <color rgb="FF000000"/>
        <rFont val="Calibri"/>
      </rPr>
      <t xml:space="preserve">
</t>
    </r>
    <r>
      <rPr>
        <sz val="11"/>
        <color rgb="FF000000"/>
        <rFont val="Calibri"/>
      </rPr>
      <t xml:space="preserve">  (select grantee from dba_role_privs</t>
    </r>
    <r>
      <rPr>
        <sz val="11"/>
        <color rgb="FF000000"/>
        <rFont val="Calibri"/>
      </rPr>
      <t xml:space="preserve">
</t>
    </r>
    <r>
      <rPr>
        <sz val="11"/>
        <color rgb="FF000000"/>
        <rFont val="Calibri"/>
      </rPr>
      <t xml:space="preserve">   where granted_role = 'DBA')</t>
    </r>
    <r>
      <rPr>
        <sz val="11"/>
        <color rgb="FF000000"/>
        <rFont val="Calibri"/>
      </rPr>
      <t xml:space="preserve">
</t>
    </r>
    <r>
      <rPr>
        <sz val="11"/>
        <color rgb="FF000000"/>
        <rFont val="Calibri"/>
      </rPr>
      <t xml:space="preserve">  order by grantee;</t>
    </r>
    <r>
      <rPr>
        <sz val="11"/>
        <color rgb="FF000000"/>
        <rFont val="Calibri"/>
      </rPr>
      <t xml:space="preserve">
</t>
    </r>
    <r>
      <rPr>
        <sz val="11"/>
        <color rgb="FF000000"/>
        <rFont val="Calibri"/>
      </rPr>
      <t>View access granted to the AUD$ table against those authorized in the System Security Plan.</t>
    </r>
    <r>
      <rPr>
        <sz val="11"/>
        <color rgb="FF000000"/>
        <rFont val="Calibri"/>
      </rPr>
      <t xml:space="preserve">
</t>
    </r>
    <r>
      <rPr>
        <sz val="11"/>
        <color rgb="FF000000"/>
        <rFont val="Calibri"/>
      </rPr>
      <t>If any are not authorized, this is a Finding.</t>
    </r>
  </si>
  <si>
    <t>V-6756</t>
  </si>
  <si>
    <r>
      <rPr>
        <sz val="11"/>
        <rFont val="Calibri"/>
      </rPr>
      <t>Only necessary privileges to the host system should be granted to DBA OS accounts.</t>
    </r>
  </si>
  <si>
    <r>
      <rPr>
        <sz val="11"/>
        <color rgb="FF000000"/>
        <rFont val="Calibri"/>
      </rPr>
      <t>Revoke all host system privileges from the DBA group accounts and DBA user accounts not required for DBMS administration.</t>
    </r>
    <r>
      <rPr>
        <sz val="11"/>
        <color rgb="FF000000"/>
        <rFont val="Calibri"/>
      </rPr>
      <t xml:space="preserve">
</t>
    </r>
    <r>
      <rPr>
        <sz val="11"/>
        <color rgb="FF000000"/>
        <rFont val="Calibri"/>
      </rPr>
      <t>Revoke all OS group memberships that assign excessive privileges to the DBA group accounts and DBA user accounts.</t>
    </r>
    <r>
      <rPr>
        <sz val="11"/>
        <color rgb="FF000000"/>
        <rFont val="Calibri"/>
      </rPr>
      <t xml:space="preserve">
</t>
    </r>
    <r>
      <rPr>
        <sz val="11"/>
        <color rgb="FF000000"/>
        <rFont val="Calibri"/>
      </rPr>
      <t>Remove any directly applied permissions or user rights from the DBA group accounts and DBA user accounts.</t>
    </r>
    <r>
      <rPr>
        <sz val="11"/>
        <color rgb="FF000000"/>
        <rFont val="Calibri"/>
      </rPr>
      <t xml:space="preserve">
</t>
    </r>
    <r>
      <rPr>
        <sz val="11"/>
        <color rgb="FF000000"/>
        <rFont val="Calibri"/>
      </rPr>
      <t>You should document all DBA group accounts and individual DBA account assigned privileges in the System Security Plan.</t>
    </r>
  </si>
  <si>
    <r>
      <rPr>
        <sz val="11"/>
        <color rgb="FF000000"/>
        <rFont val="Calibri"/>
      </rPr>
      <t>Database administration accounts are frequently granted more permissions to the local host system than are necessary. This allows inadvertent or malicious changes to the host operating system.</t>
    </r>
  </si>
  <si>
    <r>
      <rPr>
        <sz val="11"/>
        <color rgb="FF000000"/>
        <rFont val="Calibri"/>
      </rPr>
      <t>Review host system privileges assigned to the Oracle DBA group and all individual Oracle DBA accounts.</t>
    </r>
    <r>
      <rPr>
        <sz val="11"/>
        <color rgb="FF000000"/>
        <rFont val="Calibri"/>
      </rPr>
      <t xml:space="preserve">
</t>
    </r>
    <r>
      <rPr>
        <sz val="11"/>
        <color rgb="FF000000"/>
        <rFont val="Calibri"/>
      </rPr>
      <t>NOTE: do not include the Oracle software installation account in any results for this check.</t>
    </r>
    <r>
      <rPr>
        <sz val="11"/>
        <color rgb="FF000000"/>
        <rFont val="Calibri"/>
      </rPr>
      <t xml:space="preserve">
</t>
    </r>
    <r>
      <rPr>
        <sz val="11"/>
        <color rgb="FF000000"/>
        <rFont val="Calibri"/>
      </rPr>
      <t>For UNIX systems (as root):</t>
    </r>
    <r>
      <rPr>
        <sz val="11"/>
        <color rgb="FF000000"/>
        <rFont val="Calibri"/>
      </rPr>
      <t xml:space="preserve">
</t>
    </r>
    <r>
      <rPr>
        <sz val="11"/>
        <color rgb="FF000000"/>
        <rFont val="Calibri"/>
      </rPr>
      <t xml:space="preserve">  cat /etc/group | grep -i dba</t>
    </r>
    <r>
      <rPr>
        <sz val="11"/>
        <color rgb="FF000000"/>
        <rFont val="Calibri"/>
      </rPr>
      <t xml:space="preserve">
</t>
    </r>
    <r>
      <rPr>
        <sz val="11"/>
        <color rgb="FF000000"/>
        <rFont val="Calibri"/>
      </rPr>
      <t xml:space="preserve">  groups root</t>
    </r>
    <r>
      <rPr>
        <sz val="11"/>
        <color rgb="FF000000"/>
        <rFont val="Calibri"/>
      </rPr>
      <t xml:space="preserve">
</t>
    </r>
    <r>
      <rPr>
        <sz val="11"/>
        <color rgb="FF000000"/>
        <rFont val="Calibri"/>
      </rPr>
      <t>If "root" is returned in the first list, this is a Finding.</t>
    </r>
    <r>
      <rPr>
        <sz val="11"/>
        <color rgb="FF000000"/>
        <rFont val="Calibri"/>
      </rPr>
      <t xml:space="preserve">
</t>
    </r>
    <r>
      <rPr>
        <sz val="11"/>
        <color rgb="FF000000"/>
        <rFont val="Calibri"/>
      </rPr>
      <t>If any accounts listed in the first list are also listed in the second list, this is a Finding.</t>
    </r>
    <r>
      <rPr>
        <sz val="11"/>
        <color rgb="FF000000"/>
        <rFont val="Calibri"/>
      </rPr>
      <t xml:space="preserve">
</t>
    </r>
    <r>
      <rPr>
        <sz val="11"/>
        <color rgb="FF000000"/>
        <rFont val="Calibri"/>
      </rPr>
      <t>Investigate any user account group memberships other than DBA or root groups that are returned by the following command (also as root):</t>
    </r>
    <r>
      <rPr>
        <sz val="11"/>
        <color rgb="FF000000"/>
        <rFont val="Calibri"/>
      </rPr>
      <t xml:space="preserve">
</t>
    </r>
    <r>
      <rPr>
        <sz val="11"/>
        <color rgb="FF000000"/>
        <rFont val="Calibri"/>
      </rPr>
      <t xml:space="preserve">  groups [dba user account]</t>
    </r>
    <r>
      <rPr>
        <sz val="11"/>
        <color rgb="FF000000"/>
        <rFont val="Calibri"/>
      </rPr>
      <t xml:space="preserve">
</t>
    </r>
    <r>
      <rPr>
        <sz val="11"/>
        <color rgb="FF000000"/>
        <rFont val="Calibri"/>
      </rPr>
      <t>Replace [dba user account] with the user account name of each DBA account.</t>
    </r>
    <r>
      <rPr>
        <sz val="11"/>
        <color rgb="FF000000"/>
        <rFont val="Calibri"/>
      </rPr>
      <t xml:space="preserve">
</t>
    </r>
    <r>
      <rPr>
        <sz val="11"/>
        <color rgb="FF000000"/>
        <rFont val="Calibri"/>
      </rPr>
      <t>If individual DBA accounts are assigned to groups that grant access or privileges for purposes other than DBA responsibilities, this is a Finding.</t>
    </r>
    <r>
      <rPr>
        <sz val="11"/>
        <color rgb="FF000000"/>
        <rFont val="Calibri"/>
      </rPr>
      <t xml:space="preserve">
</t>
    </r>
    <r>
      <rPr>
        <sz val="11"/>
        <color rgb="FF000000"/>
        <rFont val="Calibri"/>
      </rPr>
      <t>For Windows Systems (click or select):</t>
    </r>
    <r>
      <rPr>
        <sz val="11"/>
        <color rgb="FF000000"/>
        <rFont val="Calibri"/>
      </rPr>
      <t xml:space="preserve">
</t>
    </r>
    <r>
      <rPr>
        <sz val="11"/>
        <color rgb="FF000000"/>
        <rFont val="Calibri"/>
      </rPr>
      <t xml:space="preserve">  Start / Settings / Control Panel / Administrative Tools / Computer Management / Local Users and Groups / Groups / ORA_DBA</t>
    </r>
    <r>
      <rPr>
        <sz val="11"/>
        <color rgb="FF000000"/>
        <rFont val="Calibri"/>
      </rPr>
      <t xml:space="preserve">
</t>
    </r>
    <r>
      <rPr>
        <sz val="11"/>
        <color rgb="FF000000"/>
        <rFont val="Calibri"/>
      </rPr>
      <t xml:space="preserve">  Start / Settings / Control Panel / Administrative Tools / Computer Management / Local Users and Groups / Groups / ORA_[SID]_DBA (if present)</t>
    </r>
    <r>
      <rPr>
        <sz val="11"/>
        <color rgb="FF000000"/>
        <rFont val="Calibri"/>
      </rPr>
      <t xml:space="preserve">
</t>
    </r>
    <r>
      <rPr>
        <sz val="11"/>
        <color rgb="FF000000"/>
        <rFont val="Calibri"/>
      </rPr>
      <t>NOTE: Users assigned DBA privileges on a Windows host are granted membership in the ORA_DBA and/or ORA_[SID]_DBA groups. The ORA_DBA group grants DBA privileges to any database on the system. The ORA_[SID]_DBA groups grant DBA privileges to specific Oracle instances only.</t>
    </r>
    <r>
      <rPr>
        <sz val="11"/>
        <color rgb="FF000000"/>
        <rFont val="Calibri"/>
      </rPr>
      <t xml:space="preserve">
</t>
    </r>
    <r>
      <rPr>
        <sz val="11"/>
        <color rgb="FF000000"/>
        <rFont val="Calibri"/>
      </rPr>
      <t>Make a note of each user listed. For each user (click or select):</t>
    </r>
    <r>
      <rPr>
        <sz val="11"/>
        <color rgb="FF000000"/>
        <rFont val="Calibri"/>
      </rPr>
      <t xml:space="preserve">
</t>
    </r>
    <r>
      <rPr>
        <sz val="11"/>
        <color rgb="FF000000"/>
        <rFont val="Calibri"/>
      </rPr>
      <t xml:space="preserve">  Start / Settings / Control Panel / Administrative Tools / Computer Management / Local Users and Groups / Users / [DBA user name] / Member of</t>
    </r>
    <r>
      <rPr>
        <sz val="11"/>
        <color rgb="FF000000"/>
        <rFont val="Calibri"/>
      </rPr>
      <t xml:space="preserve">
</t>
    </r>
    <r>
      <rPr>
        <sz val="11"/>
        <color rgb="FF000000"/>
        <rFont val="Calibri"/>
      </rPr>
      <t>If DBA users belong to any groups other than DBA groups and the Windows Users group, this is a Finding.</t>
    </r>
    <r>
      <rPr>
        <sz val="11"/>
        <color rgb="FF000000"/>
        <rFont val="Calibri"/>
      </rPr>
      <t xml:space="preserve">
</t>
    </r>
    <r>
      <rPr>
        <sz val="11"/>
        <color rgb="FF000000"/>
        <rFont val="Calibri"/>
      </rPr>
      <t>Examine User Rights assigned to DBA groups or group members:</t>
    </r>
    <r>
      <rPr>
        <sz val="11"/>
        <color rgb="FF000000"/>
        <rFont val="Calibri"/>
      </rPr>
      <t xml:space="preserve">
</t>
    </r>
    <r>
      <rPr>
        <sz val="11"/>
        <color rgb="FF000000"/>
        <rFont val="Calibri"/>
      </rPr>
      <t xml:space="preserve">  Start / Settings / Control Panel / Administrative Tools / Local Security Policy / Security Settings / Local Policies / User Rights Assignments</t>
    </r>
    <r>
      <rPr>
        <sz val="11"/>
        <color rgb="FF000000"/>
        <rFont val="Calibri"/>
      </rPr>
      <t xml:space="preserve">
</t>
    </r>
    <r>
      <rPr>
        <sz val="11"/>
        <color rgb="FF000000"/>
        <rFont val="Calibri"/>
      </rPr>
      <t>If any User Rights are assigned directly to the DBA group(s) or DBA user accounts, this is a Finding.</t>
    </r>
  </si>
  <si>
    <t>V-6767</t>
  </si>
  <si>
    <r>
      <rPr>
        <sz val="11"/>
        <rFont val="Calibri"/>
      </rPr>
      <t>The database should be secured in accordance with DoD, vendor and/or commercially accepted practices where applicable.</t>
    </r>
  </si>
  <si>
    <r>
      <rPr>
        <sz val="11"/>
        <color rgb="FF000000"/>
        <rFont val="Calibri"/>
      </rPr>
      <t>Apply available security guidance to the DBMS system.</t>
    </r>
    <r>
      <rPr>
        <sz val="11"/>
        <color rgb="FF000000"/>
        <rFont val="Calibri"/>
      </rPr>
      <t xml:space="preserve">
</t>
    </r>
    <r>
      <rPr>
        <sz val="11"/>
        <color rgb="FF000000"/>
        <rFont val="Calibri"/>
      </rPr>
      <t>If DoD security guidance is not available, the following are acceptable in descending order as available:</t>
    </r>
    <r>
      <rPr>
        <sz val="11"/>
        <color rgb="FF000000"/>
        <rFont val="Calibri"/>
      </rPr>
      <t xml:space="preserve">
</t>
    </r>
    <r>
      <rPr>
        <sz val="11"/>
        <color rgb="FF000000"/>
        <rFont val="Calibri"/>
      </rPr>
      <t xml:space="preserve">  (1) Commercially accepted practices (e.g., SANS);</t>
    </r>
    <r>
      <rPr>
        <sz val="11"/>
        <color rgb="FF000000"/>
        <rFont val="Calibri"/>
      </rPr>
      <t xml:space="preserve">
</t>
    </r>
    <r>
      <rPr>
        <sz val="11"/>
        <color rgb="FF000000"/>
        <rFont val="Calibri"/>
      </rPr>
      <t xml:space="preserve">  (2) Independent testing results (e.g., ICSA); or</t>
    </r>
    <r>
      <rPr>
        <sz val="11"/>
        <color rgb="FF000000"/>
        <rFont val="Calibri"/>
      </rPr>
      <t xml:space="preserve">
</t>
    </r>
    <r>
      <rPr>
        <sz val="11"/>
        <color rgb="FF000000"/>
        <rFont val="Calibri"/>
      </rPr>
      <t xml:space="preserve">  (3) Vendor literature</t>
    </r>
  </si>
  <si>
    <r>
      <rPr>
        <sz val="11"/>
        <color rgb="FF000000"/>
        <rFont val="Calibri"/>
      </rPr>
      <t>DBMS systems that do not follow DoD, vendor and/or public best security practices are vulnerable to related published vulnerabilities. A DoD reference document such as a security technical implementation guide or security recommendation guide constitutes the primary source for security configuration or implementation guidance for the deployment of newly acquired IA- and IA-enabled IT products that require use of the product's IA capabilities.</t>
    </r>
  </si>
  <si>
    <r>
      <rPr>
        <sz val="11"/>
        <color rgb="FF000000"/>
        <rFont val="Calibri"/>
      </rPr>
      <t>Review security and administration documentation maintained for the DBMS system for indications that security guidance has been applied to the DBMS system.</t>
    </r>
    <r>
      <rPr>
        <sz val="11"/>
        <color rgb="FF000000"/>
        <rFont val="Calibri"/>
      </rPr>
      <t xml:space="preserve">
</t>
    </r>
    <r>
      <rPr>
        <sz val="11"/>
        <color rgb="FF000000"/>
        <rFont val="Calibri"/>
      </rPr>
      <t>If DoD security guidance is not available, the following are acceptable in descending order as available:</t>
    </r>
    <r>
      <rPr>
        <sz val="11"/>
        <color rgb="FF000000"/>
        <rFont val="Calibri"/>
      </rPr>
      <t xml:space="preserve">
</t>
    </r>
    <r>
      <rPr>
        <sz val="11"/>
        <color rgb="FF000000"/>
        <rFont val="Calibri"/>
      </rPr>
      <t xml:space="preserve">  (1) Commercially accepted practices (e.g., SANS);</t>
    </r>
    <r>
      <rPr>
        <sz val="11"/>
        <color rgb="FF000000"/>
        <rFont val="Calibri"/>
      </rPr>
      <t xml:space="preserve">
</t>
    </r>
    <r>
      <rPr>
        <sz val="11"/>
        <color rgb="FF000000"/>
        <rFont val="Calibri"/>
      </rPr>
      <t xml:space="preserve">  (2) Independent testing results (e.g., ICSA); or</t>
    </r>
    <r>
      <rPr>
        <sz val="11"/>
        <color rgb="FF000000"/>
        <rFont val="Calibri"/>
      </rPr>
      <t xml:space="preserve">
</t>
    </r>
    <r>
      <rPr>
        <sz val="11"/>
        <color rgb="FF000000"/>
        <rFont val="Calibri"/>
      </rPr>
      <t xml:space="preserve">  (3) Vendor literature</t>
    </r>
    <r>
      <rPr>
        <sz val="11"/>
        <color rgb="FF000000"/>
        <rFont val="Calibri"/>
      </rPr>
      <t xml:space="preserve">
</t>
    </r>
    <r>
      <rPr>
        <sz val="11"/>
        <color rgb="FF000000"/>
        <rFont val="Calibri"/>
      </rPr>
      <t>If the DBMS system has not been secured using available security guidance as listed above, this is a Finding.</t>
    </r>
  </si>
  <si>
    <t>V-15102</t>
  </si>
  <si>
    <r>
      <rPr>
        <sz val="11"/>
        <rFont val="Calibri"/>
      </rPr>
      <t>Automated notification of suspicious activity detected in the audit trail should be implemented.</t>
    </r>
  </si>
  <si>
    <r>
      <rPr>
        <sz val="11"/>
        <color rgb="FF000000"/>
        <rFont val="Calibri"/>
      </rPr>
      <t>Develop, document and implement database or host system procedures to report audit trail data in a form usable to detect unauthorized access to or usage of DBMS privileges, procedures or data.</t>
    </r>
    <r>
      <rPr>
        <sz val="11"/>
        <color rgb="FF000000"/>
        <rFont val="Calibri"/>
      </rPr>
      <t xml:space="preserve">
</t>
    </r>
    <r>
      <rPr>
        <sz val="11"/>
        <color rgb="FF000000"/>
        <rFont val="Calibri"/>
      </rPr>
      <t>You may also want to consider procuring a third-party auditing tool like Oracle Audit Vault with support for Oracle and other DBMS products within your environment.</t>
    </r>
    <r>
      <rPr>
        <sz val="11"/>
        <color rgb="FF000000"/>
        <rFont val="Calibri"/>
      </rPr>
      <t xml:space="preserve">
</t>
    </r>
    <r>
      <rPr>
        <sz val="11"/>
        <color rgb="FF000000"/>
        <rFont val="Calibri"/>
      </rPr>
      <t>NOTE: Audit data may contain sensitive information. The use of a single repository for audit data should be protected at the highest level based on the sensitivity of the databases being audited.</t>
    </r>
  </si>
  <si>
    <r>
      <rPr>
        <sz val="11"/>
        <color rgb="FF000000"/>
        <rFont val="Calibri"/>
      </rPr>
      <t>Audit record collection may quickly overwhelm storage resources and an auditor's ability to review it in a productive manner. Automated tools can provide the means to manage the audit data collected as well as present it to an auditor in an efficient way.</t>
    </r>
  </si>
  <si>
    <r>
      <rPr>
        <sz val="11"/>
        <color rgb="FF000000"/>
        <rFont val="Calibri"/>
      </rPr>
      <t>If the database being reviewed is not a production database, this check is Not a Finding.</t>
    </r>
    <r>
      <rPr>
        <sz val="11"/>
        <color rgb="FF000000"/>
        <rFont val="Calibri"/>
      </rPr>
      <t xml:space="preserve">
</t>
    </r>
    <r>
      <rPr>
        <sz val="11"/>
        <color rgb="FF000000"/>
        <rFont val="Calibri"/>
      </rPr>
      <t>Interview the auditor or IAO to determine if an automated tool or procedure is used to report audit trail data. If an automated tool or procedure is not used, this is a Finding.</t>
    </r>
  </si>
  <si>
    <t>V-15103</t>
  </si>
  <si>
    <r>
      <rPr>
        <sz val="11"/>
        <rFont val="Calibri"/>
      </rPr>
      <t>An automated tool that monitors audit data and immediately reports suspicious activity should be employed for the DBMS.</t>
    </r>
  </si>
  <si>
    <r>
      <rPr>
        <sz val="11"/>
        <color rgb="FF000000"/>
        <rFont val="Calibri"/>
      </rPr>
      <t>Develop or procure, document and implement an automated, continuous on-line monitoring and audit trail creation capability for the DBMS is deployed with the capability to immediately alert personnel of any unusual or inappropriate activity with potential IA implications, and with a user-configurable capability to automatically disable the system if serious IA violations are detected.</t>
    </r>
  </si>
  <si>
    <r>
      <rPr>
        <sz val="11"/>
        <color rgb="FF000000"/>
        <rFont val="Calibri"/>
      </rPr>
      <t>Audit logs only capture information on suspicious events. Without an automated monitoring and alerting tool, malicious activity may go undetected and without response until compromise of the database or data is severe.</t>
    </r>
  </si>
  <si>
    <r>
      <rPr>
        <sz val="11"/>
        <color rgb="FF000000"/>
        <rFont val="Calibri"/>
      </rPr>
      <t>Review evidence or operation of an automated, continuous on-line monitoring and audit trail creation capability for the DBMS is deployed with the capability to immediately alert personnel of any unusual or inappropriate activity with potential IA implications, and with a user-configurable capability to automatically disable the system if serious IA violations are detected.</t>
    </r>
    <r>
      <rPr>
        <sz val="11"/>
        <color rgb="FF000000"/>
        <rFont val="Calibri"/>
      </rPr>
      <t xml:space="preserve">
</t>
    </r>
    <r>
      <rPr>
        <sz val="11"/>
        <color rgb="FF000000"/>
        <rFont val="Calibri"/>
      </rPr>
      <t>If the requirements listed above are not fully met, this is a Finding.</t>
    </r>
  </si>
  <si>
    <t>V-15104</t>
  </si>
  <si>
    <r>
      <rPr>
        <sz val="11"/>
        <rFont val="Calibri"/>
      </rPr>
      <t>Sensitive data served by the DBMS should be protected by encryption when transmitted across the network.</t>
    </r>
  </si>
  <si>
    <r>
      <rPr>
        <sz val="11"/>
        <color rgb="FF000000"/>
        <rFont val="Calibri"/>
      </rPr>
      <t>Configure encryption of sensitive data served by the DBMS in accordance with the specifications provided in the System Security Plan and AIS Functional Architecture documentation.</t>
    </r>
    <r>
      <rPr>
        <sz val="11"/>
        <color rgb="FF000000"/>
        <rFont val="Calibri"/>
      </rPr>
      <t xml:space="preserve">
</t>
    </r>
    <r>
      <rPr>
        <sz val="11"/>
        <color rgb="FF000000"/>
        <rFont val="Calibri"/>
      </rPr>
      <t>Document acceptance of risk by the Information Owner where sensitive or classified data is not encrypted.</t>
    </r>
    <r>
      <rPr>
        <sz val="11"/>
        <color rgb="FF000000"/>
        <rFont val="Calibri"/>
      </rPr>
      <t xml:space="preserve">
</t>
    </r>
    <r>
      <rPr>
        <sz val="11"/>
        <color rgb="FF000000"/>
        <rFont val="Calibri"/>
      </rPr>
      <t>Have the IAO document assurance that the unencrypted sensitive or classified information is otherwise inaccessible to those who do not have Need-to-Know access to the data.</t>
    </r>
  </si>
  <si>
    <r>
      <rPr>
        <sz val="11"/>
        <color rgb="FF000000"/>
        <rFont val="Calibri"/>
      </rPr>
      <t>Sensitive data served by the DBMS and transmitted across the network in clear text is vulnerable to unauthorized capture and review.</t>
    </r>
  </si>
  <si>
    <r>
      <rPr>
        <sz val="11"/>
        <color rgb="FF000000"/>
        <rFont val="Calibri"/>
      </rPr>
      <t>If no data is identified as being sensitive or classified by the Information Owner, in the System Security Plan or in the AIS Functional Architecture documentation, this check is Not a Finding.</t>
    </r>
    <r>
      <rPr>
        <sz val="11"/>
        <color rgb="FF000000"/>
        <rFont val="Calibri"/>
      </rPr>
      <t xml:space="preserve">
</t>
    </r>
    <r>
      <rPr>
        <sz val="11"/>
        <color rgb="FF000000"/>
        <rFont val="Calibri"/>
      </rPr>
      <t>If no identified sensitive or classified data requires encryption by the Information Owner in the System Security Plan and/or AIS Functional Architecture documentation, this check is Not a Finding.</t>
    </r>
    <r>
      <rPr>
        <sz val="11"/>
        <color rgb="FF000000"/>
        <rFont val="Calibri"/>
      </rPr>
      <t xml:space="preserve">
</t>
    </r>
    <r>
      <rPr>
        <sz val="11"/>
        <color rgb="FF000000"/>
        <rFont val="Calibri"/>
      </rPr>
      <t>If encryption requirements are listed and specify configuration at the host system or network device level, then review evidence that the configuration meets the specification.</t>
    </r>
    <r>
      <rPr>
        <sz val="11"/>
        <color rgb="FF000000"/>
        <rFont val="Calibri"/>
      </rPr>
      <t xml:space="preserve">
</t>
    </r>
    <r>
      <rPr>
        <sz val="11"/>
        <color rgb="FF000000"/>
        <rFont val="Calibri"/>
      </rPr>
      <t>It may be necessary to review network device configuration evidence or host communications configuration evidence.</t>
    </r>
    <r>
      <rPr>
        <sz val="11"/>
        <color rgb="FF000000"/>
        <rFont val="Calibri"/>
      </rPr>
      <t xml:space="preserve">
</t>
    </r>
    <r>
      <rPr>
        <sz val="11"/>
        <color rgb="FF000000"/>
        <rFont val="Calibri"/>
      </rPr>
      <t>If the evidence review does not meet the requirement or specification as listed in the System Security Plan, this is a Finding.</t>
    </r>
  </si>
  <si>
    <t>V-15105</t>
  </si>
  <si>
    <r>
      <rPr>
        <sz val="11"/>
        <rFont val="Calibri"/>
      </rPr>
      <t>Unauthorized access to external database objects should be removed from application user roles.</t>
    </r>
  </si>
  <si>
    <r>
      <rPr>
        <sz val="11"/>
        <color rgb="FF000000"/>
        <rFont val="Calibri"/>
      </rPr>
      <t>Evaluate the associated risk in allowing access to external objects.</t>
    </r>
    <r>
      <rPr>
        <sz val="11"/>
        <color rgb="FF000000"/>
        <rFont val="Calibri"/>
      </rPr>
      <t xml:space="preserve">
</t>
    </r>
    <r>
      <rPr>
        <sz val="11"/>
        <color rgb="FF000000"/>
        <rFont val="Calibri"/>
      </rPr>
      <t>Consider the security context under which the object is accessed or whether the privileges required to access the object are available for assignment based on job function.</t>
    </r>
    <r>
      <rPr>
        <sz val="11"/>
        <color rgb="FF000000"/>
        <rFont val="Calibri"/>
      </rPr>
      <t xml:space="preserve">
</t>
    </r>
    <r>
      <rPr>
        <sz val="11"/>
        <color rgb="FF000000"/>
        <rFont val="Calibri"/>
      </rPr>
      <t>Where feasible, modify the application to use only objects stored internally to the database.</t>
    </r>
    <r>
      <rPr>
        <sz val="11"/>
        <color rgb="FF000000"/>
        <rFont val="Calibri"/>
      </rPr>
      <t xml:space="preserve">
</t>
    </r>
    <r>
      <rPr>
        <sz val="11"/>
        <color rgb="FF000000"/>
        <rFont val="Calibri"/>
      </rPr>
      <t>Where not feasible, note the risk assessment and acceptance in the System Security Plan for access to external objects.</t>
    </r>
  </si>
  <si>
    <r>
      <rPr>
        <sz val="11"/>
        <color rgb="FF000000"/>
        <rFont val="Calibri"/>
      </rPr>
      <t>Access to objects stored and/or executed outside of the DBMS security context may provide an avenue of attack to host system resources not controlled by the DBMS. Any access to external resources from the DBMS can lead to a compromise of the host system or its resources.</t>
    </r>
  </si>
  <si>
    <r>
      <rPr>
        <sz val="11"/>
        <color rgb="FF000000"/>
        <rFont val="Calibri"/>
      </rPr>
      <t>Review definitions and access restrictions to objects stored outside of DBMS control.</t>
    </r>
    <r>
      <rPr>
        <sz val="11"/>
        <color rgb="FF000000"/>
        <rFont val="Calibri"/>
      </rPr>
      <t xml:space="preserve">
</t>
    </r>
    <r>
      <rPr>
        <sz val="11"/>
        <color rgb="FF000000"/>
        <rFont val="Calibri"/>
      </rPr>
      <t>View object application data types defined in the database, but stored outside of the DBMS.</t>
    </r>
    <r>
      <rPr>
        <sz val="11"/>
        <color rgb="FF000000"/>
        <rFont val="Calibri"/>
      </rPr>
      <t xml:space="preserve">
</t>
    </r>
    <r>
      <rPr>
        <sz val="11"/>
        <color rgb="FF000000"/>
        <rFont val="Calibri"/>
      </rPr>
      <t>View data objects that include host file and directory references in their definitions.</t>
    </r>
    <r>
      <rPr>
        <sz val="11"/>
        <color rgb="FF000000"/>
        <rFont val="Calibri"/>
      </rPr>
      <t xml:space="preserve">
</t>
    </r>
    <r>
      <rPr>
        <sz val="11"/>
        <color rgb="FF000000"/>
        <rFont val="Calibri"/>
      </rPr>
      <t>If any external objects exist that are not referenced and authorized in the System Security Plan, this is a Finding.</t>
    </r>
  </si>
  <si>
    <t>V-15106</t>
  </si>
  <si>
    <r>
      <rPr>
        <sz val="11"/>
        <rFont val="Calibri"/>
      </rPr>
      <t>DBA roles should be periodically monitored to detect assignment of unauthorized or excess privileges.</t>
    </r>
  </si>
  <si>
    <r>
      <rPr>
        <sz val="11"/>
        <color rgb="FF000000"/>
        <rFont val="Calibri"/>
      </rPr>
      <t>Design, document and implement procedures for monitoring DBA role privilege assignments.</t>
    </r>
    <r>
      <rPr>
        <sz val="11"/>
        <color rgb="FF000000"/>
        <rFont val="Calibri"/>
      </rPr>
      <t xml:space="preserve">
</t>
    </r>
    <r>
      <rPr>
        <sz val="11"/>
        <color rgb="FF000000"/>
        <rFont val="Calibri"/>
      </rPr>
      <t>Grant the DBA role the minimum privileges required to perform administrative functions.</t>
    </r>
    <r>
      <rPr>
        <sz val="11"/>
        <color rgb="FF000000"/>
        <rFont val="Calibri"/>
      </rPr>
      <t xml:space="preserve">
</t>
    </r>
    <r>
      <rPr>
        <sz val="11"/>
        <color rgb="FF000000"/>
        <rFont val="Calibri"/>
      </rPr>
      <t>Establish monitoring of DBA role privileges monthly or more often.</t>
    </r>
  </si>
  <si>
    <r>
      <rPr>
        <sz val="11"/>
        <color rgb="FF000000"/>
        <rFont val="Calibri"/>
      </rPr>
      <t>Excess privilege assignment can lead to intentional or unintentional unauthorized actions. Such actions may compromise the operation or integrity of the DBMS and its data. Monitoring assigned privileges assists in the detection of unauthorized privilege assignment. The DBA role is assigned privileges that allow DBAs to modify privileges assigned to them. Ensure that the DBA Role is monitored for any unauthorized changes.</t>
    </r>
  </si>
  <si>
    <r>
      <rPr>
        <sz val="11"/>
        <color rgb="FF000000"/>
        <rFont val="Calibri"/>
      </rPr>
      <t>Review documented procedures and implementation evidence of DBA role privilege monitoring.</t>
    </r>
    <r>
      <rPr>
        <sz val="11"/>
        <color rgb="FF000000"/>
        <rFont val="Calibri"/>
      </rPr>
      <t xml:space="preserve">
</t>
    </r>
    <r>
      <rPr>
        <sz val="11"/>
        <color rgb="FF000000"/>
        <rFont val="Calibri"/>
      </rPr>
      <t>If procedures are not documented or noted in the System Security Plan or are not complete, this is a Finding.</t>
    </r>
    <r>
      <rPr>
        <sz val="11"/>
        <color rgb="FF000000"/>
        <rFont val="Calibri"/>
      </rPr>
      <t xml:space="preserve">
</t>
    </r>
    <r>
      <rPr>
        <sz val="11"/>
        <color rgb="FF000000"/>
        <rFont val="Calibri"/>
      </rPr>
      <t>If evidence of implementation for monitoring does not exist, this is a Finding.</t>
    </r>
    <r>
      <rPr>
        <sz val="11"/>
        <color rgb="FF000000"/>
        <rFont val="Calibri"/>
      </rPr>
      <t xml:space="preserve">
</t>
    </r>
    <r>
      <rPr>
        <sz val="11"/>
        <color rgb="FF000000"/>
        <rFont val="Calibri"/>
      </rPr>
      <t>If monitoring does not occur monthly (~30 days) or more often, this is a Finding.</t>
    </r>
  </si>
  <si>
    <t>V-15107</t>
  </si>
  <si>
    <r>
      <rPr>
        <sz val="11"/>
        <rFont val="Calibri"/>
      </rPr>
      <t>DBMS privileges to restore database data or other DBMS configurations, features, or objects should be restricted to authorized DBMS accounts.</t>
    </r>
  </si>
  <si>
    <r>
      <rPr>
        <sz val="11"/>
        <color rgb="FF000000"/>
        <rFont val="Calibri"/>
      </rPr>
      <t>Utilize DBMS roles that are authorized for database restore functions.</t>
    </r>
    <r>
      <rPr>
        <sz val="11"/>
        <color rgb="FF000000"/>
        <rFont val="Calibri"/>
      </rPr>
      <t xml:space="preserve">
</t>
    </r>
    <r>
      <rPr>
        <sz val="11"/>
        <color rgb="FF000000"/>
        <rFont val="Calibri"/>
      </rPr>
      <t>Restrict assignment of restore privileges.</t>
    </r>
    <r>
      <rPr>
        <sz val="11"/>
        <color rgb="FF000000"/>
        <rFont val="Calibri"/>
      </rPr>
      <t xml:space="preserve">
</t>
    </r>
    <r>
      <rPr>
        <sz val="11"/>
        <color rgb="FF000000"/>
        <rFont val="Calibri"/>
      </rPr>
      <t>Assign DBMS restoration roles only to authorized DBMS accounts.</t>
    </r>
    <r>
      <rPr>
        <sz val="11"/>
        <color rgb="FF000000"/>
        <rFont val="Calibri"/>
      </rPr>
      <t xml:space="preserve">
</t>
    </r>
    <r>
      <rPr>
        <sz val="11"/>
        <color rgb="FF000000"/>
        <rFont val="Calibri"/>
      </rPr>
      <t>Document assignments in the System Security Plan.</t>
    </r>
  </si>
  <si>
    <r>
      <rPr>
        <sz val="11"/>
        <color rgb="FF000000"/>
        <rFont val="Calibri"/>
      </rPr>
      <t>Unauthorized restoration of database data, objects, or other configuration or features can result in a loss of data integrity, unauthorized configuration, or other DBMS interruption or compromise.  Therefore, the capability to restore must be controlled.  Typically, only database administrators will have permission to restore a database.</t>
    </r>
  </si>
  <si>
    <r>
      <rPr>
        <sz val="11"/>
        <color rgb="FF000000"/>
        <rFont val="Calibri"/>
      </rPr>
      <t>Review DBMS accounts with elevated permissions (accounts granted ROLE permissions, DBA accounts, SCHEMA accounts, etc.).</t>
    </r>
    <r>
      <rPr>
        <sz val="11"/>
        <color rgb="FF000000"/>
        <rFont val="Calibri"/>
      </rPr>
      <t xml:space="preserve">
</t>
    </r>
    <r>
      <rPr>
        <sz val="11"/>
        <color rgb="FF000000"/>
        <rFont val="Calibri"/>
      </rPr>
      <t>If any accounts are not documented and authorized for RESTORE permissions, this is a Finding.</t>
    </r>
  </si>
  <si>
    <t>V-15108</t>
  </si>
  <si>
    <r>
      <rPr>
        <sz val="11"/>
        <rFont val="Calibri"/>
      </rPr>
      <t>Privileges assigned to developers on shared production and development DBMS hosts and the DBMS should be monitored every three months or more frequently for unauthorized changes.</t>
    </r>
  </si>
  <si>
    <r>
      <rPr>
        <sz val="11"/>
        <color rgb="FF000000"/>
        <rFont val="Calibri"/>
      </rPr>
      <t>Develop, document and implement procedures to monitor DBMS and DBMS host privileges assigned to developers on shared production and development systems to detect unauthorized assignments every three months or more often.</t>
    </r>
    <r>
      <rPr>
        <sz val="11"/>
        <color rgb="FF000000"/>
        <rFont val="Calibri"/>
      </rPr>
      <t xml:space="preserve">
</t>
    </r>
    <r>
      <rPr>
        <sz val="11"/>
        <color rgb="FF000000"/>
        <rFont val="Calibri"/>
      </rPr>
      <t>Recommend establishing a dedicated DBMS host for production DBMS installations (See Checks DG0109 and DG0110). A dedicated host system in this case refers to an instance of the operating system at a minimum. The operating system may reside on a virtual host machine where supported by the DBMS vendor.</t>
    </r>
  </si>
  <si>
    <r>
      <rPr>
        <sz val="11"/>
        <color rgb="FF000000"/>
        <rFont val="Calibri"/>
      </rPr>
      <t>The developer role does not include need-to-know or administrative privileges to production databases. Assigning excess privileges can lead to unauthorized access to sensitive data or compromise of database operations.</t>
    </r>
  </si>
  <si>
    <r>
      <rPr>
        <sz val="11"/>
        <color rgb="FF000000"/>
        <rFont val="Calibri"/>
      </rPr>
      <t>If the DBMS or DBMS host is not shared by production and development activities, this check is Not a Finding.</t>
    </r>
    <r>
      <rPr>
        <sz val="11"/>
        <color rgb="FF000000"/>
        <rFont val="Calibri"/>
      </rPr>
      <t xml:space="preserve">
</t>
    </r>
    <r>
      <rPr>
        <sz val="11"/>
        <color rgb="FF000000"/>
        <rFont val="Calibri"/>
      </rPr>
      <t>Review policy and procedures documented or noted in the System Security Plan and evidence of monitoring of developer privileges on shared development and production DBMS and DBMS host systems.</t>
    </r>
    <r>
      <rPr>
        <sz val="11"/>
        <color rgb="FF000000"/>
        <rFont val="Calibri"/>
      </rPr>
      <t xml:space="preserve">
</t>
    </r>
    <r>
      <rPr>
        <sz val="11"/>
        <color rgb="FF000000"/>
        <rFont val="Calibri"/>
      </rPr>
      <t>If developer privileges are not monitored every three months or more frequently, this is a Finding.</t>
    </r>
    <r>
      <rPr>
        <sz val="11"/>
        <color rgb="FF000000"/>
        <rFont val="Calibri"/>
      </rPr>
      <t xml:space="preserve">
</t>
    </r>
    <r>
      <rPr>
        <sz val="11"/>
        <color rgb="FF000000"/>
        <rFont val="Calibri"/>
      </rPr>
      <t>NOTE: Though shared production/non-production DBMS installations was allowed under previous database STIG guidance, doing so may place it in violation of OS, Application, Network or Enclave STIG guidance. Ensure that any shared production/non-production DBMS installations meets STIG guidance requirements at all levels or mitigate any conflicts in STIG guidance with your DAA.</t>
    </r>
  </si>
  <si>
    <t>V-15109</t>
  </si>
  <si>
    <r>
      <rPr>
        <sz val="11"/>
        <rFont val="Calibri"/>
      </rPr>
      <t>DBMS production application and data directories should be protected from developers on shared production/development DBMS host systems.</t>
    </r>
  </si>
  <si>
    <r>
      <rPr>
        <sz val="11"/>
        <color rgb="FF000000"/>
        <rFont val="Calibri"/>
      </rPr>
      <t>Create separate DBMS host OS groups for developer and production DBAs.</t>
    </r>
    <r>
      <rPr>
        <sz val="11"/>
        <color rgb="FF000000"/>
        <rFont val="Calibri"/>
      </rPr>
      <t xml:space="preserve">
</t>
    </r>
    <r>
      <rPr>
        <sz val="11"/>
        <color rgb="FF000000"/>
        <rFont val="Calibri"/>
      </rPr>
      <t>Do not assign production DBA OS group membership to accounts used for development.</t>
    </r>
    <r>
      <rPr>
        <sz val="11"/>
        <color rgb="FF000000"/>
        <rFont val="Calibri"/>
      </rPr>
      <t xml:space="preserve">
</t>
    </r>
    <r>
      <rPr>
        <sz val="11"/>
        <color rgb="FF000000"/>
        <rFont val="Calibri"/>
      </rPr>
      <t>Remove development accounts from production DBA OS group membership.</t>
    </r>
    <r>
      <rPr>
        <sz val="11"/>
        <color rgb="FF000000"/>
        <rFont val="Calibri"/>
      </rPr>
      <t xml:space="preserve">
</t>
    </r>
    <r>
      <rPr>
        <sz val="11"/>
        <color rgb="FF000000"/>
        <rFont val="Calibri"/>
      </rPr>
      <t>Recommend establishing a dedicated DBMS host for production DBMS installations (See Checks DG0109 and DG0110). A dedicated host system in this case refers to an instance of the operating system at a minimum. The operating system may reside on a virtual host machine where supported by the DBMS vendor.</t>
    </r>
  </si>
  <si>
    <r>
      <rPr>
        <sz val="11"/>
        <color rgb="FF000000"/>
        <rFont val="Calibri"/>
      </rPr>
      <t>Developer roles should not be assigned DBMS administrative privileges to production DBMS application and data directories. The separation of production DBA and developer roles helps protect the production system from unauthorized, malicious or unintentional interruption due to development activities.</t>
    </r>
  </si>
  <si>
    <r>
      <rPr>
        <sz val="11"/>
        <color rgb="FF000000"/>
        <rFont val="Calibri"/>
      </rPr>
      <t>If the DBMS or DBMS host is not shared by production and development activities, this check is Not a Finding.</t>
    </r>
    <r>
      <rPr>
        <sz val="11"/>
        <color rgb="FF000000"/>
        <rFont val="Calibri"/>
      </rPr>
      <t xml:space="preserve">
</t>
    </r>
    <r>
      <rPr>
        <sz val="11"/>
        <color rgb="FF000000"/>
        <rFont val="Calibri"/>
      </rPr>
      <t>Review OS DBA group membership.</t>
    </r>
    <r>
      <rPr>
        <sz val="11"/>
        <color rgb="FF000000"/>
        <rFont val="Calibri"/>
      </rPr>
      <t xml:space="preserve">
</t>
    </r>
    <r>
      <rPr>
        <sz val="11"/>
        <color rgb="FF000000"/>
        <rFont val="Calibri"/>
      </rPr>
      <t>If any developer accounts as identified in the System Security Plan have been assigned DBA privileges, this is a Finding.</t>
    </r>
    <r>
      <rPr>
        <sz val="11"/>
        <color rgb="FF000000"/>
        <rFont val="Calibri"/>
      </rPr>
      <t xml:space="preserve">
</t>
    </r>
    <r>
      <rPr>
        <sz val="11"/>
        <color rgb="FF000000"/>
        <rFont val="Calibri"/>
      </rPr>
      <t>NOTE: Though shared production/non-production DBMS installations was allowed under previous database STIG guidance, doing so may place it in violation of OS, Application, Network or Enclave STIG guidance. Ensure that any shared production/non-production DBMS installations meets STIG guidance requirements at all levels or mitigate any conflicts in STIG guidance with your DAA.</t>
    </r>
  </si>
  <si>
    <t>V-15110</t>
  </si>
  <si>
    <r>
      <rPr>
        <sz val="11"/>
        <rFont val="Calibri"/>
      </rPr>
      <t>Use of the DBMS installation account should be logged.</t>
    </r>
  </si>
  <si>
    <r>
      <rPr>
        <sz val="11"/>
        <color rgb="FF000000"/>
        <rFont val="Calibri"/>
      </rPr>
      <t>Develop, document and implement a logging procedure for use of the DBMS software installation account that provides accountability to individuals for any actions taken by the account.</t>
    </r>
    <r>
      <rPr>
        <sz val="11"/>
        <color rgb="FF000000"/>
        <rFont val="Calibri"/>
      </rPr>
      <t xml:space="preserve">
</t>
    </r>
    <r>
      <rPr>
        <sz val="11"/>
        <color rgb="FF000000"/>
        <rFont val="Calibri"/>
      </rPr>
      <t>Host system audit logs should be included in the DBMS account usage log along with an indication of the person who accessed the account and an explanation for the access.</t>
    </r>
    <r>
      <rPr>
        <sz val="11"/>
        <color rgb="FF000000"/>
        <rFont val="Calibri"/>
      </rPr>
      <t xml:space="preserve">
</t>
    </r>
    <r>
      <rPr>
        <sz val="11"/>
        <color rgb="FF000000"/>
        <rFont val="Calibri"/>
      </rPr>
      <t>Ensure all accounts with administrator privileges are monitored for DBMS host on Windows OS platforms.</t>
    </r>
  </si>
  <si>
    <r>
      <rPr>
        <sz val="11"/>
        <color rgb="FF000000"/>
        <rFont val="Calibri"/>
      </rPr>
      <t>The DBMS installation account may be used by any authorized user to perform DBMS installation or maintenance. Without logging, accountability for actions attributed to the account is lost.</t>
    </r>
  </si>
  <si>
    <r>
      <rPr>
        <sz val="11"/>
        <color rgb="FF000000"/>
        <rFont val="Calibri"/>
      </rPr>
      <t>Review documented and implemented procedures for monitoring the use of the DBMS software installation account in the System Security Plan.</t>
    </r>
    <r>
      <rPr>
        <sz val="11"/>
        <color rgb="FF000000"/>
        <rFont val="Calibri"/>
      </rPr>
      <t xml:space="preserve">
</t>
    </r>
    <r>
      <rPr>
        <sz val="11"/>
        <color rgb="FF000000"/>
        <rFont val="Calibri"/>
      </rPr>
      <t>If use of this account is not monitored or procedures for monitoring its use do not exist or are incomplete,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On Windows systems, The Oracle DBMS software is installed using an account with administrator privileges. Ownership should be reassigned to a dedicated OS account used to operate the DBMS software. If monitoring does not include all accounts with administrator privileges on the DBMS host, this is a Finding.</t>
    </r>
  </si>
  <si>
    <t>V-15111</t>
  </si>
  <si>
    <r>
      <rPr>
        <sz val="11"/>
        <rFont val="Calibri"/>
      </rPr>
      <t>Use of the DBMS software installation account should be restricted to DBMS software installation, upgrade and maintenance actions.</t>
    </r>
  </si>
  <si>
    <r>
      <rPr>
        <sz val="11"/>
        <color rgb="FF000000"/>
        <rFont val="Calibri"/>
      </rPr>
      <t>Develop, document, implement procedures, and train authorized users to restrict usage of the DBMS software installation account for DBMS software installation, upgrade and maintenance only where applicable.</t>
    </r>
    <r>
      <rPr>
        <sz val="11"/>
        <color rgb="FF000000"/>
        <rFont val="Calibri"/>
      </rPr>
      <t xml:space="preserve">
</t>
    </r>
    <r>
      <rPr>
        <sz val="11"/>
        <color rgb="FF000000"/>
        <rFont val="Calibri"/>
      </rPr>
      <t>For Windows systems, reapplication of the fix for Check DG0019 may be necessary to reestablish correct file/directory ownership.</t>
    </r>
  </si>
  <si>
    <r>
      <rPr>
        <sz val="11"/>
        <color rgb="FF000000"/>
        <rFont val="Calibri"/>
      </rPr>
      <t>The DBMS software installation account is granted privileges not required for DBA or other functions. Use of accounts configured with excess privileges may result in unauthorized or unintentional compromise of the DBMS.</t>
    </r>
  </si>
  <si>
    <r>
      <rPr>
        <sz val="11"/>
        <color rgb="FF000000"/>
        <rFont val="Calibri"/>
      </rPr>
      <t>Review the DBMS account usage log for use of the Oracle DBMS software installation account.</t>
    </r>
    <r>
      <rPr>
        <sz val="11"/>
        <color rgb="FF000000"/>
        <rFont val="Calibri"/>
      </rPr>
      <t xml:space="preserve">
</t>
    </r>
    <r>
      <rPr>
        <sz val="11"/>
        <color rgb="FF000000"/>
        <rFont val="Calibri"/>
      </rPr>
      <t>Interview personnel authorized to access the DBMS software installation account to ask how the account is used.</t>
    </r>
    <r>
      <rPr>
        <sz val="11"/>
        <color rgb="FF000000"/>
        <rFont val="Calibri"/>
      </rPr>
      <t xml:space="preserve">
</t>
    </r>
    <r>
      <rPr>
        <sz val="11"/>
        <color rgb="FF000000"/>
        <rFont val="Calibri"/>
      </rPr>
      <t>If any usage of the account is to support daily operations or general DBA responsibilities,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On Windows systems, the Oracle DBMS software is installed using an account with administrator privileges. Ownership should be reassigned to a dedicated OS account used to operate the DBMS software. Except where a change in ownership is made to files/directories during a software update, any check results are not a Finding.</t>
    </r>
  </si>
  <si>
    <t>V-15112</t>
  </si>
  <si>
    <r>
      <rPr>
        <sz val="11"/>
        <rFont val="Calibri"/>
      </rPr>
      <t>The DBMS should be periodically tested for vulnerability management and IA compliance.</t>
    </r>
  </si>
  <si>
    <r>
      <rPr>
        <sz val="11"/>
        <color rgb="FF000000"/>
        <rFont val="Calibri"/>
      </rPr>
      <t>Develop, document and implement procedures for periodic testing of the DBMS for current vulnerability management and security configuration compliance as stated in the check.</t>
    </r>
    <r>
      <rPr>
        <sz val="11"/>
        <color rgb="FF000000"/>
        <rFont val="Calibri"/>
      </rPr>
      <t xml:space="preserve">
</t>
    </r>
    <r>
      <rPr>
        <sz val="11"/>
        <color rgb="FF000000"/>
        <rFont val="Calibri"/>
      </rPr>
      <t>Coordinate 3rd-party validation testing for Classified systems.</t>
    </r>
  </si>
  <si>
    <r>
      <rPr>
        <sz val="11"/>
        <color rgb="FF000000"/>
        <rFont val="Calibri"/>
      </rPr>
      <t>The DBMS security configuration may be altered either intentionally or unintentionally over time. The DBMS may also be the subject of published vulnerabilities that require the installation of a security patch or a reconfiguration to mitigate the vulnerability. If the DBMS is not monitored for required or unintentional changes that render it not compliant with requirements, then it can be vulnerable to attack or compromise.</t>
    </r>
  </si>
  <si>
    <r>
      <rPr>
        <sz val="11"/>
        <color rgb="FF000000"/>
        <rFont val="Calibri"/>
      </rPr>
      <t>Review procedures and evidence of implementation for DBMS IA and vulnerability management compliance.</t>
    </r>
    <r>
      <rPr>
        <sz val="11"/>
        <color rgb="FF000000"/>
        <rFont val="Calibri"/>
      </rPr>
      <t xml:space="preserve">
</t>
    </r>
    <r>
      <rPr>
        <sz val="11"/>
        <color rgb="FF000000"/>
        <rFont val="Calibri"/>
      </rPr>
      <t>This should include periodic, unannounced, in-depth monitoring and provide for specific penetration testing to ensure compliance with all vulnerability mitigation procedures such as the DoD IAVA or other DoD IA practices is planned, scheduled and conducted.</t>
    </r>
    <r>
      <rPr>
        <sz val="11"/>
        <color rgb="FF000000"/>
        <rFont val="Calibri"/>
      </rPr>
      <t xml:space="preserve">
</t>
    </r>
    <r>
      <rPr>
        <sz val="11"/>
        <color rgb="FF000000"/>
        <rFont val="Calibri"/>
      </rPr>
      <t>Testing is intended to ensure that the system's IA capabilities continue to provide adequate assurance against constantly evolving threats and vulnerabilities.</t>
    </r>
    <r>
      <rPr>
        <sz val="11"/>
        <color rgb="FF000000"/>
        <rFont val="Calibri"/>
      </rPr>
      <t xml:space="preserve">
</t>
    </r>
    <r>
      <rPr>
        <sz val="11"/>
        <color rgb="FF000000"/>
        <rFont val="Calibri"/>
      </rPr>
      <t>The results for Classified systems are required to be independently validated.</t>
    </r>
    <r>
      <rPr>
        <sz val="11"/>
        <color rgb="FF000000"/>
        <rFont val="Calibri"/>
      </rPr>
      <t xml:space="preserve">
</t>
    </r>
    <r>
      <rPr>
        <sz val="11"/>
        <color rgb="FF000000"/>
        <rFont val="Calibri"/>
      </rPr>
      <t>If the requirments listed above are not being met, this is a Finding.</t>
    </r>
  </si>
  <si>
    <t>V-15114</t>
  </si>
  <si>
    <r>
      <rPr>
        <sz val="11"/>
        <rFont val="Calibri"/>
      </rPr>
      <t>Developers should not be assigned excessive privileges on production databases.</t>
    </r>
  </si>
  <si>
    <r>
      <rPr>
        <sz val="11"/>
        <color rgb="FF000000"/>
        <rFont val="Calibri"/>
      </rPr>
      <t>Revoke permissions and privileges that allow changes to the production system or production objects from developer accounts or authorize permissions and privileges for developer accounts in the System Security Plan.</t>
    </r>
  </si>
  <si>
    <r>
      <rPr>
        <sz val="11"/>
        <color rgb="FF000000"/>
        <rFont val="Calibri"/>
      </rPr>
      <t>Developers play a unique role and represent a specific type of threat to the security of the DBMS.  Where restricted resources prevent the required separation of production and development DBMS installations, developers granted elevated privileges to create and manage new database objects must also be prevented from actions that can threaten the production operation.</t>
    </r>
  </si>
  <si>
    <r>
      <rPr>
        <sz val="11"/>
        <color rgb="FF000000"/>
        <rFont val="Calibri"/>
      </rPr>
      <t>If this database is not a production database, this check is Not a Finding.</t>
    </r>
    <r>
      <rPr>
        <sz val="11"/>
        <color rgb="FF000000"/>
        <rFont val="Calibri"/>
      </rPr>
      <t xml:space="preserve">
</t>
    </r>
    <r>
      <rPr>
        <sz val="11"/>
        <color rgb="FF000000"/>
        <rFont val="Calibri"/>
      </rPr>
      <t>Review the privileges assigned to developer accounts.</t>
    </r>
    <r>
      <rPr>
        <sz val="11"/>
        <color rgb="FF000000"/>
        <rFont val="Calibri"/>
      </rPr>
      <t xml:space="preserve">
</t>
    </r>
    <r>
      <rPr>
        <sz val="11"/>
        <color rgb="FF000000"/>
        <rFont val="Calibri"/>
      </rPr>
      <t>Identify login name of developer DBMS accounts from the System Security Plan and/or DBA.</t>
    </r>
    <r>
      <rPr>
        <sz val="11"/>
        <color rgb="FF000000"/>
        <rFont val="Calibri"/>
      </rPr>
      <t xml:space="preserve">
</t>
    </r>
    <r>
      <rPr>
        <sz val="11"/>
        <color rgb="FF000000"/>
        <rFont val="Calibri"/>
      </rPr>
      <t>For each developer account, display the roles assigned to the account.</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granted_role from dba_role_privs where grantee=[developer account name];</t>
    </r>
    <r>
      <rPr>
        <sz val="11"/>
        <color rgb="FF000000"/>
        <rFont val="Calibri"/>
      </rPr>
      <t xml:space="preserve">
</t>
    </r>
    <r>
      <rPr>
        <sz val="11"/>
        <color rgb="FF000000"/>
        <rFont val="Calibri"/>
      </rPr>
      <t>If privileges assigned to developer accounts are not restricted to development objects and configurations, or authorizations to allow developer account access to production objects and configurations does not exist in the System Security Plan, this is a Finding.</t>
    </r>
  </si>
  <si>
    <t>V-15116</t>
  </si>
  <si>
    <r>
      <rPr>
        <sz val="11"/>
        <rFont val="Calibri"/>
      </rPr>
      <t>The DBMS host platform and other dependent applications should be configured in compliance with applicable STIG requirements.</t>
    </r>
  </si>
  <si>
    <r>
      <rPr>
        <sz val="11"/>
        <color rgb="FF000000"/>
        <rFont val="Calibri"/>
      </rPr>
      <t>Configure all related application components and the DBMS host platform in accordance with the applicable DoD STIG.</t>
    </r>
    <r>
      <rPr>
        <sz val="11"/>
        <color rgb="FF000000"/>
        <rFont val="Calibri"/>
      </rPr>
      <t xml:space="preserve">
</t>
    </r>
    <r>
      <rPr>
        <sz val="11"/>
        <color rgb="FF000000"/>
        <rFont val="Calibri"/>
      </rPr>
      <t>Regularly audit the security configuration of related applications and the host platform to confirm continued compliance with security requirements.</t>
    </r>
  </si>
  <si>
    <r>
      <rPr>
        <sz val="11"/>
        <color rgb="FF000000"/>
        <rFont val="Calibri"/>
      </rPr>
      <t>The security of the data stored in the DBMS is also vulnerable to attacks against the host platform, calling applications, and other application or optional components.</t>
    </r>
  </si>
  <si>
    <r>
      <rPr>
        <sz val="11"/>
        <color rgb="FF000000"/>
        <rFont val="Calibri"/>
      </rPr>
      <t>If the DBMS host being reviewed is not a production DBMS host, this check is Not a Finding.</t>
    </r>
    <r>
      <rPr>
        <sz val="11"/>
        <color rgb="FF000000"/>
        <rFont val="Calibri"/>
      </rPr>
      <t xml:space="preserve">
</t>
    </r>
    <r>
      <rPr>
        <sz val="11"/>
        <color rgb="FF000000"/>
        <rFont val="Calibri"/>
      </rPr>
      <t>Review evidence of security hardening and auditing of the DBMS host platform with the IAO.</t>
    </r>
    <r>
      <rPr>
        <sz val="11"/>
        <color rgb="FF000000"/>
        <rFont val="Calibri"/>
      </rPr>
      <t xml:space="preserve">
</t>
    </r>
    <r>
      <rPr>
        <sz val="11"/>
        <color rgb="FF000000"/>
        <rFont val="Calibri"/>
      </rPr>
      <t>If the DBMS host platform has not been hardened and received a security audit, this is a Finding.</t>
    </r>
    <r>
      <rPr>
        <sz val="11"/>
        <color rgb="FF000000"/>
        <rFont val="Calibri"/>
      </rPr>
      <t xml:space="preserve">
</t>
    </r>
    <r>
      <rPr>
        <sz val="11"/>
        <color rgb="FF000000"/>
        <rFont val="Calibri"/>
      </rPr>
      <t>Review evidence of security hardening and auditing for all application(s) that store data in the database and all other separately configured components that access the database including web servers, application servers, report servers, etc.</t>
    </r>
    <r>
      <rPr>
        <sz val="11"/>
        <color rgb="FF000000"/>
        <rFont val="Calibri"/>
      </rPr>
      <t xml:space="preserve">
</t>
    </r>
    <r>
      <rPr>
        <sz val="11"/>
        <color rgb="FF000000"/>
        <rFont val="Calibri"/>
      </rPr>
      <t>If any have not been hardened and received a security audit, this is a Finding.</t>
    </r>
    <r>
      <rPr>
        <sz val="11"/>
        <color rgb="FF000000"/>
        <rFont val="Calibri"/>
      </rPr>
      <t xml:space="preserve">
</t>
    </r>
    <r>
      <rPr>
        <sz val="11"/>
        <color rgb="FF000000"/>
        <rFont val="Calibri"/>
      </rPr>
      <t>Review evidence of security hardening and auditing for all application(s) installed on the local DBMS host where security hardening and auditing guidance exists.</t>
    </r>
    <r>
      <rPr>
        <sz val="11"/>
        <color rgb="FF000000"/>
        <rFont val="Calibri"/>
      </rPr>
      <t xml:space="preserve">
</t>
    </r>
    <r>
      <rPr>
        <sz val="11"/>
        <color rgb="FF000000"/>
        <rFont val="Calibri"/>
      </rPr>
      <t>If any have not been hardened and received a security audit, this is a Finding.</t>
    </r>
  </si>
  <si>
    <t>V-15117</t>
  </si>
  <si>
    <r>
      <rPr>
        <sz val="11"/>
        <rFont val="Calibri"/>
      </rPr>
      <t>The DBMS audit logs should be included in backup operations.</t>
    </r>
  </si>
  <si>
    <r>
      <rPr>
        <sz val="11"/>
        <color rgb="FF000000"/>
        <rFont val="Calibri"/>
      </rPr>
      <t>Document and implement locations of trace, log and alert locations in the System Security Plan.</t>
    </r>
    <r>
      <rPr>
        <sz val="11"/>
        <color rgb="FF000000"/>
        <rFont val="Calibri"/>
      </rPr>
      <t xml:space="preserve">
</t>
    </r>
    <r>
      <rPr>
        <sz val="11"/>
        <color rgb="FF000000"/>
        <rFont val="Calibri"/>
      </rPr>
      <t>Include all trace, log and alert files in regular backups.</t>
    </r>
  </si>
  <si>
    <r>
      <rPr>
        <sz val="11"/>
        <color rgb="FF000000"/>
        <rFont val="Calibri"/>
      </rPr>
      <t>DBMS audit logs are essential to the investigation and prosecution of unauthorized access to the DBMS data. Unless audit logs are available for review, the extent of data compromise may not be determined and the vulnerability exploited may not be discovered. Undiscovered vulnerabilities could lead to additional or prolonged compromise of the data.</t>
    </r>
  </si>
  <si>
    <r>
      <rPr>
        <sz val="11"/>
        <color rgb="FF000000"/>
        <rFont val="Calibri"/>
      </rPr>
      <t>Oracle audit events are logged to error logs, trace files, host system logs and may be stored in database tables.</t>
    </r>
    <r>
      <rPr>
        <sz val="11"/>
        <color rgb="FF000000"/>
        <rFont val="Calibri"/>
      </rPr>
      <t xml:space="preserve">
</t>
    </r>
    <r>
      <rPr>
        <sz val="11"/>
        <color rgb="FF000000"/>
        <rFont val="Calibri"/>
      </rPr>
      <t>For each Oracle database on the host, determine the location of the database audit trail.</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value from v$parameter where name = 'audit_trail';</t>
    </r>
    <r>
      <rPr>
        <sz val="11"/>
        <color rgb="FF000000"/>
        <rFont val="Calibri"/>
      </rPr>
      <t xml:space="preserve">
</t>
    </r>
    <r>
      <rPr>
        <sz val="11"/>
        <color rgb="FF000000"/>
        <rFont val="Calibri"/>
      </rPr>
      <t>If the audit trail is directed to database tables (DB*), ensure the audit table data is included in the database backups.</t>
    </r>
    <r>
      <rPr>
        <sz val="11"/>
        <color rgb="FF000000"/>
        <rFont val="Calibri"/>
      </rPr>
      <t xml:space="preserve">
</t>
    </r>
    <r>
      <rPr>
        <sz val="11"/>
        <color rgb="FF000000"/>
        <rFont val="Calibri"/>
      </rPr>
      <t>Backups of host system log files are covered in host system security reviews and are not covered here.</t>
    </r>
    <r>
      <rPr>
        <sz val="11"/>
        <color rgb="FF000000"/>
        <rFont val="Calibri"/>
      </rPr>
      <t xml:space="preserve">
</t>
    </r>
    <r>
      <rPr>
        <sz val="11"/>
        <color rgb="FF000000"/>
        <rFont val="Calibri"/>
      </rPr>
      <t>Other Oracle log files include:</t>
    </r>
    <r>
      <rPr>
        <sz val="11"/>
        <color rgb="FF000000"/>
        <rFont val="Calibri"/>
      </rPr>
      <t xml:space="preserve">
</t>
    </r>
    <r>
      <rPr>
        <sz val="11"/>
        <color rgb="FF000000"/>
        <rFont val="Calibri"/>
      </rPr>
      <t>-  Listener trace file (specified in the listener.ora file)</t>
    </r>
    <r>
      <rPr>
        <sz val="11"/>
        <color rgb="FF000000"/>
        <rFont val="Calibri"/>
      </rPr>
      <t xml:space="preserve">
</t>
    </r>
    <r>
      <rPr>
        <sz val="11"/>
        <color rgb="FF000000"/>
        <rFont val="Calibri"/>
      </rPr>
      <t>-  SQLNet trace file (specified in the sqlnet.ora file)</t>
    </r>
    <r>
      <rPr>
        <sz val="11"/>
        <color rgb="FF000000"/>
        <rFont val="Calibri"/>
      </rPr>
      <t xml:space="preserve">
</t>
    </r>
    <r>
      <rPr>
        <sz val="11"/>
        <color rgb="FF000000"/>
        <rFont val="Calibri"/>
      </rPr>
      <t>-  Oracle database alert and trace files (specified in Oracle parameters):</t>
    </r>
    <r>
      <rPr>
        <sz val="11"/>
        <color rgb="FF000000"/>
        <rFont val="Calibri"/>
      </rPr>
      <t xml:space="preserve">
</t>
    </r>
    <r>
      <rPr>
        <sz val="11"/>
        <color rgb="FF000000"/>
        <rFont val="Calibri"/>
      </rPr>
      <t xml:space="preserve">  -- audit_file_dest</t>
    </r>
    <r>
      <rPr>
        <sz val="11"/>
        <color rgb="FF000000"/>
        <rFont val="Calibri"/>
      </rPr>
      <t xml:space="preserve">
</t>
    </r>
    <r>
      <rPr>
        <sz val="11"/>
        <color rgb="FF000000"/>
        <rFont val="Calibri"/>
      </rPr>
      <t xml:space="preserve">  -- db_recovery_file_dest</t>
    </r>
    <r>
      <rPr>
        <sz val="11"/>
        <color rgb="FF000000"/>
        <rFont val="Calibri"/>
      </rPr>
      <t xml:space="preserve">
</t>
    </r>
    <r>
      <rPr>
        <sz val="11"/>
        <color rgb="FF000000"/>
        <rFont val="Calibri"/>
      </rPr>
      <t xml:space="preserve">  -- diagnostic_dest – 11.1 and higher</t>
    </r>
    <r>
      <rPr>
        <sz val="11"/>
        <color rgb="FF000000"/>
        <rFont val="Calibri"/>
      </rPr>
      <t xml:space="preserve">
</t>
    </r>
    <r>
      <rPr>
        <sz val="11"/>
        <color rgb="FF000000"/>
        <rFont val="Calibri"/>
      </rPr>
      <t xml:space="preserve">  -- log_archive_dest</t>
    </r>
    <r>
      <rPr>
        <sz val="11"/>
        <color rgb="FF000000"/>
        <rFont val="Calibri"/>
      </rPr>
      <t xml:space="preserve">
</t>
    </r>
    <r>
      <rPr>
        <sz val="11"/>
        <color rgb="FF000000"/>
        <rFont val="Calibri"/>
      </rPr>
      <t xml:space="preserve">  -- log_archive_dest_n</t>
    </r>
    <r>
      <rPr>
        <sz val="11"/>
        <color rgb="FF000000"/>
        <rFont val="Calibri"/>
      </rPr>
      <t xml:space="preserve">
</t>
    </r>
    <r>
      <rPr>
        <sz val="11"/>
        <color rgb="FF000000"/>
        <rFont val="Calibri"/>
      </rPr>
      <t>If evidence of inclusion of all audit log files in regular DBMS or host backups does not exist, this is a Finding.</t>
    </r>
  </si>
  <si>
    <t>V-15118</t>
  </si>
  <si>
    <r>
      <rPr>
        <sz val="11"/>
        <rFont val="Calibri"/>
      </rPr>
      <t>Remote administrative access to the database should be monitored by the IAO or IAM.</t>
    </r>
  </si>
  <si>
    <r>
      <rPr>
        <sz val="11"/>
        <color rgb="FF000000"/>
        <rFont val="Calibri"/>
      </rPr>
      <t>Develop, document and implement policy and procedures to monitor remote administrative access to the DBMS.</t>
    </r>
    <r>
      <rPr>
        <sz val="11"/>
        <color rgb="FF000000"/>
        <rFont val="Calibri"/>
      </rPr>
      <t xml:space="preserve">
</t>
    </r>
    <r>
      <rPr>
        <sz val="11"/>
        <color rgb="FF000000"/>
        <rFont val="Calibri"/>
      </rPr>
      <t>The automated generation of a log report with automatic dissemination to the IAO/IAM may be used.</t>
    </r>
    <r>
      <rPr>
        <sz val="11"/>
        <color rgb="FF000000"/>
        <rFont val="Calibri"/>
      </rPr>
      <t xml:space="preserve">
</t>
    </r>
    <r>
      <rPr>
        <sz val="11"/>
        <color rgb="FF000000"/>
        <rFont val="Calibri"/>
      </rPr>
      <t>Require and store an acknowledgement of receipt and confirmation of review for the log report.</t>
    </r>
  </si>
  <si>
    <r>
      <rPr>
        <sz val="11"/>
        <color rgb="FF000000"/>
        <rFont val="Calibri"/>
      </rPr>
      <t>Remote administrative access to systems provides a path for access to and exploit of DBA privileges. Where the risk has been accepted to allow remote administrative access, it is imperative to instate increased monitoring of this access to detect any abuse or compromise.</t>
    </r>
  </si>
  <si>
    <r>
      <rPr>
        <sz val="11"/>
        <color rgb="FF000000"/>
        <rFont val="Calibri"/>
      </rPr>
      <t>If remote administrative access to the database is prohibited and is disabled (See Check DG0093), this check is Not a Finding.</t>
    </r>
    <r>
      <rPr>
        <sz val="11"/>
        <color rgb="FF000000"/>
        <rFont val="Calibri"/>
      </rPr>
      <t xml:space="preserve">
</t>
    </r>
    <r>
      <rPr>
        <sz val="11"/>
        <color rgb="FF000000"/>
        <rFont val="Calibri"/>
      </rPr>
      <t>Review policy, procedure and evidence of implementation for monitoring of remote administrative access to the database.</t>
    </r>
    <r>
      <rPr>
        <sz val="11"/>
        <color rgb="FF000000"/>
        <rFont val="Calibri"/>
      </rPr>
      <t xml:space="preserve">
</t>
    </r>
    <r>
      <rPr>
        <sz val="11"/>
        <color rgb="FF000000"/>
        <rFont val="Calibri"/>
      </rPr>
      <t>If monitoring procedures for remote administrative access are not documented or implemented, this is a Finding.</t>
    </r>
  </si>
  <si>
    <t>V-15120</t>
  </si>
  <si>
    <r>
      <rPr>
        <sz val="11"/>
        <rFont val="Calibri"/>
      </rPr>
      <t>DBMS backup and restoration files should be protected from unauthorized access.</t>
    </r>
  </si>
  <si>
    <r>
      <rPr>
        <sz val="11"/>
        <color rgb="FF000000"/>
        <rFont val="Calibri"/>
      </rPr>
      <t>Develop, document and implement protection for backup and restoration files.</t>
    </r>
    <r>
      <rPr>
        <sz val="11"/>
        <color rgb="FF000000"/>
        <rFont val="Calibri"/>
      </rPr>
      <t xml:space="preserve">
</t>
    </r>
    <r>
      <rPr>
        <sz val="11"/>
        <color rgb="FF000000"/>
        <rFont val="Calibri"/>
      </rPr>
      <t>Document personnel and the level of access authorized for each to backup and restoration files and tools.</t>
    </r>
    <r>
      <rPr>
        <sz val="11"/>
        <color rgb="FF000000"/>
        <rFont val="Calibri"/>
      </rPr>
      <t xml:space="preserve">
</t>
    </r>
    <r>
      <rPr>
        <sz val="11"/>
        <color rgb="FF000000"/>
        <rFont val="Calibri"/>
      </rPr>
      <t>In addition to physical and host system protections, consider other methods including password protection of the files.</t>
    </r>
  </si>
  <si>
    <r>
      <rPr>
        <sz val="11"/>
        <color rgb="FF000000"/>
        <rFont val="Calibri"/>
      </rPr>
      <t>Lost or compromised DBMS backup and restoration files may lead to not only the loss of data, but also the unauthorized access to sensitive data. Backup files need the same protections against unauthorized access when stored on backup media as when online and actively in use by the database system. In addition, the backup media needs to be protected against physical loss. Most DBMSs maintain online copies of critical control files to provide transparent or easy recovery from hard disk loss or other interruptions to database operation.</t>
    </r>
  </si>
  <si>
    <r>
      <rPr>
        <sz val="11"/>
        <color rgb="FF000000"/>
        <rFont val="Calibri"/>
      </rPr>
      <t>Review documented backup and restoration procedures to determine ownership and access during all phases of backup and recovery.</t>
    </r>
    <r>
      <rPr>
        <sz val="11"/>
        <color rgb="FF000000"/>
        <rFont val="Calibri"/>
      </rPr>
      <t xml:space="preserve">
</t>
    </r>
    <r>
      <rPr>
        <sz val="11"/>
        <color rgb="FF000000"/>
        <rFont val="Calibri"/>
      </rPr>
      <t>Review file protections assigned to online backup and restoration files and tools.</t>
    </r>
    <r>
      <rPr>
        <sz val="11"/>
        <color rgb="FF000000"/>
        <rFont val="Calibri"/>
      </rPr>
      <t xml:space="preserve">
</t>
    </r>
    <r>
      <rPr>
        <sz val="11"/>
        <color rgb="FF000000"/>
        <rFont val="Calibri"/>
      </rPr>
      <t>Review access, physical security protections and documented procedures for offline backup and restoration files and tools.</t>
    </r>
    <r>
      <rPr>
        <sz val="11"/>
        <color rgb="FF000000"/>
        <rFont val="Calibri"/>
      </rPr>
      <t xml:space="preserve">
</t>
    </r>
    <r>
      <rPr>
        <sz val="11"/>
        <color rgb="FF000000"/>
        <rFont val="Calibri"/>
      </rPr>
      <t>If implementation evidence indicates that backup or restoration files are subject to corruption, unauthorized access or physical loss, this is a Finding.</t>
    </r>
  </si>
  <si>
    <t>V-15121</t>
  </si>
  <si>
    <r>
      <rPr>
        <sz val="11"/>
        <rFont val="Calibri"/>
      </rPr>
      <t>DBMS software libraries should be periodically backed up.</t>
    </r>
  </si>
  <si>
    <r>
      <rPr>
        <sz val="11"/>
        <color rgb="FF000000"/>
        <rFont val="Calibri"/>
      </rPr>
      <t>Configure backups to include all ORACLE home directories and subdirectories and any other Oracle application and third-party database application software libraries.</t>
    </r>
  </si>
  <si>
    <r>
      <rPr>
        <sz val="11"/>
        <color rgb="FF000000"/>
        <rFont val="Calibri"/>
      </rPr>
      <t>The DBMS application depends upon the availability and integrity of its software libraries. Without backups, compromise or loss of the software libraries can prevent a successful recovery of DBMS operations.</t>
    </r>
  </si>
  <si>
    <r>
      <rPr>
        <sz val="11"/>
        <color rgb="FF000000"/>
        <rFont val="Calibri"/>
      </rPr>
      <t>Review evidence of Oracle database and dependent application files and directories.</t>
    </r>
    <r>
      <rPr>
        <sz val="11"/>
        <color rgb="FF000000"/>
        <rFont val="Calibri"/>
      </rPr>
      <t xml:space="preserve">
</t>
    </r>
    <r>
      <rPr>
        <sz val="11"/>
        <color rgb="FF000000"/>
        <rFont val="Calibri"/>
      </rPr>
      <t>For UNIX Systems:</t>
    </r>
    <r>
      <rPr>
        <sz val="11"/>
        <color rgb="FF000000"/>
        <rFont val="Calibri"/>
      </rPr>
      <t xml:space="preserve">
</t>
    </r>
    <r>
      <rPr>
        <sz val="11"/>
        <color rgb="FF000000"/>
        <rFont val="Calibri"/>
      </rPr>
      <t xml:space="preserve">  These files are found in the directories $ORACLE_BASE and $ORACLE_HOME.</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 xml:space="preserve">  The Oracle software directory is specified on a Windows host in the registry value HKLM\SOFTWARE\Oracle\KEY_[ORACLE_HOME_NAME]\ORACLE_HOME.</t>
    </r>
    <r>
      <rPr>
        <sz val="11"/>
        <color rgb="FF000000"/>
        <rFont val="Calibri"/>
      </rPr>
      <t xml:space="preserve">
</t>
    </r>
    <r>
      <rPr>
        <sz val="11"/>
        <color rgb="FF000000"/>
        <rFont val="Calibri"/>
      </rPr>
      <t>Other Oracle software including, but not limited to Oracle tools and utilities, are usually found on Windows platforms in the C:\Program Files\Oracle directory and subdirectories.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Third-party applications may be located in other directory structures.  </t>
    </r>
    <r>
      <rPr>
        <sz val="11"/>
        <color rgb="FF000000"/>
        <rFont val="Calibri"/>
      </rPr>
      <t xml:space="preserve">
</t>
    </r>
    <r>
      <rPr>
        <sz val="11"/>
        <color rgb="FF000000"/>
        <rFont val="Calibri"/>
      </rPr>
      <t>Review the System Security Plan for a list of all DBMS application software libraries to be included in software library backups.</t>
    </r>
    <r>
      <rPr>
        <sz val="11"/>
        <color rgb="FF000000"/>
        <rFont val="Calibri"/>
      </rPr>
      <t xml:space="preserve">
</t>
    </r>
    <r>
      <rPr>
        <sz val="11"/>
        <color rgb="FF000000"/>
        <rFont val="Calibri"/>
      </rPr>
      <t>If any software library files are not included in regular backups, this is a Finding.</t>
    </r>
  </si>
  <si>
    <t>V-15122</t>
  </si>
  <si>
    <r>
      <rPr>
        <sz val="11"/>
        <rFont val="Calibri"/>
      </rPr>
      <t>The database should not be directly accessible from public or unauthorized networks.</t>
    </r>
  </si>
  <si>
    <r>
      <rPr>
        <sz val="11"/>
        <color rgb="FF000000"/>
        <rFont val="Calibri"/>
      </rPr>
      <t>Do not allow direct connections from users originating from the Internet or other public network to the DBMS.</t>
    </r>
    <r>
      <rPr>
        <sz val="11"/>
        <color rgb="FF000000"/>
        <rFont val="Calibri"/>
      </rPr>
      <t xml:space="preserve">
</t>
    </r>
    <r>
      <rPr>
        <sz val="11"/>
        <color rgb="FF000000"/>
        <rFont val="Calibri"/>
      </rPr>
      <t>Include in the System Security Plan for the system whether the DBMS serves public-facing applications or applications serving users from other untrusted networks.</t>
    </r>
    <r>
      <rPr>
        <sz val="11"/>
        <color rgb="FF000000"/>
        <rFont val="Calibri"/>
      </rPr>
      <t xml:space="preserve">
</t>
    </r>
    <r>
      <rPr>
        <sz val="11"/>
        <color rgb="FF000000"/>
        <rFont val="Calibri"/>
      </rPr>
      <t>Do not store sensitive or classified data on a DBMS server that serves public-facing applications.</t>
    </r>
  </si>
  <si>
    <r>
      <rPr>
        <sz val="11"/>
        <color rgb="FF000000"/>
        <rFont val="Calibri"/>
      </rPr>
      <t>Databases often store critical and/or sensitive information used by the organization. For this reason, databases are targeted for attacks by malicious users. Additional protections provided by network defenses that limit accessibility help protect the database and its data from unnecessary exposure and risk.</t>
    </r>
  </si>
  <si>
    <r>
      <rPr>
        <sz val="11"/>
        <color rgb="FF000000"/>
        <rFont val="Calibri"/>
      </rPr>
      <t>Review the System Security Plan to determine if the DBMS serves data to users or applications outside the local enclave.</t>
    </r>
    <r>
      <rPr>
        <sz val="11"/>
        <color rgb="FF000000"/>
        <rFont val="Calibri"/>
      </rPr>
      <t xml:space="preserve">
</t>
    </r>
    <r>
      <rPr>
        <sz val="11"/>
        <color rgb="FF000000"/>
        <rFont val="Calibri"/>
      </rPr>
      <t>If the DBMS is not accessed outside of the local enclave, this check is Not a Finding.</t>
    </r>
    <r>
      <rPr>
        <sz val="11"/>
        <color rgb="FF000000"/>
        <rFont val="Calibri"/>
      </rPr>
      <t xml:space="preserve">
</t>
    </r>
    <r>
      <rPr>
        <sz val="11"/>
        <color rgb="FF000000"/>
        <rFont val="Calibri"/>
      </rPr>
      <t>If the DBMS serves applications available from a public network (e.g. the Internet), then confirm that the application servers are located in a DMZ.</t>
    </r>
    <r>
      <rPr>
        <sz val="11"/>
        <color rgb="FF000000"/>
        <rFont val="Calibri"/>
      </rPr>
      <t xml:space="preserve">
</t>
    </r>
    <r>
      <rPr>
        <sz val="11"/>
        <color rgb="FF000000"/>
        <rFont val="Calibri"/>
      </rPr>
      <t>If the DBMS is located inside the local enclave and is directly accessible to public users, this is a Finding.</t>
    </r>
    <r>
      <rPr>
        <sz val="11"/>
        <color rgb="FF000000"/>
        <rFont val="Calibri"/>
      </rPr>
      <t xml:space="preserve">
</t>
    </r>
    <r>
      <rPr>
        <sz val="11"/>
        <color rgb="FF000000"/>
        <rFont val="Calibri"/>
      </rPr>
      <t>If the DBMS serves public-facing applications and is not protected from direct client connections and unauthorized networks, this is a Finding.</t>
    </r>
    <r>
      <rPr>
        <sz val="11"/>
        <color rgb="FF000000"/>
        <rFont val="Calibri"/>
      </rPr>
      <t xml:space="preserve">
</t>
    </r>
    <r>
      <rPr>
        <sz val="11"/>
        <color rgb="FF000000"/>
        <rFont val="Calibri"/>
      </rPr>
      <t>If the DBMS serves public-facing applications and contains sensitive or classified information, this is a Finding.</t>
    </r>
  </si>
  <si>
    <t>V-15126</t>
  </si>
  <si>
    <r>
      <rPr>
        <sz val="11"/>
        <rFont val="Calibri"/>
      </rPr>
      <t>Database backup procedures should be defined, documented and implemented.</t>
    </r>
  </si>
  <si>
    <r>
      <rPr>
        <sz val="11"/>
        <color rgb="FF000000"/>
        <rFont val="Calibri"/>
      </rPr>
      <t>Develop, document and implement database backup procedures.</t>
    </r>
    <r>
      <rPr>
        <sz val="11"/>
        <color rgb="FF000000"/>
        <rFont val="Calibri"/>
      </rPr>
      <t xml:space="preserve">
</t>
    </r>
    <r>
      <rPr>
        <sz val="11"/>
        <color rgb="FF000000"/>
        <rFont val="Calibri"/>
      </rPr>
      <t>Include weekly backup procedures and offline backup data storage.</t>
    </r>
  </si>
  <si>
    <r>
      <rPr>
        <sz val="11"/>
        <color rgb="FF000000"/>
        <rFont val="Calibri"/>
      </rPr>
      <t>Database backups provide the required means to restore databases after compromise or loss. Backups help reduce the vulnerability to unauthorized access or hardware loss.</t>
    </r>
  </si>
  <si>
    <r>
      <rPr>
        <sz val="11"/>
        <color rgb="FF000000"/>
        <rFont val="Calibri"/>
      </rPr>
      <t>Review the database backup procedures and implementation evidence.</t>
    </r>
    <r>
      <rPr>
        <sz val="11"/>
        <color rgb="FF000000"/>
        <rFont val="Calibri"/>
      </rPr>
      <t xml:space="preserve">
</t>
    </r>
    <r>
      <rPr>
        <sz val="11"/>
        <color rgb="FF000000"/>
        <rFont val="Calibri"/>
      </rPr>
      <t>Evidence of implementation includes records of backup events and physical review of backup media.</t>
    </r>
    <r>
      <rPr>
        <sz val="11"/>
        <color rgb="FF000000"/>
        <rFont val="Calibri"/>
      </rPr>
      <t xml:space="preserve">
</t>
    </r>
    <r>
      <rPr>
        <sz val="11"/>
        <color rgb="FF000000"/>
        <rFont val="Calibri"/>
      </rPr>
      <t>Evidence should match the backup plan as recorded in the System Security Plan.</t>
    </r>
    <r>
      <rPr>
        <sz val="11"/>
        <color rgb="FF000000"/>
        <rFont val="Calibri"/>
      </rPr>
      <t xml:space="preserve">
</t>
    </r>
    <r>
      <rPr>
        <sz val="11"/>
        <color rgb="FF000000"/>
        <rFont val="Calibri"/>
      </rPr>
      <t>If backup procedures do not exist or not implemented in accordance with the procedures, this is a Finding.</t>
    </r>
    <r>
      <rPr>
        <sz val="11"/>
        <color rgb="FF000000"/>
        <rFont val="Calibri"/>
      </rPr>
      <t xml:space="preserve">
</t>
    </r>
    <r>
      <rPr>
        <sz val="11"/>
        <color rgb="FF000000"/>
        <rFont val="Calibri"/>
      </rPr>
      <t>If backups are not performed weekly or more often, this is a Finding.</t>
    </r>
  </si>
  <si>
    <t>V-15127</t>
  </si>
  <si>
    <r>
      <rPr>
        <sz val="11"/>
        <rFont val="Calibri"/>
      </rPr>
      <t>The IAM should review changes to DBA role assignments.</t>
    </r>
  </si>
  <si>
    <r>
      <rPr>
        <sz val="11"/>
        <color rgb="FF000000"/>
        <rFont val="Calibri"/>
      </rPr>
      <t>Develop, document and implement procedures to monitor changes to DBA role assignments.</t>
    </r>
    <r>
      <rPr>
        <sz val="11"/>
        <color rgb="FF000000"/>
        <rFont val="Calibri"/>
      </rPr>
      <t xml:space="preserve">
</t>
    </r>
    <r>
      <rPr>
        <sz val="11"/>
        <color rgb="FF000000"/>
        <rFont val="Calibri"/>
      </rPr>
      <t>Develop, document and implement procedures to notify the IAM of changes to DBA role assignments.</t>
    </r>
    <r>
      <rPr>
        <sz val="11"/>
        <color rgb="FF000000"/>
        <rFont val="Calibri"/>
      </rPr>
      <t xml:space="preserve">
</t>
    </r>
    <r>
      <rPr>
        <sz val="11"/>
        <color rgb="FF000000"/>
        <rFont val="Calibri"/>
      </rPr>
      <t>Include in the procedures methods that provide evidence of monitoring and notification.</t>
    </r>
  </si>
  <si>
    <r>
      <rPr>
        <sz val="11"/>
        <color rgb="FF000000"/>
        <rFont val="Calibri"/>
      </rPr>
      <t>Unauthorized assignment of DBA privileges can lead to a compromise of DBMS integrity. Providing oversight to the authorization and assignment of privileges provides the separation of duty to support sufficient oversight.</t>
    </r>
  </si>
  <si>
    <r>
      <rPr>
        <sz val="11"/>
        <color rgb="FF000000"/>
        <rFont val="Calibri"/>
      </rPr>
      <t>Review policy and procedures documented or noted in the System Security Plan as well as evidence of implementation for monitoring changes to DBA role assignments and procedures for notifying the IAM of the changes for review.</t>
    </r>
    <r>
      <rPr>
        <sz val="11"/>
        <color rgb="FF000000"/>
        <rFont val="Calibri"/>
      </rPr>
      <t xml:space="preserve">
</t>
    </r>
    <r>
      <rPr>
        <sz val="11"/>
        <color rgb="FF000000"/>
        <rFont val="Calibri"/>
      </rPr>
      <t>If policy, procedures or implementation evidence do not exist, this is a Finding.</t>
    </r>
  </si>
  <si>
    <t>V-15128</t>
  </si>
  <si>
    <r>
      <rPr>
        <sz val="11"/>
        <rFont val="Calibri"/>
      </rPr>
      <t>DBMS application user roles should not be assigned unauthorized privileges.</t>
    </r>
  </si>
  <si>
    <r>
      <rPr>
        <sz val="11"/>
        <color rgb="FF000000"/>
        <rFont val="Calibri"/>
      </rPr>
      <t>Use the grant and revoke commands to assign the authorized privileges as listed in the System Security Plan to custom database application or application user roles.</t>
    </r>
  </si>
  <si>
    <r>
      <rPr>
        <sz val="11"/>
        <color rgb="FF000000"/>
        <rFont val="Calibri"/>
      </rPr>
      <t>Unauthorized access to the data can lead to loss of confidentiality and integrity of the data.</t>
    </r>
  </si>
  <si>
    <r>
      <rPr>
        <sz val="11"/>
        <color rgb="FF000000"/>
        <rFont val="Calibri"/>
      </rPr>
      <t>Compare privileges assigned to database application user roles to those defined in the System Security Plan.</t>
    </r>
    <r>
      <rPr>
        <sz val="11"/>
        <color rgb="FF000000"/>
        <rFont val="Calibri"/>
      </rPr>
      <t xml:space="preserve">
</t>
    </r>
    <r>
      <rPr>
        <sz val="11"/>
        <color rgb="FF000000"/>
        <rFont val="Calibri"/>
      </rPr>
      <t>If the assigned privileges do not match the authorized list of privileges, this is a Finding.</t>
    </r>
  </si>
  <si>
    <t>V-15129</t>
  </si>
  <si>
    <r>
      <rPr>
        <sz val="11"/>
        <rFont val="Calibri"/>
      </rPr>
      <t>Backup and recovery procedures should be developed, documented, implemented and periodically tested.</t>
    </r>
  </si>
  <si>
    <r>
      <rPr>
        <sz val="11"/>
        <color rgb="FF000000"/>
        <rFont val="Calibri"/>
      </rPr>
      <t>Design, document and implement backup testing and recovery verification procedures for the DBMS host and all individual database instances and either include or note the name, location, version and current revision date of any external documentation in the System Security Plan.</t>
    </r>
    <r>
      <rPr>
        <sz val="11"/>
        <color rgb="FF000000"/>
        <rFont val="Calibri"/>
      </rPr>
      <t xml:space="preserve">
</t>
    </r>
    <r>
      <rPr>
        <sz val="11"/>
        <color rgb="FF000000"/>
        <rFont val="Calibri"/>
      </rPr>
      <t>Include any requirements for documenting database backup and recovery testing and verification activities in the procedures.</t>
    </r>
  </si>
  <si>
    <r>
      <rPr>
        <sz val="11"/>
        <color rgb="FF000000"/>
        <rFont val="Calibri"/>
      </rPr>
      <t>Problems with backup procedures or backup media may not be discovered until after a recovery is needed. Testing and verification of procedures provides the opportunity to discover oversights, conflicts, or other issues in the backup procedures or use of media designed to be used.</t>
    </r>
  </si>
  <si>
    <r>
      <rPr>
        <sz val="11"/>
        <color rgb="FF000000"/>
        <rFont val="Calibri"/>
      </rPr>
      <t>Review documented backup testing and recovery verification procedures noted or documented in the System Security Plan.</t>
    </r>
    <r>
      <rPr>
        <sz val="11"/>
        <color rgb="FF000000"/>
        <rFont val="Calibri"/>
      </rPr>
      <t xml:space="preserve">
</t>
    </r>
    <r>
      <rPr>
        <sz val="11"/>
        <color rgb="FF000000"/>
        <rFont val="Calibri"/>
      </rPr>
      <t>Review evidence of implementation of testing and verification procedures by reviewing logs from backup and recovery implementation.</t>
    </r>
    <r>
      <rPr>
        <sz val="11"/>
        <color rgb="FF000000"/>
        <rFont val="Calibri"/>
      </rPr>
      <t xml:space="preserve">
</t>
    </r>
    <r>
      <rPr>
        <sz val="11"/>
        <color rgb="FF000000"/>
        <rFont val="Calibri"/>
      </rPr>
      <t>Logs may be in electronic or hardcopy and may include email or other notification.</t>
    </r>
    <r>
      <rPr>
        <sz val="11"/>
        <color rgb="FF000000"/>
        <rFont val="Calibri"/>
      </rPr>
      <t xml:space="preserve">
</t>
    </r>
    <r>
      <rPr>
        <sz val="11"/>
        <color rgb="FF000000"/>
        <rFont val="Calibri"/>
      </rPr>
      <t>If backup testing and recovery verification are not documented or noted in the System Security Plan, this is a Finding.</t>
    </r>
    <r>
      <rPr>
        <sz val="11"/>
        <color rgb="FF000000"/>
        <rFont val="Calibri"/>
      </rPr>
      <t xml:space="preserve">
</t>
    </r>
    <r>
      <rPr>
        <sz val="11"/>
        <color rgb="FF000000"/>
        <rFont val="Calibri"/>
      </rPr>
      <t>If evidence of backup testing and recovery verification does not exist, this is a Finding.</t>
    </r>
  </si>
  <si>
    <t>V-15130</t>
  </si>
  <si>
    <r>
      <rPr>
        <sz val="11"/>
        <rFont val="Calibri"/>
      </rPr>
      <t>Unapproved inactive or expired database accounts should not be found on the database.</t>
    </r>
  </si>
  <si>
    <r>
      <rPr>
        <sz val="11"/>
        <color rgb="FF000000"/>
        <rFont val="Calibri"/>
      </rPr>
      <t>Develop, document and implement procedures to monitor database accounts for inactivity and account expiration.</t>
    </r>
    <r>
      <rPr>
        <sz val="11"/>
        <color rgb="FF000000"/>
        <rFont val="Calibri"/>
      </rPr>
      <t xml:space="preserve">
</t>
    </r>
    <r>
      <rPr>
        <sz val="11"/>
        <color rgb="FF000000"/>
        <rFont val="Calibri"/>
      </rPr>
      <t>Investigate and re-authorize or delete [if appropriate] any accounts that are expired or have been inactive for more than 30 days.</t>
    </r>
    <r>
      <rPr>
        <sz val="11"/>
        <color rgb="FF000000"/>
        <rFont val="Calibri"/>
      </rPr>
      <t xml:space="preserve">
</t>
    </r>
    <r>
      <rPr>
        <sz val="11"/>
        <color rgb="FF000000"/>
        <rFont val="Calibri"/>
      </rPr>
      <t>Where appropriate, protect authorized expired or inactive accounts by disabling them or applying some other similar protection.</t>
    </r>
    <r>
      <rPr>
        <sz val="11"/>
        <color rgb="FF000000"/>
        <rFont val="Calibri"/>
      </rPr>
      <t xml:space="preserve">
</t>
    </r>
    <r>
      <rPr>
        <sz val="11"/>
        <color rgb="FF000000"/>
        <rFont val="Calibri"/>
      </rPr>
      <t>NOTE:  Password and account requirements have changed for DoD since this STIG requirement was published.</t>
    </r>
  </si>
  <si>
    <r>
      <rPr>
        <sz val="11"/>
        <color rgb="FF000000"/>
        <rFont val="Calibri"/>
      </rPr>
      <t>Unused or expired DBMS accounts provide a means for undetected, unauthorized access to the database.</t>
    </r>
  </si>
  <si>
    <r>
      <rPr>
        <sz val="11"/>
        <color rgb="FF000000"/>
        <rFont val="Calibri"/>
      </rPr>
      <t>Review procedures and implementation for monitoring the DBMS for account expiration and account inactivity.</t>
    </r>
    <r>
      <rPr>
        <sz val="11"/>
        <color rgb="FF000000"/>
        <rFont val="Calibri"/>
      </rPr>
      <t xml:space="preserve">
</t>
    </r>
    <r>
      <rPr>
        <sz val="11"/>
        <color rgb="FF000000"/>
        <rFont val="Calibri"/>
      </rPr>
      <t>Verify implemented procedures are in place to address expired/locked accounts not required for system/application operation are authorized to remain and are documented.</t>
    </r>
    <r>
      <rPr>
        <sz val="11"/>
        <color rgb="FF000000"/>
        <rFont val="Calibri"/>
      </rPr>
      <t xml:space="preserve">
</t>
    </r>
    <r>
      <rPr>
        <sz val="11"/>
        <color rgb="FF000000"/>
        <rFont val="Calibri"/>
      </rPr>
      <t>Verify implemented procedures are in place to address accounts that are unlocked and have been inactive in excess of 30 days are authorized to remain unlocked.</t>
    </r>
    <r>
      <rPr>
        <sz val="11"/>
        <color rgb="FF000000"/>
        <rFont val="Calibri"/>
      </rPr>
      <t xml:space="preserve">
</t>
    </r>
    <r>
      <rPr>
        <sz val="11"/>
        <color rgb="FF000000"/>
        <rFont val="Calibri"/>
      </rPr>
      <t>Verify implemented procedures are in place to address unauthorized, inactive accounts after 30 days are expired and locked.</t>
    </r>
    <r>
      <rPr>
        <sz val="11"/>
        <color rgb="FF000000"/>
        <rFont val="Calibri"/>
      </rPr>
      <t xml:space="preserve">
</t>
    </r>
    <r>
      <rPr>
        <sz val="11"/>
        <color rgb="FF000000"/>
        <rFont val="Calibri"/>
      </rPr>
      <t>Verify implemented procedures are in place to address expired/locked accounts that are not authorized to remain are dropped/removed/deleted.</t>
    </r>
    <r>
      <rPr>
        <sz val="11"/>
        <color rgb="FF000000"/>
        <rFont val="Calibri"/>
      </rPr>
      <t xml:space="preserve">
</t>
    </r>
    <r>
      <rPr>
        <sz val="11"/>
        <color rgb="FF000000"/>
        <rFont val="Calibri"/>
      </rPr>
      <t>A finding for this check would be based on insufficient documentation and implemented procedures for monitoring DBMS accounts.</t>
    </r>
  </si>
  <si>
    <t>V-15131</t>
  </si>
  <si>
    <r>
      <rPr>
        <sz val="11"/>
        <rFont val="Calibri"/>
      </rPr>
      <t>Sensitive information stored in the database should be protected by encryption.</t>
    </r>
  </si>
  <si>
    <r>
      <rPr>
        <sz val="11"/>
        <color rgb="FF000000"/>
        <rFont val="Calibri"/>
      </rPr>
      <t>Identify all sensitive data and the method to be used to encrypt specified sensitive data in the System Security Plan.</t>
    </r>
    <r>
      <rPr>
        <sz val="11"/>
        <color rgb="FF000000"/>
        <rFont val="Calibri"/>
      </rPr>
      <t xml:space="preserve">
</t>
    </r>
    <r>
      <rPr>
        <sz val="11"/>
        <color rgb="FF000000"/>
        <rFont val="Calibri"/>
      </rPr>
      <t>Use only NIST-certified or NSA-approved cryptography to provide encryption.</t>
    </r>
    <r>
      <rPr>
        <sz val="11"/>
        <color rgb="FF000000"/>
        <rFont val="Calibri"/>
      </rPr>
      <t xml:space="preserve">
</t>
    </r>
    <r>
      <rPr>
        <sz val="11"/>
        <color rgb="FF000000"/>
        <rFont val="Calibri"/>
      </rPr>
      <t>Oracle transparent data encryption (available in Oracle version 10.2 and later) requires Oracle Advanced Security.</t>
    </r>
    <r>
      <rPr>
        <sz val="11"/>
        <color rgb="FF000000"/>
        <rFont val="Calibri"/>
      </rPr>
      <t xml:space="preserve">
</t>
    </r>
    <r>
      <rPr>
        <sz val="11"/>
        <color rgb="FF000000"/>
        <rFont val="Calibri"/>
      </rPr>
      <t>See the chapter on Transparent Data Encryption in the Oracle Database Advanced Security Guide Administrator's Guide for details on using and configuring transparent data encryption.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Document acceptance of risk by the Information Owner where sensitive or classified data is not encrypted.</t>
    </r>
    <r>
      <rPr>
        <sz val="11"/>
        <color rgb="FF000000"/>
        <rFont val="Calibri"/>
      </rPr>
      <t xml:space="preserve">
</t>
    </r>
    <r>
      <rPr>
        <sz val="11"/>
        <color rgb="FF000000"/>
        <rFont val="Calibri"/>
      </rPr>
      <t>Have the Information Owner document assurance that the unencrypted sensitive or classified information is otherwise inaccessible to those without need-to-know access to the data.</t>
    </r>
    <r>
      <rPr>
        <sz val="11"/>
        <color rgb="FF000000"/>
        <rFont val="Calibri"/>
      </rPr>
      <t xml:space="preserve">
</t>
    </r>
    <r>
      <rPr>
        <sz val="11"/>
        <color rgb="FF000000"/>
        <rFont val="Calibri"/>
      </rPr>
      <t>Developers should consider using a record-specific encryption method to protect individual records.</t>
    </r>
    <r>
      <rPr>
        <sz val="11"/>
        <color rgb="FF000000"/>
        <rFont val="Calibri"/>
      </rPr>
      <t xml:space="preserve">
</t>
    </r>
    <r>
      <rPr>
        <sz val="11"/>
        <color rgb="FF000000"/>
        <rFont val="Calibri"/>
      </rPr>
      <t xml:space="preserve">For example, by employing the session username or other individualized element as part of the encryption key, then decryption of a data element is only possible by that user or other data accessible only by that user.  </t>
    </r>
    <r>
      <rPr>
        <sz val="11"/>
        <color rgb="FF000000"/>
        <rFont val="Calibri"/>
      </rPr>
      <t xml:space="preserve">
</t>
    </r>
    <r>
      <rPr>
        <sz val="11"/>
        <color rgb="FF000000"/>
        <rFont val="Calibri"/>
      </rPr>
      <t>Consider applying additional auditing of access to any unencrypted sensitive or classified data when accessed by unauthorized users (without need-to-know).</t>
    </r>
  </si>
  <si>
    <r>
      <rPr>
        <sz val="11"/>
        <color rgb="FF000000"/>
        <rFont val="Calibri"/>
      </rPr>
      <t>Sensitive data stored in unencrypted format within the database is vulnerable to unauthorized viewing.</t>
    </r>
  </si>
  <si>
    <r>
      <rPr>
        <sz val="11"/>
        <color rgb="FF000000"/>
        <rFont val="Calibri"/>
      </rPr>
      <t>If no data is identified as being sensitive or classified by the Information Owner, in the System Security Plan or in the AIS Functional Architecture documentation, this check is Not a Finding.</t>
    </r>
    <r>
      <rPr>
        <sz val="11"/>
        <color rgb="FF000000"/>
        <rFont val="Calibri"/>
      </rPr>
      <t xml:space="preserve">
</t>
    </r>
    <r>
      <rPr>
        <sz val="11"/>
        <color rgb="FF000000"/>
        <rFont val="Calibri"/>
      </rPr>
      <t>If no identified sensitive or classified data requires encryption by the Information Owner in the System Security Plan and/or AIS Functional Architecture documentation, this check is Not a Finding.</t>
    </r>
    <r>
      <rPr>
        <sz val="11"/>
        <color rgb="FF000000"/>
        <rFont val="Calibri"/>
      </rPr>
      <t xml:space="preserve">
</t>
    </r>
    <r>
      <rPr>
        <sz val="11"/>
        <color rgb="FF000000"/>
        <rFont val="Calibri"/>
      </rPr>
      <t>Review sensitive data stored in the database as identified in the System Security Plan using select statements.</t>
    </r>
    <r>
      <rPr>
        <sz val="11"/>
        <color rgb="FF000000"/>
        <rFont val="Calibri"/>
      </rPr>
      <t xml:space="preserve">
</t>
    </r>
    <r>
      <rPr>
        <sz val="11"/>
        <color rgb="FF000000"/>
        <rFont val="Calibri"/>
      </rPr>
      <t>Note in the System Security Plan if the data is encrypted by column or by transparent encryption.</t>
    </r>
    <r>
      <rPr>
        <sz val="11"/>
        <color rgb="FF000000"/>
        <rFont val="Calibri"/>
      </rPr>
      <t xml:space="preserve">
</t>
    </r>
    <r>
      <rPr>
        <sz val="11"/>
        <color rgb="FF000000"/>
        <rFont val="Calibri"/>
      </rPr>
      <t>Transparent data encryption is available only in Oracle versions 10.2 and later using Oracle Advanced Security.</t>
    </r>
    <r>
      <rPr>
        <sz val="11"/>
        <color rgb="FF000000"/>
        <rFont val="Calibri"/>
      </rPr>
      <t xml:space="preserve">
</t>
    </r>
    <r>
      <rPr>
        <sz val="11"/>
        <color rgb="FF000000"/>
        <rFont val="Calibri"/>
      </rPr>
      <t>If transparent data encryption is specified, then verify it is enabled.</t>
    </r>
    <r>
      <rPr>
        <sz val="11"/>
        <color rgb="FF000000"/>
        <rFont val="Calibri"/>
      </rPr>
      <t xml:space="preserve">
</t>
    </r>
    <r>
      <rPr>
        <sz val="11"/>
        <color rgb="FF000000"/>
        <rFont val="Calibri"/>
      </rPr>
      <t>By data columns:</t>
    </r>
    <r>
      <rPr>
        <sz val="11"/>
        <color rgb="FF000000"/>
        <rFont val="Calibri"/>
      </rPr>
      <t xml:space="preserve">
</t>
    </r>
    <r>
      <rPr>
        <sz val="11"/>
        <color rgb="FF000000"/>
        <rFont val="Calibri"/>
      </rPr>
      <t xml:space="preserve">  From SQL*Plus:</t>
    </r>
    <r>
      <rPr>
        <sz val="11"/>
        <color rgb="FF000000"/>
        <rFont val="Calibri"/>
      </rPr>
      <t xml:space="preserve">
</t>
    </r>
    <r>
      <rPr>
        <sz val="11"/>
        <color rgb="FF000000"/>
        <rFont val="Calibri"/>
      </rPr>
      <t xml:space="preserve">    select owner, table_name, column_name from dba_encrypted_columns;</t>
    </r>
    <r>
      <rPr>
        <sz val="11"/>
        <color rgb="FF000000"/>
        <rFont val="Calibri"/>
      </rPr>
      <t xml:space="preserve">
</t>
    </r>
    <r>
      <rPr>
        <sz val="11"/>
        <color rgb="FF000000"/>
        <rFont val="Calibri"/>
      </rPr>
      <t>By tablespace:</t>
    </r>
    <r>
      <rPr>
        <sz val="11"/>
        <color rgb="FF000000"/>
        <rFont val="Calibri"/>
      </rPr>
      <t xml:space="preserve">
</t>
    </r>
    <r>
      <rPr>
        <sz val="11"/>
        <color rgb="FF000000"/>
        <rFont val="Calibri"/>
      </rPr>
      <t xml:space="preserve">  From SQL*Plus:</t>
    </r>
    <r>
      <rPr>
        <sz val="11"/>
        <color rgb="FF000000"/>
        <rFont val="Calibri"/>
      </rPr>
      <t xml:space="preserve">
</t>
    </r>
    <r>
      <rPr>
        <sz val="11"/>
        <color rgb="FF000000"/>
        <rFont val="Calibri"/>
      </rPr>
      <t xml:space="preserve">    select tablespace_name from dba_tablespaces where encrypted='YES';</t>
    </r>
    <r>
      <rPr>
        <sz val="11"/>
        <color rgb="FF000000"/>
        <rFont val="Calibri"/>
      </rPr>
      <t xml:space="preserve">
</t>
    </r>
    <r>
      <rPr>
        <sz val="11"/>
        <color rgb="FF000000"/>
        <rFont val="Calibri"/>
      </rPr>
      <t>If columns within tables, tables and/or tablespaces listed in the System Security Plan are required to be encrypted transparently are not listed above, this is a Finding.</t>
    </r>
    <r>
      <rPr>
        <sz val="11"/>
        <color rgb="FF000000"/>
        <rFont val="Calibri"/>
      </rPr>
      <t xml:space="preserve">
</t>
    </r>
    <r>
      <rPr>
        <sz val="11"/>
        <color rgb="FF000000"/>
        <rFont val="Calibri"/>
      </rPr>
      <t>If the DBMS products are used to encrypt data, view the sensitive data fields required to be encrypted using select statements.</t>
    </r>
    <r>
      <rPr>
        <sz val="11"/>
        <color rgb="FF000000"/>
        <rFont val="Calibri"/>
      </rPr>
      <t xml:space="preserve">
</t>
    </r>
    <r>
      <rPr>
        <sz val="11"/>
        <color rgb="FF000000"/>
        <rFont val="Calibri"/>
      </rPr>
      <t>If any data is displayed in human-readable format, this is a Finding.</t>
    </r>
    <r>
      <rPr>
        <sz val="11"/>
        <color rgb="FF000000"/>
        <rFont val="Calibri"/>
      </rPr>
      <t xml:space="preserve">
</t>
    </r>
    <r>
      <rPr>
        <sz val="11"/>
        <color rgb="FF000000"/>
        <rFont val="Calibri"/>
      </rPr>
      <t xml:space="preserve">If encryption is required by the information owner, NIST-certified cryptography is used to encrypt stored sensitive information. </t>
    </r>
    <r>
      <rPr>
        <sz val="11"/>
        <color rgb="FF000000"/>
        <rFont val="Calibri"/>
      </rPr>
      <t xml:space="preserve">
</t>
    </r>
    <r>
      <rPr>
        <sz val="11"/>
        <color rgb="FF000000"/>
        <rFont val="Calibri"/>
      </rPr>
      <t>If encryption is required by the information owner, NIST-certified cryptography is used to encrypt stored classified non-sources and methods intelligence information.</t>
    </r>
    <r>
      <rPr>
        <sz val="11"/>
        <color rgb="FF000000"/>
        <rFont val="Calibri"/>
      </rPr>
      <t xml:space="preserve">
</t>
    </r>
    <r>
      <rPr>
        <sz val="11"/>
        <color rgb="FF000000"/>
        <rFont val="Calibri"/>
      </rPr>
      <t>If a classified enclave contains sources and methods intelligence data and is accessed by individuals lacking an appropriate clearance for sources and methods intelligence, then NSA-approved cryptography is used to encrypt all sources and methods intelligence stored within the enclave.</t>
    </r>
    <r>
      <rPr>
        <sz val="11"/>
        <color rgb="FF000000"/>
        <rFont val="Calibri"/>
      </rPr>
      <t xml:space="preserve">
</t>
    </r>
    <r>
      <rPr>
        <sz val="11"/>
        <color rgb="FF000000"/>
        <rFont val="Calibri"/>
      </rPr>
      <t>NOTE:  This check result may be marked not a Finding and the requirement of encryption in the database waived where the database has only database administrative accounts and application accounts that have a need-to-know to the data. This waiver does not preclude any requirement for encryption of the associated database data file (see DG0092).</t>
    </r>
  </si>
  <si>
    <t>V-15132</t>
  </si>
  <si>
    <r>
      <rPr>
        <sz val="11"/>
        <rFont val="Calibri"/>
      </rPr>
      <t>Database data files containing sensitive information should be encrypted.</t>
    </r>
  </si>
  <si>
    <r>
      <rPr>
        <sz val="11"/>
        <color rgb="FF000000"/>
        <rFont val="Calibri"/>
      </rPr>
      <t>Use third-party tools or native DBMS features to encrypt sensitive or classified data stored in the database.</t>
    </r>
    <r>
      <rPr>
        <sz val="11"/>
        <color rgb="FF000000"/>
        <rFont val="Calibri"/>
      </rPr>
      <t xml:space="preserve">
</t>
    </r>
    <r>
      <rPr>
        <sz val="11"/>
        <color rgb="FF000000"/>
        <rFont val="Calibri"/>
      </rPr>
      <t>Use only NIST-certified or NSA-approved cryptography to provide encryption.</t>
    </r>
    <r>
      <rPr>
        <sz val="11"/>
        <color rgb="FF000000"/>
        <rFont val="Calibri"/>
      </rPr>
      <t xml:space="preserve">
</t>
    </r>
    <r>
      <rPr>
        <sz val="11"/>
        <color rgb="FF000000"/>
        <rFont val="Calibri"/>
      </rPr>
      <t>Document acceptance of risk by the Information Owner where sensitive or classified data is not encrypted.</t>
    </r>
    <r>
      <rPr>
        <sz val="11"/>
        <color rgb="FF000000"/>
        <rFont val="Calibri"/>
      </rPr>
      <t xml:space="preserve">
</t>
    </r>
    <r>
      <rPr>
        <sz val="11"/>
        <color rgb="FF000000"/>
        <rFont val="Calibri"/>
      </rPr>
      <t>Have the IAO document assurance that the unencrypted sensitive or classified information is otherwise inaccessible to those who do not have Need-to-Know access to the data.</t>
    </r>
    <r>
      <rPr>
        <sz val="11"/>
        <color rgb="FF000000"/>
        <rFont val="Calibri"/>
      </rPr>
      <t xml:space="preserve">
</t>
    </r>
    <r>
      <rPr>
        <sz val="11"/>
        <color rgb="FF000000"/>
        <rFont val="Calibri"/>
      </rPr>
      <t>To lessen the impact on system performance, separate sensitive data where file encryption is required into dedicated DBMS data files.</t>
    </r>
    <r>
      <rPr>
        <sz val="11"/>
        <color rgb="FF000000"/>
        <rFont val="Calibri"/>
      </rPr>
      <t xml:space="preserve">
</t>
    </r>
    <r>
      <rPr>
        <sz val="11"/>
        <color rgb="FF000000"/>
        <rFont val="Calibri"/>
      </rPr>
      <t>Consider applying additional auditing of access to any unencrypted sensitive or classified data when accessed by users (with and/or without Need-to-Know).</t>
    </r>
  </si>
  <si>
    <r>
      <rPr>
        <sz val="11"/>
        <color rgb="FF000000"/>
        <rFont val="Calibri"/>
      </rPr>
      <t>Where system and DBMS access controls do not provide complete protection of sensitive or classified information, the Information Owner may require encryption to provide additional protection. Encryption of sensitive data helps protect disclosure to privileged users who do not have a need-to-know requirement to the data, but may be able to access DBMS data files using OS file tools.</t>
    </r>
    <r>
      <rPr>
        <sz val="11"/>
        <color rgb="FF000000"/>
        <rFont val="Calibri"/>
      </rPr>
      <t xml:space="preserve">
</t>
    </r>
    <r>
      <rPr>
        <sz val="11"/>
        <color rgb="FF000000"/>
        <rFont val="Calibri"/>
      </rPr>
      <t>NOTE:  The decision to encrypt data is the responsibility of the Information Owner and should be based on other access controls employed to protect the data.</t>
    </r>
  </si>
  <si>
    <r>
      <rPr>
        <sz val="11"/>
        <color rgb="FF000000"/>
        <rFont val="Calibri"/>
      </rPr>
      <t>Review the System Security Plan and/or the AIS Functional Architecture documentation to discover sensitive or classified data identified by the Information Owner that requires encryption.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sensitive or classified data is identified as requiring encryption by the Information Owner, this check is Not a Finding.</t>
    </r>
    <r>
      <rPr>
        <sz val="11"/>
        <color rgb="FF000000"/>
        <rFont val="Calibri"/>
      </rPr>
      <t xml:space="preserve">
</t>
    </r>
    <r>
      <rPr>
        <sz val="11"/>
        <color rgb="FF000000"/>
        <rFont val="Calibri"/>
      </rPr>
      <t>Have the DBA use select statements in the database to review sensitive data stored in tables as identified in the System Security Plan and/or AIS Functional Architecture documentation.</t>
    </r>
    <r>
      <rPr>
        <sz val="11"/>
        <color rgb="FF000000"/>
        <rFont val="Calibri"/>
      </rPr>
      <t xml:space="preserve">
</t>
    </r>
    <r>
      <rPr>
        <sz val="11"/>
        <color rgb="FF000000"/>
        <rFont val="Calibri"/>
      </rPr>
      <t>If all sensitive data as identified is encrypted within the database objects, encryption of the DBMS data files is optional and Not a Finding.</t>
    </r>
    <r>
      <rPr>
        <sz val="11"/>
        <color rgb="FF000000"/>
        <rFont val="Calibri"/>
      </rPr>
      <t xml:space="preserve">
</t>
    </r>
    <r>
      <rPr>
        <sz val="11"/>
        <color rgb="FF000000"/>
        <rFont val="Calibri"/>
      </rPr>
      <t>If all sensitive data is not encrypted within database objects, review encryption applied to the DBMS host data files.</t>
    </r>
    <r>
      <rPr>
        <sz val="11"/>
        <color rgb="FF000000"/>
        <rFont val="Calibri"/>
      </rPr>
      <t xml:space="preserve">
</t>
    </r>
    <r>
      <rPr>
        <sz val="11"/>
        <color rgb="FF000000"/>
        <rFont val="Calibri"/>
      </rPr>
      <t>If no encryption is applied, this is a Finding.</t>
    </r>
    <r>
      <rPr>
        <sz val="11"/>
        <color rgb="FF000000"/>
        <rFont val="Calibri"/>
      </rPr>
      <t xml:space="preserve">
</t>
    </r>
    <r>
      <rPr>
        <sz val="11"/>
        <color rgb="FF000000"/>
        <rFont val="Calibri"/>
      </rPr>
      <t xml:space="preserve">If encryption is required by the information owner, NIST-certified cryptography is used to encrypt stored sensitive information. </t>
    </r>
    <r>
      <rPr>
        <sz val="11"/>
        <color rgb="FF000000"/>
        <rFont val="Calibri"/>
      </rPr>
      <t xml:space="preserve">
</t>
    </r>
    <r>
      <rPr>
        <sz val="11"/>
        <color rgb="FF000000"/>
        <rFont val="Calibri"/>
      </rPr>
      <t>If encryption is required by the information owner, NIST-certified cryptography is used to encrypt stored classified non-sources and methods intelligence information.</t>
    </r>
    <r>
      <rPr>
        <sz val="11"/>
        <color rgb="FF000000"/>
        <rFont val="Calibri"/>
      </rPr>
      <t xml:space="preserve">
</t>
    </r>
    <r>
      <rPr>
        <sz val="11"/>
        <color rgb="FF000000"/>
        <rFont val="Calibri"/>
      </rPr>
      <t>If a classified enclave contains sources and methods intelligence data and is accessed by individuals lacking an appropriate clearance for sources and methods intelligence, then NSA-approved cryptography is used to encrypt all sources and methods intelligence stored within the enclave.</t>
    </r>
    <r>
      <rPr>
        <sz val="11"/>
        <color rgb="FF000000"/>
        <rFont val="Calibri"/>
      </rPr>
      <t xml:space="preserve">
</t>
    </r>
    <r>
      <rPr>
        <sz val="11"/>
        <color rgb="FF000000"/>
        <rFont val="Calibri"/>
      </rPr>
      <t>Determine which DBMS data files contain sensitive data. Not all DBMS data files will require encryption.</t>
    </r>
  </si>
  <si>
    <t>V-15133</t>
  </si>
  <si>
    <r>
      <rPr>
        <sz val="11"/>
        <rFont val="Calibri"/>
      </rPr>
      <t>Transaction logs should be periodically reviewed for unauthorized modification of data.</t>
    </r>
  </si>
  <si>
    <r>
      <rPr>
        <sz val="11"/>
        <color rgb="FF000000"/>
        <rFont val="Calibri"/>
      </rPr>
      <t>Configure database data auditing to comply with the requirements of the application.</t>
    </r>
    <r>
      <rPr>
        <sz val="11"/>
        <color rgb="FF000000"/>
        <rFont val="Calibri"/>
      </rPr>
      <t xml:space="preserve">
</t>
    </r>
    <r>
      <rPr>
        <sz val="11"/>
        <color rgb="FF000000"/>
        <rFont val="Calibri"/>
      </rPr>
      <t>Document auditing requirements in the System Security Plan.</t>
    </r>
  </si>
  <si>
    <r>
      <rPr>
        <sz val="11"/>
        <color rgb="FF000000"/>
        <rFont val="Calibri"/>
      </rPr>
      <t>Unauthorized or malicious changes to data compromise the integrity and usefulness of the data. Auditing changes to data supports accountability and non-repudiation. Auditing changes to data may be provided by the application accessing the DBMS or may depend upon the DBMS auditing functions. When DBMS auditing is used, the DBA is responsible for ensuring the auditing configuration meets the application design requirements.</t>
    </r>
  </si>
  <si>
    <r>
      <rPr>
        <sz val="11"/>
        <color rgb="FF000000"/>
        <rFont val="Calibri"/>
      </rPr>
      <t>If the application does not require auditing using DBMS features, this check is Not Applicable.</t>
    </r>
    <r>
      <rPr>
        <sz val="11"/>
        <color rgb="FF000000"/>
        <rFont val="Calibri"/>
      </rPr>
      <t xml:space="preserve">
</t>
    </r>
    <r>
      <rPr>
        <sz val="11"/>
        <color rgb="FF000000"/>
        <rFont val="Calibri"/>
      </rPr>
      <t>Review the application System Security Plan for requirements for database configuration for auditing changes to application data.</t>
    </r>
    <r>
      <rPr>
        <sz val="11"/>
        <color rgb="FF000000"/>
        <rFont val="Calibri"/>
      </rPr>
      <t xml:space="preserve">
</t>
    </r>
    <r>
      <rPr>
        <sz val="11"/>
        <color rgb="FF000000"/>
        <rFont val="Calibri"/>
      </rPr>
      <t>If the application requires DBMS auditing for changes to data, review the database audit configuration against the application requirement. If the auditing does not comply with the requirement, this is a Finding.</t>
    </r>
  </si>
  <si>
    <t>V-15138</t>
  </si>
  <si>
    <r>
      <rPr>
        <sz val="11"/>
        <rFont val="Calibri"/>
      </rPr>
      <t>The DBMS IA policies and procedures should be reviewed annually or more frequently.</t>
    </r>
  </si>
  <si>
    <r>
      <rPr>
        <sz val="11"/>
        <color rgb="FF000000"/>
        <rFont val="Calibri"/>
      </rPr>
      <t>Develop, document and implement procedures to review DBMS IA policies and procedures.</t>
    </r>
  </si>
  <si>
    <r>
      <rPr>
        <sz val="11"/>
        <color rgb="FF000000"/>
        <rFont val="Calibri"/>
      </rPr>
      <t>A regular review of current database security policies and procedures is necessary to maintain the desired security posture of the DBMS. Policies and procedures should be measured against current DoD policy, STIG guidance, vendor-specific guidance and recommendations, and site-specific or other security policies.</t>
    </r>
  </si>
  <si>
    <r>
      <rPr>
        <sz val="11"/>
        <color rgb="FF000000"/>
        <rFont val="Calibri"/>
      </rPr>
      <t>Review documented policy and procedures included or noted in the System Security Plan as well as evidence of implementation for annual reviews of DBMS IA policy and procedures.</t>
    </r>
    <r>
      <rPr>
        <sz val="11"/>
        <color rgb="FF000000"/>
        <rFont val="Calibri"/>
      </rPr>
      <t xml:space="preserve">
</t>
    </r>
    <r>
      <rPr>
        <sz val="11"/>
        <color rgb="FF000000"/>
        <rFont val="Calibri"/>
      </rPr>
      <t>If policy and procedures do not exist, are incomplete, or are not implemented and followed annually or more frequently, this is a Finding.</t>
    </r>
  </si>
  <si>
    <t>V-15139</t>
  </si>
  <si>
    <r>
      <rPr>
        <sz val="11"/>
        <rFont val="Calibri"/>
      </rPr>
      <t>Plans and procedures for testing DBMS installations, upgrades and patches should be defined and followed prior to production implementation.</t>
    </r>
  </si>
  <si>
    <r>
      <rPr>
        <sz val="11"/>
        <color rgb="FF000000"/>
        <rFont val="Calibri"/>
      </rPr>
      <t>Develop, document and implement procedures for testing DBMS installations, upgrades and patches prior to deployment on production systems.</t>
    </r>
  </si>
  <si>
    <r>
      <rPr>
        <sz val="11"/>
        <color rgb="FF000000"/>
        <rFont val="Calibri"/>
      </rPr>
      <t>Updates and patches to existing software have the intention of improving the security or enhancing or adding features to the product. However, it is unfortunately common that updates or patches can render production systems inoperable or even introduce serious vulnerabilities. Some updates also set security configurations back to unacceptable settings that do not meet security requirements. For these reasons, it is a good practice to test updates and patches offline before introducing them in a production environment.</t>
    </r>
  </si>
  <si>
    <r>
      <rPr>
        <sz val="11"/>
        <color rgb="FF000000"/>
        <rFont val="Calibri"/>
      </rPr>
      <t>Review policy and procedures documented or noted in the System Security Plan and evidence of implementation for testing DBMS installations, upgrades and patches prior to production deployment.</t>
    </r>
    <r>
      <rPr>
        <sz val="11"/>
        <color rgb="FF000000"/>
        <rFont val="Calibri"/>
      </rPr>
      <t xml:space="preserve">
</t>
    </r>
    <r>
      <rPr>
        <sz val="11"/>
        <color rgb="FF000000"/>
        <rFont val="Calibri"/>
      </rPr>
      <t>If policy and procedures do not exist or evidence of implementation does not exist, this is a Finding.</t>
    </r>
  </si>
  <si>
    <t>V-15140</t>
  </si>
  <si>
    <r>
      <rPr>
        <sz val="11"/>
        <rFont val="Calibri"/>
      </rPr>
      <t>Procedures and restrictions for import of production data to development databases should be documented, implemented and followed.</t>
    </r>
  </si>
  <si>
    <r>
      <rPr>
        <sz val="11"/>
        <color rgb="FF000000"/>
        <rFont val="Calibri"/>
      </rPr>
      <t>Develop, document and implement policy and procedures that provide restrictions for production data export.</t>
    </r>
    <r>
      <rPr>
        <sz val="11"/>
        <color rgb="FF000000"/>
        <rFont val="Calibri"/>
      </rPr>
      <t xml:space="preserve">
</t>
    </r>
    <r>
      <rPr>
        <sz val="11"/>
        <color rgb="FF000000"/>
        <rFont val="Calibri"/>
      </rPr>
      <t>Require users and administrators assigned privileges that allow the export of production data from a production database to acknowledge understanding of export restrictions.</t>
    </r>
    <r>
      <rPr>
        <sz val="11"/>
        <color rgb="FF000000"/>
        <rFont val="Calibri"/>
      </rPr>
      <t xml:space="preserve">
</t>
    </r>
    <r>
      <rPr>
        <sz val="11"/>
        <color rgb="FF000000"/>
        <rFont val="Calibri"/>
      </rPr>
      <t>Restrict permissions allowing use or access to database export procedures or functions to authorized users.</t>
    </r>
    <r>
      <rPr>
        <sz val="11"/>
        <color rgb="FF000000"/>
        <rFont val="Calibri"/>
      </rPr>
      <t xml:space="preserve">
</t>
    </r>
    <r>
      <rPr>
        <sz val="11"/>
        <color rgb="FF000000"/>
        <rFont val="Calibri"/>
      </rPr>
      <t>Ensure sensitive data from production is sanitized prior to import to a development database (See check DG0076).</t>
    </r>
    <r>
      <rPr>
        <sz val="11"/>
        <color rgb="FF000000"/>
        <rFont val="Calibri"/>
      </rPr>
      <t xml:space="preserve">
</t>
    </r>
    <r>
      <rPr>
        <sz val="11"/>
        <color rgb="FF000000"/>
        <rFont val="Calibri"/>
      </rPr>
      <t>Grant access and need-to-know to developers where allowed by policy.</t>
    </r>
  </si>
  <si>
    <r>
      <rPr>
        <sz val="11"/>
        <color rgb="FF000000"/>
        <rFont val="Calibri"/>
      </rPr>
      <t>Data export from production databases may include sensitive data. Application developers may not be cleared for or have need-to-know to sensitive data. Any access they may have to production data would be considered unauthorized access and subject the sensitive data to unlawful or unauthorized disclosure.</t>
    </r>
  </si>
  <si>
    <r>
      <rPr>
        <sz val="11"/>
        <color rgb="FF000000"/>
        <rFont val="Calibri"/>
      </rPr>
      <t>If the database being reviewed is not a production database or does not contain sensitive data, this check is Not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documented policy, procedures and proof of implementation for restrictions placed on data exports from the production database.</t>
    </r>
    <r>
      <rPr>
        <sz val="11"/>
        <color rgb="FF000000"/>
        <rFont val="Calibri"/>
      </rPr>
      <t xml:space="preserve">
</t>
    </r>
    <r>
      <rPr>
        <sz val="11"/>
        <color rgb="FF000000"/>
        <rFont val="Calibri"/>
      </rPr>
      <t>Policy and procedures should include that only authorized users have access to DBMS export utilities and that export data is properly sanitized prior to import to a development database.</t>
    </r>
    <r>
      <rPr>
        <sz val="11"/>
        <color rgb="FF000000"/>
        <rFont val="Calibri"/>
      </rPr>
      <t xml:space="preserve">
</t>
    </r>
    <r>
      <rPr>
        <sz val="11"/>
        <color rgb="FF000000"/>
        <rFont val="Calibri"/>
      </rPr>
      <t>Policy and procedures may also include that developers be granted the necessary clearance and need-to-know prior to import of production data.</t>
    </r>
    <r>
      <rPr>
        <sz val="11"/>
        <color rgb="FF000000"/>
        <rFont val="Calibri"/>
      </rPr>
      <t xml:space="preserve">
</t>
    </r>
    <r>
      <rPr>
        <sz val="11"/>
        <color rgb="FF000000"/>
        <rFont val="Calibri"/>
      </rPr>
      <t>If documented policy, procedures and proof of implementation are not present or complete, this is a Finding.</t>
    </r>
    <r>
      <rPr>
        <sz val="11"/>
        <color rgb="FF000000"/>
        <rFont val="Calibri"/>
      </rPr>
      <t xml:space="preserve">
</t>
    </r>
    <r>
      <rPr>
        <sz val="11"/>
        <color rgb="FF000000"/>
        <rFont val="Calibri"/>
      </rPr>
      <t>If methods to sanitize sensitive data are required and not documented or followed, this is a Finding.</t>
    </r>
  </si>
  <si>
    <t>V-15141</t>
  </si>
  <si>
    <r>
      <rPr>
        <sz val="11"/>
        <rFont val="Calibri"/>
      </rPr>
      <t>DBMS processes or services should run under custom, dedicated OS accounts.</t>
    </r>
  </si>
  <si>
    <r>
      <rPr>
        <sz val="11"/>
        <color rgb="FF000000"/>
        <rFont val="Calibri"/>
      </rPr>
      <t>On UNIX Systems:</t>
    </r>
    <r>
      <rPr>
        <sz val="11"/>
        <color rgb="FF000000"/>
        <rFont val="Calibri"/>
      </rPr>
      <t xml:space="preserve">
</t>
    </r>
    <r>
      <rPr>
        <sz val="11"/>
        <color rgb="FF000000"/>
        <rFont val="Calibri"/>
      </rPr>
      <t>Ensure the Oracle Owner account is used for all Oracle processes.</t>
    </r>
    <r>
      <rPr>
        <sz val="11"/>
        <color rgb="FF000000"/>
        <rFont val="Calibri"/>
      </rPr>
      <t xml:space="preserve">
</t>
    </r>
    <r>
      <rPr>
        <sz val="11"/>
        <color rgb="FF000000"/>
        <rFont val="Calibri"/>
      </rPr>
      <t>The Oracle SNMP agent (Intelligent or Management Agent) is required (by Oracle Corp per MetaLink Note 548928.1) to use the Oracle Process owner account.</t>
    </r>
    <r>
      <rPr>
        <sz val="11"/>
        <color rgb="FF000000"/>
        <rFont val="Calibri"/>
      </rPr>
      <t xml:space="preserve">
</t>
    </r>
    <r>
      <rPr>
        <sz val="11"/>
        <color rgb="FF000000"/>
        <rFont val="Calibri"/>
      </rPr>
      <t>On Windows Systems:</t>
    </r>
    <r>
      <rPr>
        <sz val="11"/>
        <color rgb="FF000000"/>
        <rFont val="Calibri"/>
      </rPr>
      <t xml:space="preserve">
</t>
    </r>
    <r>
      <rPr>
        <sz val="11"/>
        <color rgb="FF000000"/>
        <rFont val="Calibri"/>
      </rPr>
      <t>Create and assign a dedicated Oracle Windows OS account for all Oracle processes.</t>
    </r>
  </si>
  <si>
    <r>
      <rPr>
        <sz val="11"/>
        <color rgb="FF000000"/>
        <rFont val="Calibri"/>
      </rPr>
      <t>Shared accounts do not provide separation of duties nor allow for assignment of least privileges for use by database processes and services. Without separation and least privilege, the exploit of one service or process is more likely to be able to compromise another or all other services.</t>
    </r>
  </si>
  <si>
    <r>
      <rPr>
        <sz val="11"/>
        <color rgb="FF000000"/>
        <rFont val="Calibri"/>
      </rPr>
      <t>Ask the DBA/SA to demonstrate process ownership for the Oracle DBMS software.</t>
    </r>
    <r>
      <rPr>
        <sz val="11"/>
        <color rgb="FF000000"/>
        <rFont val="Calibri"/>
      </rPr>
      <t xml:space="preserve">
</t>
    </r>
    <r>
      <rPr>
        <sz val="11"/>
        <color rgb="FF000000"/>
        <rFont val="Calibri"/>
      </rPr>
      <t>On UNIX Systems (enter at command prompt):</t>
    </r>
    <r>
      <rPr>
        <sz val="11"/>
        <color rgb="FF000000"/>
        <rFont val="Calibri"/>
      </rPr>
      <t xml:space="preserve">
</t>
    </r>
    <r>
      <rPr>
        <sz val="11"/>
        <color rgb="FF000000"/>
        <rFont val="Calibri"/>
      </rPr>
      <t>ps ef | grep -i pmon | grep -v grep (all database processes)</t>
    </r>
    <r>
      <rPr>
        <sz val="11"/>
        <color rgb="FF000000"/>
        <rFont val="Calibri"/>
      </rPr>
      <t xml:space="preserve">
</t>
    </r>
    <r>
      <rPr>
        <sz val="11"/>
        <color rgb="FF000000"/>
        <rFont val="Calibri"/>
      </rPr>
      <t>ps ef | grep -i tns | grep -v grep (all listener processes)</t>
    </r>
    <r>
      <rPr>
        <sz val="11"/>
        <color rgb="FF000000"/>
        <rFont val="Calibri"/>
      </rPr>
      <t xml:space="preserve">
</t>
    </r>
    <r>
      <rPr>
        <sz val="11"/>
        <color rgb="FF000000"/>
        <rFont val="Calibri"/>
      </rPr>
      <t>ps ef | grep -i dbsnmp | grep -v grep (Oracle Intelligent Agents)</t>
    </r>
    <r>
      <rPr>
        <sz val="11"/>
        <color rgb="FF000000"/>
        <rFont val="Calibri"/>
      </rPr>
      <t xml:space="preserve">
</t>
    </r>
    <r>
      <rPr>
        <sz val="11"/>
        <color rgb="FF000000"/>
        <rFont val="Calibri"/>
      </rPr>
      <t>Sample output (database processes):</t>
    </r>
    <r>
      <rPr>
        <sz val="11"/>
        <color rgb="FF000000"/>
        <rFont val="Calibri"/>
      </rPr>
      <t xml:space="preserve">
</t>
    </r>
    <r>
      <rPr>
        <sz val="11"/>
        <color rgb="FF000000"/>
        <rFont val="Calibri"/>
      </rPr>
      <t>oracle 5593 1 0 08:15 ? 00:00:00 ora_pmon_oraprod1</t>
    </r>
    <r>
      <rPr>
        <sz val="11"/>
        <color rgb="FF000000"/>
        <rFont val="Calibri"/>
      </rPr>
      <t xml:space="preserve">
</t>
    </r>
    <r>
      <rPr>
        <sz val="11"/>
        <color rgb="FF000000"/>
        <rFont val="Calibri"/>
      </rPr>
      <t>Sample output (listener processes):</t>
    </r>
    <r>
      <rPr>
        <sz val="11"/>
        <color rgb="FF000000"/>
        <rFont val="Calibri"/>
      </rPr>
      <t xml:space="preserve">
</t>
    </r>
    <r>
      <rPr>
        <sz val="11"/>
        <color rgb="FF000000"/>
        <rFont val="Calibri"/>
      </rPr>
      <t>oracle 5505 1 0 08:15 ? 00:00:00 /var/opt/oracle/product/10.2.0/db_1/bin/tnslsnr LISTENER -inherit</t>
    </r>
    <r>
      <rPr>
        <sz val="11"/>
        <color rgb="FF000000"/>
        <rFont val="Calibri"/>
      </rPr>
      <t xml:space="preserve">
</t>
    </r>
    <r>
      <rPr>
        <sz val="11"/>
        <color rgb="FF000000"/>
        <rFont val="Calibri"/>
      </rPr>
      <t>Sample output (agent processes):</t>
    </r>
    <r>
      <rPr>
        <sz val="11"/>
        <color rgb="FF000000"/>
        <rFont val="Calibri"/>
      </rPr>
      <t xml:space="preserve">
</t>
    </r>
    <r>
      <rPr>
        <sz val="11"/>
        <color rgb="FF000000"/>
        <rFont val="Calibri"/>
      </rPr>
      <t>oracle 1734 1 0 08:16 ? 00:00:00 /var/opt/oracle/product/10.2.0/db_1/bin/dbsnmp</t>
    </r>
    <r>
      <rPr>
        <sz val="11"/>
        <color rgb="FF000000"/>
        <rFont val="Calibri"/>
      </rPr>
      <t xml:space="preserve">
</t>
    </r>
    <r>
      <rPr>
        <sz val="11"/>
        <color rgb="FF000000"/>
        <rFont val="Calibri"/>
      </rPr>
      <t>In the above samples, the occurrence of "oracle" indicate the user account that owns the process.</t>
    </r>
    <r>
      <rPr>
        <sz val="11"/>
        <color rgb="FF000000"/>
        <rFont val="Calibri"/>
      </rPr>
      <t xml:space="preserve">
</t>
    </r>
    <r>
      <rPr>
        <sz val="11"/>
        <color rgb="FF000000"/>
        <rFont val="Calibri"/>
      </rPr>
      <t>If any Oracle processes are not using a dedicated OS account, this is a Finding.</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Log in using account with administrator privileges.</t>
    </r>
    <r>
      <rPr>
        <sz val="11"/>
        <color rgb="FF000000"/>
        <rFont val="Calibri"/>
      </rPr>
      <t xml:space="preserve">
</t>
    </r>
    <r>
      <rPr>
        <sz val="11"/>
        <color rgb="FF000000"/>
        <rFont val="Calibri"/>
      </rPr>
      <t>Open the Services snap-in.</t>
    </r>
    <r>
      <rPr>
        <sz val="11"/>
        <color rgb="FF000000"/>
        <rFont val="Calibri"/>
      </rPr>
      <t xml:space="preserve">
</t>
    </r>
    <r>
      <rPr>
        <sz val="11"/>
        <color rgb="FF000000"/>
        <rFont val="Calibri"/>
      </rPr>
      <t>Review the Oracle processes.</t>
    </r>
    <r>
      <rPr>
        <sz val="11"/>
        <color rgb="FF000000"/>
        <rFont val="Calibri"/>
      </rPr>
      <t xml:space="preserve">
</t>
    </r>
    <r>
      <rPr>
        <sz val="11"/>
        <color rgb="FF000000"/>
        <rFont val="Calibri"/>
      </rPr>
      <t>All Oracle processes should be run (Log On As) by a dedicated Oracle Windows OS account and not as LocalSystem.</t>
    </r>
    <r>
      <rPr>
        <sz val="11"/>
        <color rgb="FF000000"/>
        <rFont val="Calibri"/>
      </rPr>
      <t xml:space="preserve">
</t>
    </r>
    <r>
      <rPr>
        <sz val="11"/>
        <color rgb="FF000000"/>
        <rFont val="Calibri"/>
      </rPr>
      <t>If any Oracle service is not run by a dedicated Oracle Windows OS account, this is a Finding.</t>
    </r>
    <r>
      <rPr>
        <sz val="11"/>
        <color rgb="FF000000"/>
        <rFont val="Calibri"/>
      </rPr>
      <t xml:space="preserve">
</t>
    </r>
    <r>
      <rPr>
        <sz val="11"/>
        <color rgb="FF000000"/>
        <rFont val="Calibri"/>
      </rPr>
      <t>If any Oracle service is run as LocalSystem, this is a Finding.</t>
    </r>
  </si>
  <si>
    <t>V-15142</t>
  </si>
  <si>
    <r>
      <rPr>
        <sz val="11"/>
        <rFont val="Calibri"/>
      </rPr>
      <t>Asymmetric keys should use DoD PKI Certificates and be protected in accordance with NIST (unclassified data) or NSA (classified data) approved key management and processes.</t>
    </r>
  </si>
  <si>
    <r>
      <rPr>
        <sz val="11"/>
        <color rgb="FF000000"/>
        <rFont val="Calibri"/>
      </rPr>
      <t>Use DoD code-signing certificates to create asymmetric keys stored in the database that are used to encrypt sensitive data stored in the database.</t>
    </r>
    <r>
      <rPr>
        <sz val="11"/>
        <color rgb="FF000000"/>
        <rFont val="Calibri"/>
      </rPr>
      <t xml:space="preserve">
</t>
    </r>
    <r>
      <rPr>
        <sz val="11"/>
        <color rgb="FF000000"/>
        <rFont val="Calibri"/>
      </rPr>
      <t>Assign the application object owner account as the owner of asymmetric keys used by the application.</t>
    </r>
    <r>
      <rPr>
        <sz val="11"/>
        <color rgb="FF000000"/>
        <rFont val="Calibri"/>
      </rPr>
      <t xml:space="preserve">
</t>
    </r>
    <r>
      <rPr>
        <sz val="11"/>
        <color rgb="FF000000"/>
        <rFont val="Calibri"/>
      </rPr>
      <t>Create audit events for access to the key by other than the application owner account or approved application objects.</t>
    </r>
    <r>
      <rPr>
        <sz val="11"/>
        <color rgb="FF000000"/>
        <rFont val="Calibri"/>
      </rPr>
      <t xml:space="preserve">
</t>
    </r>
    <r>
      <rPr>
        <sz val="11"/>
        <color rgb="FF000000"/>
        <rFont val="Calibri"/>
      </rPr>
      <t>Revoke any privileges assigned to the asymmetric key to other than the application object owner account and authorized users.</t>
    </r>
    <r>
      <rPr>
        <sz val="11"/>
        <color rgb="FF000000"/>
        <rFont val="Calibri"/>
      </rPr>
      <t xml:space="preserve">
</t>
    </r>
    <r>
      <rPr>
        <sz val="11"/>
        <color rgb="FF000000"/>
        <rFont val="Calibri"/>
      </rPr>
      <t>Protect the private key by encrypting it with the database system master key where available.</t>
    </r>
    <r>
      <rPr>
        <sz val="11"/>
        <color rgb="FF000000"/>
        <rFont val="Calibri"/>
      </rPr>
      <t xml:space="preserve">
</t>
    </r>
    <r>
      <rPr>
        <sz val="11"/>
        <color rgb="FF000000"/>
        <rFont val="Calibri"/>
      </rPr>
      <t>Where available, store encryption keys and certificates on hardware security modules (HSM).</t>
    </r>
    <r>
      <rPr>
        <sz val="11"/>
        <color rgb="FF000000"/>
        <rFont val="Calibri"/>
      </rPr>
      <t xml:space="preserve">
</t>
    </r>
    <r>
      <rPr>
        <sz val="11"/>
        <color rgb="FF000000"/>
        <rFont val="Calibri"/>
      </rPr>
      <t>Oracle Advanced Security is required to provide asymmetric key management features.</t>
    </r>
  </si>
  <si>
    <r>
      <rPr>
        <sz val="11"/>
        <color rgb="FF000000"/>
        <rFont val="Calibri"/>
      </rPr>
      <t>Encryption is only effective if the encryption method is robust and the keys used to provide the encryption are not easily discovered. Without effective encryption, sensitive data is vulnerable to unauthorized access.</t>
    </r>
  </si>
  <si>
    <r>
      <rPr>
        <sz val="11"/>
        <color rgb="FF000000"/>
        <rFont val="Calibri"/>
      </rPr>
      <t>If Asymmetric keys are present and Oracle Advanced Security is not installed and operational on the DBMS host, this is a Finding.</t>
    </r>
    <r>
      <rPr>
        <sz val="11"/>
        <color rgb="FF000000"/>
        <rFont val="Calibri"/>
      </rPr>
      <t xml:space="preserve">
</t>
    </r>
    <r>
      <rPr>
        <sz val="11"/>
        <color rgb="FF000000"/>
        <rFont val="Calibri"/>
      </rPr>
      <t>For each asymmetric key identified as being used to encrypt sensitive data, verify the key owner is an application object owner or other non-DBA account.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key owner listed is a DBA, this is a Finding.</t>
    </r>
    <r>
      <rPr>
        <sz val="11"/>
        <color rgb="FF000000"/>
        <rFont val="Calibri"/>
      </rPr>
      <t xml:space="preserve">
</t>
    </r>
    <r>
      <rPr>
        <sz val="11"/>
        <color rgb="FF000000"/>
        <rFont val="Calibri"/>
      </rPr>
      <t>If any key owner is not the application object owner account or an account specific to the application as documented in the System Security Plan,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asymmetric keys whose private key is not encrypted exist in the database, this is a Finding.</t>
    </r>
    <r>
      <rPr>
        <sz val="11"/>
        <color rgb="FF000000"/>
        <rFont val="Calibri"/>
      </rPr>
      <t xml:space="preserve">
</t>
    </r>
    <r>
      <rPr>
        <sz val="11"/>
        <color rgb="FF000000"/>
        <rFont val="Calibri"/>
      </rPr>
      <t>Review the access permissions to asymmetric keys.</t>
    </r>
    <r>
      <rPr>
        <sz val="11"/>
        <color rgb="FF000000"/>
        <rFont val="Calibri"/>
      </rPr>
      <t xml:space="preserve">
</t>
    </r>
    <r>
      <rPr>
        <sz val="11"/>
        <color rgb="FF000000"/>
        <rFont val="Calibri"/>
      </rPr>
      <t>Verify that any permission granted is authorized in the System Security Plan for access to the key.</t>
    </r>
    <r>
      <rPr>
        <sz val="11"/>
        <color rgb="FF000000"/>
        <rFont val="Calibri"/>
      </rPr>
      <t xml:space="preserve">
</t>
    </r>
    <r>
      <rPr>
        <sz val="11"/>
        <color rgb="FF000000"/>
        <rFont val="Calibri"/>
      </rPr>
      <t>Examine evidence that an audit record is created whenever the asymmetric key is accessed by other than authorized users. In particular, view evidence that access by a DBA or other system privileged account results in the generation of an audit record.</t>
    </r>
    <r>
      <rPr>
        <sz val="11"/>
        <color rgb="FF000000"/>
        <rFont val="Calibri"/>
      </rPr>
      <t xml:space="preserve">
</t>
    </r>
    <r>
      <rPr>
        <sz val="11"/>
        <color rgb="FF000000"/>
        <rFont val="Calibri"/>
      </rPr>
      <t>This is required because system privileges that allow access to encryption keys may be used to access sensitive data where the privileged user does not have a job function need-to-know the data.</t>
    </r>
    <r>
      <rPr>
        <sz val="11"/>
        <color rgb="FF000000"/>
        <rFont val="Calibri"/>
      </rPr>
      <t xml:space="preserve">
</t>
    </r>
    <r>
      <rPr>
        <sz val="11"/>
        <color rgb="FF000000"/>
        <rFont val="Calibri"/>
      </rPr>
      <t>If an audit record is not generated for unauthorized access to the asymmetric key, this is a Finding.</t>
    </r>
  </si>
  <si>
    <t>V-15143</t>
  </si>
  <si>
    <r>
      <rPr>
        <sz val="11"/>
        <rFont val="Calibri"/>
      </rPr>
      <t>Database data encryption controls should be configured in accordance with application requirements.</t>
    </r>
  </si>
  <si>
    <r>
      <rPr>
        <sz val="11"/>
        <color rgb="FF000000"/>
        <rFont val="Calibri"/>
      </rPr>
      <t>Configure DBMS encryption features and functions as required by the System Security Plan.</t>
    </r>
    <r>
      <rPr>
        <sz val="11"/>
        <color rgb="FF000000"/>
        <rFont val="Calibri"/>
      </rPr>
      <t xml:space="preserve">
</t>
    </r>
    <r>
      <rPr>
        <sz val="11"/>
        <color rgb="FF000000"/>
        <rFont val="Calibri"/>
      </rPr>
      <t>Discrepancies between what features are and are not available should be resolved with the Information Owner, Application Developer and DBA as overseen by the IAO.</t>
    </r>
  </si>
  <si>
    <r>
      <rPr>
        <sz val="11"/>
        <color rgb="FF000000"/>
        <rFont val="Calibri"/>
      </rPr>
      <t>Access to sensitive data may not always be sufficiently protected by authorizations and require encryption. In some cases, the required encryption may be provided by the application accessing the database. In others, the DBMS may be configured to provide the data encryption. When the DBMS provides the encryption, the requirement must be implemented as identified by the Information Owner to prevent unauthorized disclosure or access.</t>
    </r>
  </si>
  <si>
    <r>
      <rPr>
        <sz val="11"/>
        <color rgb="FF000000"/>
        <rFont val="Calibri"/>
      </rPr>
      <t>Review the System Security Plan and note sensitive data identified by the Information Owner as requiring encryption using DBMS features administered by the DBA.</t>
    </r>
    <r>
      <rPr>
        <sz val="11"/>
        <color rgb="FF000000"/>
        <rFont val="Calibri"/>
      </rPr>
      <t xml:space="preserve">
</t>
    </r>
    <r>
      <rPr>
        <sz val="11"/>
        <color rgb="FF000000"/>
        <rFont val="Calibri"/>
      </rPr>
      <t>If no sensitive data is present or encryption of sensitive data is not required by the Information Owner, this check is Not a Finding.</t>
    </r>
    <r>
      <rPr>
        <sz val="11"/>
        <color rgb="FF000000"/>
        <rFont val="Calibri"/>
      </rPr>
      <t xml:space="preserve">
</t>
    </r>
    <r>
      <rPr>
        <sz val="11"/>
        <color rgb="FF000000"/>
        <rFont val="Calibri"/>
      </rPr>
      <t>Review the encryption configuration against the System Security Plan specification.</t>
    </r>
    <r>
      <rPr>
        <sz val="11"/>
        <color rgb="FF000000"/>
        <rFont val="Calibri"/>
      </rPr>
      <t xml:space="preserve">
</t>
    </r>
    <r>
      <rPr>
        <sz val="11"/>
        <color rgb="FF000000"/>
        <rFont val="Calibri"/>
      </rPr>
      <t>If the specified encryption is not configured, this is a Finding.</t>
    </r>
  </si>
  <si>
    <t>V-15144</t>
  </si>
  <si>
    <r>
      <rPr>
        <sz val="11"/>
        <rFont val="Calibri"/>
      </rPr>
      <t>Sensitive data is stored in the database and should be identified in the System Security Plan and AIS Functional Architecture documentation.</t>
    </r>
  </si>
  <si>
    <r>
      <rPr>
        <sz val="11"/>
        <color rgb="FF000000"/>
        <rFont val="Calibri"/>
      </rPr>
      <t>Include identification of any sensitive data in the AIS Functional Architecture and the System Security Plan.</t>
    </r>
    <r>
      <rPr>
        <sz val="11"/>
        <color rgb="FF000000"/>
        <rFont val="Calibri"/>
      </rPr>
      <t xml:space="preserve">
</t>
    </r>
    <r>
      <rPr>
        <sz val="11"/>
        <color rgb="FF000000"/>
        <rFont val="Calibri"/>
      </rPr>
      <t>Include data that appear to be sensitive with a discussion as to why it is not marked as such.</t>
    </r>
  </si>
  <si>
    <r>
      <rPr>
        <sz val="11"/>
        <color rgb="FF000000"/>
        <rFont val="Calibri"/>
      </rPr>
      <t>A DBMS that does not have the correct confidentiality level identified or any confidentiality level assigned is not being secured at a level appropriate to the risk it poses.</t>
    </r>
  </si>
  <si>
    <r>
      <rPr>
        <sz val="11"/>
        <color rgb="FF000000"/>
        <rFont val="Calibri"/>
      </rPr>
      <t>If no sensitive or classified data is stored in the database, listed in the System Security Plan and listed in the AIS Functional Architecture documentation, this check is Not a Finding.</t>
    </r>
    <r>
      <rPr>
        <sz val="11"/>
        <color rgb="FF000000"/>
        <rFont val="Calibri"/>
      </rPr>
      <t xml:space="preserve">
</t>
    </r>
    <r>
      <rPr>
        <sz val="11"/>
        <color rgb="FF000000"/>
        <rFont val="Calibri"/>
      </rPr>
      <t>Review AIS Functional Architecture documentation for the DBMS and note any sensitive data that is identified.</t>
    </r>
    <r>
      <rPr>
        <sz val="11"/>
        <color rgb="FF000000"/>
        <rFont val="Calibri"/>
      </rPr>
      <t xml:space="preserve">
</t>
    </r>
    <r>
      <rPr>
        <sz val="11"/>
        <color rgb="FF000000"/>
        <rFont val="Calibri"/>
      </rPr>
      <t>Review database table column data or descriptions that indicate sensitive data.</t>
    </r>
    <r>
      <rPr>
        <sz val="11"/>
        <color rgb="FF000000"/>
        <rFont val="Calibri"/>
      </rPr>
      <t xml:space="preserve">
</t>
    </r>
    <r>
      <rPr>
        <sz val="11"/>
        <color rgb="FF000000"/>
        <rFont val="Calibri"/>
      </rPr>
      <t>For example, a data column labeled "SSN" could indicate social security numbers are stored in the column.</t>
    </r>
    <r>
      <rPr>
        <sz val="11"/>
        <color rgb="FF000000"/>
        <rFont val="Calibri"/>
      </rPr>
      <t xml:space="preserve">
</t>
    </r>
    <r>
      <rPr>
        <sz val="11"/>
        <color rgb="FF000000"/>
        <rFont val="Calibri"/>
      </rPr>
      <t>Question the IAO or DBA where any questions arise.</t>
    </r>
    <r>
      <rPr>
        <sz val="11"/>
        <color rgb="FF000000"/>
        <rFont val="Calibri"/>
      </rPr>
      <t xml:space="preserve">
</t>
    </r>
    <r>
      <rPr>
        <sz val="11"/>
        <color rgb="FF000000"/>
        <rFont val="Calibri"/>
      </rPr>
      <t>General categories of sensitive data requiring identification include any personal data (health, financial, social security number and date of birth), proprietary or financially sensitive business data or data that might be classified.</t>
    </r>
    <r>
      <rPr>
        <sz val="11"/>
        <color rgb="FF000000"/>
        <rFont val="Calibri"/>
      </rPr>
      <t xml:space="preserve">
</t>
    </r>
    <r>
      <rPr>
        <sz val="11"/>
        <color rgb="FF000000"/>
        <rFont val="Calibri"/>
      </rPr>
      <t>If any data is considered sensitive and is not documented in the AISFA, this is a Finding.</t>
    </r>
  </si>
  <si>
    <t>V-15145</t>
  </si>
  <si>
    <r>
      <rPr>
        <sz val="11"/>
        <rFont val="Calibri"/>
      </rPr>
      <t>The DBMS restoration priority should be assigned.</t>
    </r>
  </si>
  <si>
    <r>
      <rPr>
        <sz val="11"/>
        <color rgb="FF000000"/>
        <rFont val="Calibri"/>
      </rPr>
      <t>Review the mission criticality of the DBMS in relation to the overall mission of the organization and assign it a restoration priority.</t>
    </r>
  </si>
  <si>
    <r>
      <rPr>
        <sz val="11"/>
        <color rgb="FF000000"/>
        <rFont val="Calibri"/>
      </rPr>
      <t>When DBMS service is disrupted, the impact it has on the overall mission of the organization can be severe. Without proper assignment of the priority placed on restoration of the DBMS and its subsystems, restoration of DBMS services may not meet mission requirements.</t>
    </r>
  </si>
  <si>
    <r>
      <rPr>
        <sz val="11"/>
        <color rgb="FF000000"/>
        <rFont val="Calibri"/>
      </rPr>
      <t>Review the System Security Plan to discover the restoration priority assigned to the DBMS.</t>
    </r>
    <r>
      <rPr>
        <sz val="11"/>
        <color rgb="FF000000"/>
        <rFont val="Calibri"/>
      </rPr>
      <t xml:space="preserve">
</t>
    </r>
    <r>
      <rPr>
        <sz val="11"/>
        <color rgb="FF000000"/>
        <rFont val="Calibri"/>
      </rPr>
      <t>If a restoration priority is not assigned, this is a Finding.</t>
    </r>
  </si>
  <si>
    <t>V-15146</t>
  </si>
  <si>
    <r>
      <rPr>
        <sz val="11"/>
        <rFont val="Calibri"/>
      </rPr>
      <t>The DBMS should not be operated without authorization on a host system supporting other application services.</t>
    </r>
  </si>
  <si>
    <r>
      <rPr>
        <sz val="11"/>
        <color rgb="FF000000"/>
        <rFont val="Calibri"/>
      </rPr>
      <t>A dedicated host system in this case refers to an instance of the operating system at a minimum.</t>
    </r>
    <r>
      <rPr>
        <sz val="11"/>
        <color rgb="FF000000"/>
        <rFont val="Calibri"/>
      </rPr>
      <t xml:space="preserve">
</t>
    </r>
    <r>
      <rPr>
        <sz val="11"/>
        <color rgb="FF000000"/>
        <rFont val="Calibri"/>
      </rPr>
      <t>The operating system may reside on a virtual host machine where supported by the DBMS vendor.</t>
    </r>
    <r>
      <rPr>
        <sz val="11"/>
        <color rgb="FF000000"/>
        <rFont val="Calibri"/>
      </rPr>
      <t xml:space="preserve">
</t>
    </r>
    <r>
      <rPr>
        <sz val="11"/>
        <color rgb="FF000000"/>
        <rFont val="Calibri"/>
      </rPr>
      <t>Remove any unauthorized processes or services and install on a separate host system.</t>
    </r>
    <r>
      <rPr>
        <sz val="11"/>
        <color rgb="FF000000"/>
        <rFont val="Calibri"/>
      </rPr>
      <t xml:space="preserve">
</t>
    </r>
    <r>
      <rPr>
        <sz val="11"/>
        <color rgb="FF000000"/>
        <rFont val="Calibri"/>
      </rPr>
      <t>Where separation is not supported, update the System Security Plan to provide the technical requirement for having the application share a host with the DBMS.</t>
    </r>
  </si>
  <si>
    <r>
      <rPr>
        <sz val="11"/>
        <color rgb="FF000000"/>
        <rFont val="Calibri"/>
      </rPr>
      <t>In the same way that added security layers can provide a cumulative positive effect on security posture, 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the host system can most likely lead to a compromise of all applications hosted by the same system. A DBMS not installed on a dedicated host is threatened by other hosted applications. Applications that share a single DBMS may also create risk to one another. Access controls defined for one application by default may provide access to the other application's database objects or directories. Any method that provides any level of separation of security context assists in the protection between applications.</t>
    </r>
  </si>
  <si>
    <r>
      <rPr>
        <sz val="11"/>
        <color rgb="FF000000"/>
        <rFont val="Calibri"/>
      </rPr>
      <t>Review a list of Windows service or UNIX processes running on the DBMS host.</t>
    </r>
    <r>
      <rPr>
        <sz val="11"/>
        <color rgb="FF000000"/>
        <rFont val="Calibri"/>
      </rPr>
      <t xml:space="preserve">
</t>
    </r>
    <r>
      <rPr>
        <sz val="11"/>
        <color rgb="FF000000"/>
        <rFont val="Calibri"/>
      </rPr>
      <t>For Windows, review the Services snap-in.</t>
    </r>
    <r>
      <rPr>
        <sz val="11"/>
        <color rgb="FF000000"/>
        <rFont val="Calibri"/>
      </rPr>
      <t xml:space="preserve">
</t>
    </r>
    <r>
      <rPr>
        <sz val="11"/>
        <color rgb="FF000000"/>
        <rFont val="Calibri"/>
      </rPr>
      <t>Investigate with the DBA/SA any unknown services.</t>
    </r>
    <r>
      <rPr>
        <sz val="11"/>
        <color rgb="FF000000"/>
        <rFont val="Calibri"/>
      </rPr>
      <t xml:space="preserve">
</t>
    </r>
    <r>
      <rPr>
        <sz val="11"/>
        <color rgb="FF000000"/>
        <rFont val="Calibri"/>
      </rPr>
      <t>For UNIX, issue the ps -ef command.</t>
    </r>
    <r>
      <rPr>
        <sz val="11"/>
        <color rgb="FF000000"/>
        <rFont val="Calibri"/>
      </rPr>
      <t xml:space="preserve">
</t>
    </r>
    <r>
      <rPr>
        <sz val="11"/>
        <color rgb="FF000000"/>
        <rFont val="Calibri"/>
      </rPr>
      <t>Investigate with the DBA/SA any unknown processes.</t>
    </r>
    <r>
      <rPr>
        <sz val="11"/>
        <color rgb="FF000000"/>
        <rFont val="Calibri"/>
      </rPr>
      <t xml:space="preserve">
</t>
    </r>
    <r>
      <rPr>
        <sz val="11"/>
        <color rgb="FF000000"/>
        <rFont val="Calibri"/>
      </rPr>
      <t>If web, application, ftp, domain, print or other non-DBMS services or processes are identified as supporting other optional applications or functions not authorized in the System Security Plan, this is a Finding.</t>
    </r>
    <r>
      <rPr>
        <sz val="11"/>
        <color rgb="FF000000"/>
        <rFont val="Calibri"/>
      </rPr>
      <t xml:space="preserve">
</t>
    </r>
    <r>
      <rPr>
        <sz val="11"/>
        <color rgb="FF000000"/>
        <rFont val="Calibri"/>
      </rPr>
      <t>NOTE:  Only applications that are technically required to share the same host system may be authorized to do so. Applications that share the same host for administrative, financial or other non-technical reasons may not be authorized and are a Finding.</t>
    </r>
  </si>
  <si>
    <t>V-15148</t>
  </si>
  <si>
    <r>
      <rPr>
        <sz val="11"/>
        <rFont val="Calibri"/>
      </rPr>
      <t>DBMS network communications should comply with PPS usage restrictions.</t>
    </r>
  </si>
  <si>
    <r>
      <rPr>
        <sz val="11"/>
        <color rgb="FF000000"/>
        <rFont val="Calibri"/>
      </rPr>
      <t>Specify a default or registered port for TCP/IP protocols in the listener.ora and cman.ora files in the PORT= parameter of the address specification.</t>
    </r>
  </si>
  <si>
    <r>
      <rPr>
        <sz val="11"/>
        <color rgb="FF000000"/>
        <rFont val="Calibri"/>
      </rPr>
      <t>Non-standard network ports, protocol or services configuration or usage could lead to bypass of network perimeter security controls and protections.</t>
    </r>
  </si>
  <si>
    <r>
      <rPr>
        <sz val="11"/>
        <color rgb="FF000000"/>
        <rFont val="Calibri"/>
      </rPr>
      <t xml:space="preserve">If Oracle Listener, JAVA Listener, Oracle Names and Connection Manager are not running on the local database host server, this check is Not a Finding. </t>
    </r>
    <r>
      <rPr>
        <sz val="11"/>
        <color rgb="FF000000"/>
        <rFont val="Calibri"/>
      </rPr>
      <t xml:space="preserve">
</t>
    </r>
    <r>
      <rPr>
        <sz val="11"/>
        <color rgb="FF000000"/>
        <rFont val="Calibri"/>
      </rPr>
      <t xml:space="preserve">Review the listener.ora file located by default in the ORACLE_HOME\network\admin directory or in the directory specified in the environment variable TNS_ADMIN defined for the listener process or service.  </t>
    </r>
    <r>
      <rPr>
        <sz val="11"/>
        <color rgb="FF000000"/>
        <rFont val="Calibri"/>
      </rPr>
      <t xml:space="preserve">
</t>
    </r>
    <r>
      <rPr>
        <sz val="11"/>
        <color rgb="FF000000"/>
        <rFont val="Calibri"/>
      </rPr>
      <t>View the "PORT=" parameter for any protocols defined.</t>
    </r>
    <r>
      <rPr>
        <sz val="11"/>
        <color rgb="FF000000"/>
        <rFont val="Calibri"/>
      </rPr>
      <t xml:space="preserve">
</t>
    </r>
    <r>
      <rPr>
        <sz val="11"/>
        <color rgb="FF000000"/>
        <rFont val="Calibri"/>
      </rPr>
      <t>If any do not match an entry in the following list, then confirm that it is not a default or registered port for the service.</t>
    </r>
    <r>
      <rPr>
        <sz val="11"/>
        <color rgb="FF000000"/>
        <rFont val="Calibri"/>
      </rPr>
      <t xml:space="preserve">
</t>
    </r>
    <r>
      <rPr>
        <sz val="11"/>
        <color rgb="FF000000"/>
        <rFont val="Calibri"/>
      </rPr>
      <t>View the cman.ora file in the ORACLE_HOME/network/admin directory.</t>
    </r>
    <r>
      <rPr>
        <sz val="11"/>
        <color rgb="FF000000"/>
        <rFont val="Calibri"/>
      </rPr>
      <t xml:space="preserve">
</t>
    </r>
    <r>
      <rPr>
        <sz val="11"/>
        <color rgb="FF000000"/>
        <rFont val="Calibri"/>
      </rPr>
      <t>If the file does not exist, the database is not accessed via Oracle Connection Manager and this part of the check is Not a Finding.</t>
    </r>
    <r>
      <rPr>
        <sz val="11"/>
        <color rgb="FF000000"/>
        <rFont val="Calibri"/>
      </rPr>
      <t xml:space="preserve">
</t>
    </r>
    <r>
      <rPr>
        <sz val="11"/>
        <color rgb="FF000000"/>
        <rFont val="Calibri"/>
      </rPr>
      <t>View the "PORT=" parameter for any protocols defined.</t>
    </r>
    <r>
      <rPr>
        <sz val="11"/>
        <color rgb="FF000000"/>
        <rFont val="Calibri"/>
      </rPr>
      <t xml:space="preserve">
</t>
    </r>
    <r>
      <rPr>
        <sz val="11"/>
        <color rgb="FF000000"/>
        <rFont val="Calibri"/>
      </rPr>
      <t>If any do not match an entry in the following list, then confirm that it is not a default or registered port for the service.</t>
    </r>
    <r>
      <rPr>
        <sz val="11"/>
        <color rgb="FF000000"/>
        <rFont val="Calibri"/>
      </rPr>
      <t xml:space="preserve">
</t>
    </r>
    <r>
      <rPr>
        <sz val="11"/>
        <color rgb="FF000000"/>
        <rFont val="Calibri"/>
      </rPr>
      <t>If any non-default or non-registered ports are listed, this is a Finding.</t>
    </r>
    <r>
      <rPr>
        <sz val="11"/>
        <color rgb="FF000000"/>
        <rFont val="Calibri"/>
      </rPr>
      <t xml:space="preserve">
</t>
    </r>
    <r>
      <rPr>
        <sz val="11"/>
        <color rgb="FF000000"/>
        <rFont val="Calibri"/>
      </rPr>
      <t>Default Oracle Listener Ports:  1521, 2483, 2484</t>
    </r>
    <r>
      <rPr>
        <sz val="11"/>
        <color rgb="FF000000"/>
        <rFont val="Calibri"/>
      </rPr>
      <t xml:space="preserve">
</t>
    </r>
    <r>
      <rPr>
        <sz val="11"/>
        <color rgb="FF000000"/>
        <rFont val="Calibri"/>
      </rPr>
      <t>Default Java Listener Ports:  2481, 2482</t>
    </r>
    <r>
      <rPr>
        <sz val="11"/>
        <color rgb="FF000000"/>
        <rFont val="Calibri"/>
      </rPr>
      <t xml:space="preserve">
</t>
    </r>
    <r>
      <rPr>
        <sz val="11"/>
        <color rgb="FF000000"/>
        <rFont val="Calibri"/>
      </rPr>
      <t>Default Oracle Names Listener Port:  1575</t>
    </r>
    <r>
      <rPr>
        <sz val="11"/>
        <color rgb="FF000000"/>
        <rFont val="Calibri"/>
      </rPr>
      <t xml:space="preserve">
</t>
    </r>
    <r>
      <rPr>
        <sz val="11"/>
        <color rgb="FF000000"/>
        <rFont val="Calibri"/>
      </rPr>
      <t>Default Connection Manager Ports:  1521, 1830</t>
    </r>
    <r>
      <rPr>
        <sz val="11"/>
        <color rgb="FF000000"/>
        <rFont val="Calibri"/>
      </rPr>
      <t xml:space="preserve">
</t>
    </r>
    <r>
      <rPr>
        <sz val="11"/>
        <color rgb="FF000000"/>
        <rFont val="Calibri"/>
      </rPr>
      <t>Registered ports MAY be listed at http://www.iana.org/assignments/port-numbers or in the DoD Ports, Protocols, and Services Category Assurance List (CAL).</t>
    </r>
  </si>
  <si>
    <t>V-15149</t>
  </si>
  <si>
    <r>
      <rPr>
        <sz val="11"/>
        <rFont val="Calibri"/>
      </rPr>
      <t>DBA roles assignments should be assigned and authorized by the IAO.</t>
    </r>
  </si>
  <si>
    <r>
      <rPr>
        <sz val="11"/>
        <color rgb="FF000000"/>
        <rFont val="Calibri"/>
      </rPr>
      <t>Develop, document and implement procedures to ensure all DBA role assignments are authorized and assigned by the IAO.</t>
    </r>
    <r>
      <rPr>
        <sz val="11"/>
        <color rgb="FF000000"/>
        <rFont val="Calibri"/>
      </rPr>
      <t xml:space="preserve">
</t>
    </r>
    <r>
      <rPr>
        <sz val="11"/>
        <color rgb="FF000000"/>
        <rFont val="Calibri"/>
      </rPr>
      <t>Include methods that provide evidence of approval in the procedures.</t>
    </r>
  </si>
  <si>
    <r>
      <rPr>
        <sz val="11"/>
        <color rgb="FF000000"/>
        <rFont val="Calibri"/>
      </rPr>
      <t>The DBA role and associated privileges provide complete control over the DBMS operation and integrity. DBA role assignment without authorization could lead to the assignment of these privileges to untrusted and untrustworthy persons and complete compromise of DBMS integrity.</t>
    </r>
  </si>
  <si>
    <r>
      <rPr>
        <sz val="11"/>
        <color rgb="FF000000"/>
        <rFont val="Calibri"/>
      </rPr>
      <t>Review the documented procedures for approval and granting of DBA privileges.</t>
    </r>
    <r>
      <rPr>
        <sz val="11"/>
        <color rgb="FF000000"/>
        <rFont val="Calibri"/>
      </rPr>
      <t xml:space="preserve">
</t>
    </r>
    <r>
      <rPr>
        <sz val="11"/>
        <color rgb="FF000000"/>
        <rFont val="Calibri"/>
      </rPr>
      <t>Review implementation evidence for the procedures.</t>
    </r>
    <r>
      <rPr>
        <sz val="11"/>
        <color rgb="FF000000"/>
        <rFont val="Calibri"/>
      </rPr>
      <t xml:space="preserve">
</t>
    </r>
    <r>
      <rPr>
        <sz val="11"/>
        <color rgb="FF000000"/>
        <rFont val="Calibri"/>
      </rPr>
      <t>If procedures do not exist or evidence that they are followed does not exist, this is a Finding.</t>
    </r>
  </si>
  <si>
    <t>V-15150</t>
  </si>
  <si>
    <r>
      <rPr>
        <sz val="11"/>
        <rFont val="Calibri"/>
      </rPr>
      <t>The DBMS requires a System Security Plan containing all required information.</t>
    </r>
  </si>
  <si>
    <r>
      <rPr>
        <sz val="11"/>
        <color rgb="FF000000"/>
        <rFont val="Calibri"/>
      </rPr>
      <t>Develop, document and implement a System Security Plan for the DBMS.</t>
    </r>
    <r>
      <rPr>
        <sz val="11"/>
        <color rgb="FF000000"/>
        <rFont val="Calibri"/>
      </rPr>
      <t xml:space="preserve">
</t>
    </r>
    <r>
      <rPr>
        <sz val="11"/>
        <color rgb="FF000000"/>
        <rFont val="Calibri"/>
      </rPr>
      <t>Include IA documentation related to the DBMS in the System Security Plan for the system that the DBMS supports.</t>
    </r>
    <r>
      <rPr>
        <sz val="11"/>
        <color rgb="FF000000"/>
        <rFont val="Calibri"/>
      </rPr>
      <t xml:space="preserve">
</t>
    </r>
    <r>
      <rPr>
        <sz val="11"/>
        <color rgb="FF000000"/>
        <rFont val="Calibri"/>
      </rPr>
      <t>Review section 3.4 - System Security Plan Overview in the ORACLE DATABASE SECURITY CHECKLIST for more information.</t>
    </r>
  </si>
  <si>
    <r>
      <rPr>
        <sz val="11"/>
        <color rgb="FF000000"/>
        <rFont val="Calibri"/>
      </rPr>
      <t>A System Security Plan identifies security control applicability and configuration for the DBMS. It also contains security control documentation requirements. Security controls applicable to the DBMS may not be documented, tracked or followed if not identified in the System Security Plan. Any omission of security control consideration could lead to an exploit of DBMS vulnerabilities.</t>
    </r>
  </si>
  <si>
    <r>
      <rPr>
        <sz val="11"/>
        <color rgb="FF000000"/>
        <rFont val="Calibri"/>
      </rPr>
      <t>Review the System Security Plan for the DBMS.</t>
    </r>
    <r>
      <rPr>
        <sz val="11"/>
        <color rgb="FF000000"/>
        <rFont val="Calibri"/>
      </rPr>
      <t xml:space="preserve">
</t>
    </r>
    <r>
      <rPr>
        <sz val="11"/>
        <color rgb="FF000000"/>
        <rFont val="Calibri"/>
      </rPr>
      <t>Review coverage of the following in the System Security Plan:</t>
    </r>
    <r>
      <rPr>
        <sz val="11"/>
        <color rgb="FF000000"/>
        <rFont val="Calibri"/>
      </rPr>
      <t xml:space="preserve">
</t>
    </r>
    <r>
      <rPr>
        <sz val="11"/>
        <color rgb="FF000000"/>
        <rFont val="Calibri"/>
      </rPr>
      <t>-  Technical, administrative and procedural IA program and policies that govern the DBMS</t>
    </r>
    <r>
      <rPr>
        <sz val="11"/>
        <color rgb="FF000000"/>
        <rFont val="Calibri"/>
      </rPr>
      <t xml:space="preserve">
</t>
    </r>
    <r>
      <rPr>
        <sz val="11"/>
        <color rgb="FF000000"/>
        <rFont val="Calibri"/>
      </rPr>
      <t>-  Identification of all IA personnel (IAM, IAO, DBA, SA) assigned responsibility to the DBMS</t>
    </r>
    <r>
      <rPr>
        <sz val="11"/>
        <color rgb="FF000000"/>
        <rFont val="Calibri"/>
      </rPr>
      <t xml:space="preserve">
</t>
    </r>
    <r>
      <rPr>
        <sz val="11"/>
        <color rgb="FF000000"/>
        <rFont val="Calibri"/>
      </rPr>
      <t>-  Specific IA requirements and objectives (e.g., requirements for data handling or dissemination (to include identification of sensitive data stored in the database, database application user job functions/roles and privileges), system redundancy and backup, or emergency response)</t>
    </r>
    <r>
      <rPr>
        <sz val="11"/>
        <color rgb="FF000000"/>
        <rFont val="Calibri"/>
      </rPr>
      <t xml:space="preserve">
</t>
    </r>
    <r>
      <rPr>
        <sz val="11"/>
        <color rgb="FF000000"/>
        <rFont val="Calibri"/>
      </rPr>
      <t>If a System Security Plan does not exist or does not identify or reference all relevant security controls, this is a Finding.</t>
    </r>
  </si>
  <si>
    <t>V-15152</t>
  </si>
  <si>
    <r>
      <rPr>
        <sz val="11"/>
        <rFont val="Calibri"/>
      </rPr>
      <t>DBMS login accounts require passwords to meet complexity requirements.</t>
    </r>
  </si>
  <si>
    <r>
      <rPr>
        <sz val="11"/>
        <color rgb="FF000000"/>
        <rFont val="Calibri"/>
      </rPr>
      <t>Create or use a password verify function that enforces password complexity.</t>
    </r>
    <r>
      <rPr>
        <sz val="11"/>
        <color rgb="FF000000"/>
        <rFont val="Calibri"/>
      </rPr>
      <t xml:space="preserve">
</t>
    </r>
    <r>
      <rPr>
        <sz val="11"/>
        <color rgb="FF000000"/>
        <rFont val="Calibri"/>
      </rPr>
      <t>See a sample below that meets DoD requirements.</t>
    </r>
    <r>
      <rPr>
        <sz val="11"/>
        <color rgb="FF000000"/>
        <rFont val="Calibri"/>
      </rPr>
      <t xml:space="preserve">
</t>
    </r>
    <r>
      <rPr>
        <sz val="11"/>
        <color rgb="FF000000"/>
        <rFont val="Calibri"/>
      </rPr>
      <t>Modify profiles to specify the password verify function created.</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Rem This script was modified from the Oracle utlpwdmg.sql default script.</t>
    </r>
    <r>
      <rPr>
        <sz val="11"/>
        <color rgb="FF000000"/>
        <rFont val="Calibri"/>
      </rPr>
      <t xml:space="preserve">
</t>
    </r>
    <r>
      <rPr>
        <sz val="11"/>
        <color rgb="FF000000"/>
        <rFont val="Calibri"/>
      </rPr>
      <t>Rem</t>
    </r>
    <r>
      <rPr>
        <sz val="11"/>
        <color rgb="FF000000"/>
        <rFont val="Calibri"/>
      </rPr>
      <t xml:space="preserve">
</t>
    </r>
    <r>
      <rPr>
        <sz val="11"/>
        <color rgb="FF000000"/>
        <rFont val="Calibri"/>
      </rPr>
      <t>-- This script sets the default password resource parameters.</t>
    </r>
    <r>
      <rPr>
        <sz val="11"/>
        <color rgb="FF000000"/>
        <rFont val="Calibri"/>
      </rPr>
      <t xml:space="preserve">
</t>
    </r>
    <r>
      <rPr>
        <sz val="11"/>
        <color rgb="FF000000"/>
        <rFont val="Calibri"/>
      </rPr>
      <t>-- This script needs to be run to enable the password features.</t>
    </r>
    <r>
      <rPr>
        <sz val="11"/>
        <color rgb="FF000000"/>
        <rFont val="Calibri"/>
      </rPr>
      <t xml:space="preserve">
</t>
    </r>
    <r>
      <rPr>
        <sz val="11"/>
        <color rgb="FF000000"/>
        <rFont val="Calibri"/>
      </rPr>
      <t>-- However, the default resource parameters can be changed based on the need.</t>
    </r>
    <r>
      <rPr>
        <sz val="11"/>
        <color rgb="FF000000"/>
        <rFont val="Calibri"/>
      </rPr>
      <t xml:space="preserve">
</t>
    </r>
    <r>
      <rPr>
        <sz val="11"/>
        <color rgb="FF000000"/>
        <rFont val="Calibri"/>
      </rPr>
      <t>-- A default password complexity function is also provided.</t>
    </r>
    <r>
      <rPr>
        <sz val="11"/>
        <color rgb="FF000000"/>
        <rFont val="Calibri"/>
      </rPr>
      <t xml:space="preserve">
</t>
    </r>
    <r>
      <rPr>
        <sz val="11"/>
        <color rgb="FF000000"/>
        <rFont val="Calibri"/>
      </rPr>
      <t>-- This function makes the minimum complexity checks like the minimum</t>
    </r>
    <r>
      <rPr>
        <sz val="11"/>
        <color rgb="FF000000"/>
        <rFont val="Calibri"/>
      </rPr>
      <t xml:space="preserve">
</t>
    </r>
    <r>
      <rPr>
        <sz val="11"/>
        <color rgb="FF000000"/>
        <rFont val="Calibri"/>
      </rPr>
      <t>-- length of the password, password not same as the username, etc. The user may</t>
    </r>
    <r>
      <rPr>
        <sz val="11"/>
        <color rgb="FF000000"/>
        <rFont val="Calibri"/>
      </rPr>
      <t xml:space="preserve">
</t>
    </r>
    <r>
      <rPr>
        <sz val="11"/>
        <color rgb="FF000000"/>
        <rFont val="Calibri"/>
      </rPr>
      <t>-- enhance this function according to the need.</t>
    </r>
    <r>
      <rPr>
        <sz val="11"/>
        <color rgb="FF000000"/>
        <rFont val="Calibri"/>
      </rPr>
      <t xml:space="preserve">
</t>
    </r>
    <r>
      <rPr>
        <sz val="11"/>
        <color rgb="FF000000"/>
        <rFont val="Calibri"/>
      </rPr>
      <t>-- This function must be created in SYS schema:</t>
    </r>
    <r>
      <rPr>
        <sz val="11"/>
        <color rgb="FF000000"/>
        <rFont val="Calibri"/>
      </rPr>
      <t xml:space="preserve">
</t>
    </r>
    <r>
      <rPr>
        <sz val="11"/>
        <color rgb="FF000000"/>
        <rFont val="Calibri"/>
      </rPr>
      <t>-- connect sys/&lt;password&gt; as sysdba before running the script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REPLACE FUNCTION verify_password_dod</t>
    </r>
    <r>
      <rPr>
        <sz val="11"/>
        <color rgb="FF000000"/>
        <rFont val="Calibri"/>
      </rPr>
      <t xml:space="preserve">
</t>
    </r>
    <r>
      <rPr>
        <sz val="11"/>
        <color rgb="FF000000"/>
        <rFont val="Calibri"/>
      </rPr>
      <t xml:space="preserve"> (username varchar2,</t>
    </r>
    <r>
      <rPr>
        <sz val="11"/>
        <color rgb="FF000000"/>
        <rFont val="Calibri"/>
      </rPr>
      <t xml:space="preserve">
</t>
    </r>
    <r>
      <rPr>
        <sz val="11"/>
        <color rgb="FF000000"/>
        <rFont val="Calibri"/>
      </rPr>
      <t xml:space="preserve">  password varchar2,</t>
    </r>
    <r>
      <rPr>
        <sz val="11"/>
        <color rgb="FF000000"/>
        <rFont val="Calibri"/>
      </rPr>
      <t xml:space="preserve">
</t>
    </r>
    <r>
      <rPr>
        <sz val="11"/>
        <color rgb="FF000000"/>
        <rFont val="Calibri"/>
      </rPr>
      <t xml:space="preserve">  old_password varchar2)</t>
    </r>
    <r>
      <rPr>
        <sz val="11"/>
        <color rgb="FF000000"/>
        <rFont val="Calibri"/>
      </rPr>
      <t xml:space="preserve">
</t>
    </r>
    <r>
      <rPr>
        <sz val="11"/>
        <color rgb="FF000000"/>
        <rFont val="Calibri"/>
      </rPr>
      <t xml:space="preserve">RETURN boolean IS </t>
    </r>
    <r>
      <rPr>
        <sz val="11"/>
        <color rgb="FF000000"/>
        <rFont val="Calibri"/>
      </rPr>
      <t xml:space="preserve">
</t>
    </r>
    <r>
      <rPr>
        <sz val="11"/>
        <color rgb="FF000000"/>
        <rFont val="Calibri"/>
      </rPr>
      <t xml:space="preserve"> n boolean;</t>
    </r>
    <r>
      <rPr>
        <sz val="11"/>
        <color rgb="FF000000"/>
        <rFont val="Calibri"/>
      </rPr>
      <t xml:space="preserve">
</t>
    </r>
    <r>
      <rPr>
        <sz val="11"/>
        <color rgb="FF000000"/>
        <rFont val="Calibri"/>
      </rPr>
      <t xml:space="preserve"> m integer;</t>
    </r>
    <r>
      <rPr>
        <sz val="11"/>
        <color rgb="FF000000"/>
        <rFont val="Calibri"/>
      </rPr>
      <t xml:space="preserve">
</t>
    </r>
    <r>
      <rPr>
        <sz val="11"/>
        <color rgb="FF000000"/>
        <rFont val="Calibri"/>
      </rPr>
      <t xml:space="preserve"> differ integer;</t>
    </r>
    <r>
      <rPr>
        <sz val="11"/>
        <color rgb="FF000000"/>
        <rFont val="Calibri"/>
      </rPr>
      <t xml:space="preserve">
</t>
    </r>
    <r>
      <rPr>
        <sz val="11"/>
        <color rgb="FF000000"/>
        <rFont val="Calibri"/>
      </rPr>
      <t xml:space="preserve"> isdigit boolean;</t>
    </r>
    <r>
      <rPr>
        <sz val="11"/>
        <color rgb="FF000000"/>
        <rFont val="Calibri"/>
      </rPr>
      <t xml:space="preserve">
</t>
    </r>
    <r>
      <rPr>
        <sz val="11"/>
        <color rgb="FF000000"/>
        <rFont val="Calibri"/>
      </rPr>
      <t xml:space="preserve"> numdigit integer;</t>
    </r>
    <r>
      <rPr>
        <sz val="11"/>
        <color rgb="FF000000"/>
        <rFont val="Calibri"/>
      </rPr>
      <t xml:space="preserve">
</t>
    </r>
    <r>
      <rPr>
        <sz val="11"/>
        <color rgb="FF000000"/>
        <rFont val="Calibri"/>
      </rPr>
      <t xml:space="preserve"> ispunct boolean;</t>
    </r>
    <r>
      <rPr>
        <sz val="11"/>
        <color rgb="FF000000"/>
        <rFont val="Calibri"/>
      </rPr>
      <t xml:space="preserve">
</t>
    </r>
    <r>
      <rPr>
        <sz val="11"/>
        <color rgb="FF000000"/>
        <rFont val="Calibri"/>
      </rPr>
      <t xml:space="preserve"> numpunct integer;</t>
    </r>
    <r>
      <rPr>
        <sz val="11"/>
        <color rgb="FF000000"/>
        <rFont val="Calibri"/>
      </rPr>
      <t xml:space="preserve">
</t>
    </r>
    <r>
      <rPr>
        <sz val="11"/>
        <color rgb="FF000000"/>
        <rFont val="Calibri"/>
      </rPr>
      <t xml:space="preserve"> islowchar boolean;</t>
    </r>
    <r>
      <rPr>
        <sz val="11"/>
        <color rgb="FF000000"/>
        <rFont val="Calibri"/>
      </rPr>
      <t xml:space="preserve">
</t>
    </r>
    <r>
      <rPr>
        <sz val="11"/>
        <color rgb="FF000000"/>
        <rFont val="Calibri"/>
      </rPr>
      <t xml:space="preserve"> numlowchar integer;</t>
    </r>
    <r>
      <rPr>
        <sz val="11"/>
        <color rgb="FF000000"/>
        <rFont val="Calibri"/>
      </rPr>
      <t xml:space="preserve">
</t>
    </r>
    <r>
      <rPr>
        <sz val="11"/>
        <color rgb="FF000000"/>
        <rFont val="Calibri"/>
      </rPr>
      <t xml:space="preserve"> isupchar boolean;</t>
    </r>
    <r>
      <rPr>
        <sz val="11"/>
        <color rgb="FF000000"/>
        <rFont val="Calibri"/>
      </rPr>
      <t xml:space="preserve">
</t>
    </r>
    <r>
      <rPr>
        <sz val="11"/>
        <color rgb="FF000000"/>
        <rFont val="Calibri"/>
      </rPr>
      <t xml:space="preserve"> numupchar integer;</t>
    </r>
    <r>
      <rPr>
        <sz val="11"/>
        <color rgb="FF000000"/>
        <rFont val="Calibri"/>
      </rPr>
      <t xml:space="preserve">
</t>
    </r>
    <r>
      <rPr>
        <sz val="11"/>
        <color rgb="FF000000"/>
        <rFont val="Calibri"/>
      </rPr>
      <t xml:space="preserve"> digitarray varchar2(10);</t>
    </r>
    <r>
      <rPr>
        <sz val="11"/>
        <color rgb="FF000000"/>
        <rFont val="Calibri"/>
      </rPr>
      <t xml:space="preserve">
</t>
    </r>
    <r>
      <rPr>
        <sz val="11"/>
        <color rgb="FF000000"/>
        <rFont val="Calibri"/>
      </rPr>
      <t xml:space="preserve"> punctarray varchar2(25);</t>
    </r>
    <r>
      <rPr>
        <sz val="11"/>
        <color rgb="FF000000"/>
        <rFont val="Calibri"/>
      </rPr>
      <t xml:space="preserve">
</t>
    </r>
    <r>
      <rPr>
        <sz val="11"/>
        <color rgb="FF000000"/>
        <rFont val="Calibri"/>
      </rPr>
      <t xml:space="preserve"> lowchararray varchar2(26);</t>
    </r>
    <r>
      <rPr>
        <sz val="11"/>
        <color rgb="FF000000"/>
        <rFont val="Calibri"/>
      </rPr>
      <t xml:space="preserve">
</t>
    </r>
    <r>
      <rPr>
        <sz val="11"/>
        <color rgb="FF000000"/>
        <rFont val="Calibri"/>
      </rPr>
      <t xml:space="preserve"> upchararray varchar2(26);</t>
    </r>
    <r>
      <rPr>
        <sz val="11"/>
        <color rgb="FF000000"/>
        <rFont val="Calibri"/>
      </rPr>
      <t xml:space="preserve">
</t>
    </r>
    <r>
      <rPr>
        <sz val="11"/>
        <color rgb="FF000000"/>
        <rFont val="Calibri"/>
      </rPr>
      <t xml:space="preserve"> pw_change_time date;</t>
    </r>
    <r>
      <rPr>
        <sz val="11"/>
        <color rgb="FF000000"/>
        <rFont val="Calibri"/>
      </rPr>
      <t xml:space="preserve">
</t>
    </r>
    <r>
      <rPr>
        <sz val="11"/>
        <color rgb="FF000000"/>
        <rFont val="Calibri"/>
      </rPr>
      <t xml:space="preserve">BEGIN </t>
    </r>
    <r>
      <rPr>
        <sz val="11"/>
        <color rgb="FF000000"/>
        <rFont val="Calibri"/>
      </rPr>
      <t xml:space="preserve">
</t>
    </r>
    <r>
      <rPr>
        <sz val="11"/>
        <color rgb="FF000000"/>
        <rFont val="Calibri"/>
      </rPr>
      <t xml:space="preserve"> digitarray:='0123456789';</t>
    </r>
    <r>
      <rPr>
        <sz val="11"/>
        <color rgb="FF000000"/>
        <rFont val="Calibri"/>
      </rPr>
      <t xml:space="preserve">
</t>
    </r>
    <r>
      <rPr>
        <sz val="11"/>
        <color rgb="FF000000"/>
        <rFont val="Calibri"/>
      </rPr>
      <t xml:space="preserve"> lowchararray:='abcdefghijklmnopqrstuvwxyz';</t>
    </r>
    <r>
      <rPr>
        <sz val="11"/>
        <color rgb="FF000000"/>
        <rFont val="Calibri"/>
      </rPr>
      <t xml:space="preserve">
</t>
    </r>
    <r>
      <rPr>
        <sz val="11"/>
        <color rgb="FF000000"/>
        <rFont val="Calibri"/>
      </rPr>
      <t xml:space="preserve"> upchararray:='ABCDEFGHIJKLMNOPQRSTUVWXYZ';</t>
    </r>
    <r>
      <rPr>
        <sz val="11"/>
        <color rgb="FF000000"/>
        <rFont val="Calibri"/>
      </rPr>
      <t xml:space="preserve">
</t>
    </r>
    <r>
      <rPr>
        <sz val="11"/>
        <color rgb="FF000000"/>
        <rFont val="Calibri"/>
      </rPr>
      <t xml:space="preserve"> punctarray:='@!"#$%&amp;()``*+,-/:;&lt;=&gt;?_';</t>
    </r>
    <r>
      <rPr>
        <sz val="11"/>
        <color rgb="FF000000"/>
        <rFont val="Calibri"/>
      </rPr>
      <t xml:space="preserve">
</t>
    </r>
    <r>
      <rPr>
        <sz val="11"/>
        <color rgb="FF000000"/>
        <rFont val="Calibri"/>
      </rPr>
      <t>-- Check if the password is same as the username</t>
    </r>
    <r>
      <rPr>
        <sz val="11"/>
        <color rgb="FF000000"/>
        <rFont val="Calibri"/>
      </rPr>
      <t xml:space="preserve">
</t>
    </r>
    <r>
      <rPr>
        <sz val="11"/>
        <color rgb="FF000000"/>
        <rFont val="Calibri"/>
      </rPr>
      <t>if nls_lower(password)=nls_lower(username) then</t>
    </r>
    <r>
      <rPr>
        <sz val="11"/>
        <color rgb="FF000000"/>
        <rFont val="Calibri"/>
      </rPr>
      <t xml:space="preserve">
</t>
    </r>
    <r>
      <rPr>
        <sz val="11"/>
        <color rgb="FF000000"/>
        <rFont val="Calibri"/>
      </rPr>
      <t xml:space="preserve"> raise_application_error(-20001, 'Password same as or similar to user');</t>
    </r>
    <r>
      <rPr>
        <sz val="11"/>
        <color rgb="FF000000"/>
        <rFont val="Calibri"/>
      </rPr>
      <t xml:space="preserve">
</t>
    </r>
    <r>
      <rPr>
        <sz val="11"/>
        <color rgb="FF000000"/>
        <rFont val="Calibri"/>
      </rPr>
      <t>end if;</t>
    </r>
    <r>
      <rPr>
        <sz val="11"/>
        <color rgb="FF000000"/>
        <rFont val="Calibri"/>
      </rPr>
      <t xml:space="preserve">
</t>
    </r>
    <r>
      <rPr>
        <sz val="11"/>
        <color rgb="FF000000"/>
        <rFont val="Calibri"/>
      </rPr>
      <t>-- Check for the minimum length of the password</t>
    </r>
    <r>
      <rPr>
        <sz val="11"/>
        <color rgb="FF000000"/>
        <rFont val="Calibri"/>
      </rPr>
      <t xml:space="preserve">
</t>
    </r>
    <r>
      <rPr>
        <sz val="11"/>
        <color rgb="FF000000"/>
        <rFont val="Calibri"/>
      </rPr>
      <t>if length(password) &lt; 15 then</t>
    </r>
    <r>
      <rPr>
        <sz val="11"/>
        <color rgb="FF000000"/>
        <rFont val="Calibri"/>
      </rPr>
      <t xml:space="preserve">
</t>
    </r>
    <r>
      <rPr>
        <sz val="11"/>
        <color rgb="FF000000"/>
        <rFont val="Calibri"/>
      </rPr>
      <t xml:space="preserve"> raise_application_error(-20002, 'Password length less than 15');</t>
    </r>
    <r>
      <rPr>
        <sz val="11"/>
        <color rgb="FF000000"/>
        <rFont val="Calibri"/>
      </rPr>
      <t xml:space="preserve">
</t>
    </r>
    <r>
      <rPr>
        <sz val="11"/>
        <color rgb="FF000000"/>
        <rFont val="Calibri"/>
      </rPr>
      <t>end if;</t>
    </r>
    <r>
      <rPr>
        <sz val="11"/>
        <color rgb="FF000000"/>
        <rFont val="Calibri"/>
      </rPr>
      <t xml:space="preserve">
</t>
    </r>
    <r>
      <rPr>
        <sz val="11"/>
        <color rgb="FF000000"/>
        <rFont val="Calibri"/>
      </rPr>
      <t>-- Check if the password is too simple. A dictionary of words may be maintained</t>
    </r>
    <r>
      <rPr>
        <sz val="11"/>
        <color rgb="FF000000"/>
        <rFont val="Calibri"/>
      </rPr>
      <t xml:space="preserve">
</t>
    </r>
    <r>
      <rPr>
        <sz val="11"/>
        <color rgb="FF000000"/>
        <rFont val="Calibri"/>
      </rPr>
      <t>-- and a check may be made so as not to allow the words that are too simple for</t>
    </r>
    <r>
      <rPr>
        <sz val="11"/>
        <color rgb="FF000000"/>
        <rFont val="Calibri"/>
      </rPr>
      <t xml:space="preserve">
</t>
    </r>
    <r>
      <rPr>
        <sz val="11"/>
        <color rgb="FF000000"/>
        <rFont val="Calibri"/>
      </rPr>
      <t>-- the password.</t>
    </r>
    <r>
      <rPr>
        <sz val="11"/>
        <color rgb="FF000000"/>
        <rFont val="Calibri"/>
      </rPr>
      <t xml:space="preserve">
</t>
    </r>
    <r>
      <rPr>
        <sz val="11"/>
        <color rgb="FF000000"/>
        <rFont val="Calibri"/>
      </rPr>
      <t>if nls_lower(password) in</t>
    </r>
    <r>
      <rPr>
        <sz val="11"/>
        <color rgb="FF000000"/>
        <rFont val="Calibri"/>
      </rPr>
      <t xml:space="preserve">
</t>
    </r>
    <r>
      <rPr>
        <sz val="11"/>
        <color rgb="FF000000"/>
        <rFont val="Calibri"/>
      </rPr>
      <t xml:space="preserve"> ('welcome','database','account','user','password','oracle','computer','abcdefgh',</t>
    </r>
    <r>
      <rPr>
        <sz val="11"/>
        <color rgb="FF000000"/>
        <rFont val="Calibri"/>
      </rPr>
      <t xml:space="preserve">
</t>
    </r>
    <r>
      <rPr>
        <sz val="11"/>
        <color rgb="FF000000"/>
        <rFont val="Calibri"/>
      </rPr>
      <t xml:space="preserve">  '12345') then</t>
    </r>
    <r>
      <rPr>
        <sz val="11"/>
        <color rgb="FF000000"/>
        <rFont val="Calibri"/>
      </rPr>
      <t xml:space="preserve">
</t>
    </r>
    <r>
      <rPr>
        <sz val="11"/>
        <color rgb="FF000000"/>
        <rFont val="Calibri"/>
      </rPr>
      <t xml:space="preserve"> raise_application_error(-20002, 'Password too simple');</t>
    </r>
    <r>
      <rPr>
        <sz val="11"/>
        <color rgb="FF000000"/>
        <rFont val="Calibri"/>
      </rPr>
      <t xml:space="preserve">
</t>
    </r>
    <r>
      <rPr>
        <sz val="11"/>
        <color rgb="FF000000"/>
        <rFont val="Calibri"/>
      </rPr>
      <t>end if;</t>
    </r>
    <r>
      <rPr>
        <sz val="11"/>
        <color rgb="FF000000"/>
        <rFont val="Calibri"/>
      </rPr>
      <t xml:space="preserve">
</t>
    </r>
    <r>
      <rPr>
        <sz val="11"/>
        <color rgb="FF000000"/>
        <rFont val="Calibri"/>
      </rPr>
      <t>-- Check if the password contains at least two each of the following:</t>
    </r>
    <r>
      <rPr>
        <sz val="11"/>
        <color rgb="FF000000"/>
        <rFont val="Calibri"/>
      </rPr>
      <t xml:space="preserve">
</t>
    </r>
    <r>
      <rPr>
        <sz val="11"/>
        <color rgb="FF000000"/>
        <rFont val="Calibri"/>
      </rPr>
      <t>-- uppercase characters, lowercase characters, digits and special characters.</t>
    </r>
    <r>
      <rPr>
        <sz val="11"/>
        <color rgb="FF000000"/>
        <rFont val="Calibri"/>
      </rPr>
      <t xml:space="preserve">
</t>
    </r>
    <r>
      <rPr>
        <sz val="11"/>
        <color rgb="FF000000"/>
        <rFont val="Calibri"/>
      </rPr>
      <t>-- 1. Check for the digits</t>
    </r>
    <r>
      <rPr>
        <sz val="11"/>
        <color rgb="FF000000"/>
        <rFont val="Calibri"/>
      </rPr>
      <t xml:space="preserve">
</t>
    </r>
    <r>
      <rPr>
        <sz val="11"/>
        <color rgb="FF000000"/>
        <rFont val="Calibri"/>
      </rPr>
      <t>isdigit:=FALSE;</t>
    </r>
    <r>
      <rPr>
        <sz val="11"/>
        <color rgb="FF000000"/>
        <rFont val="Calibri"/>
      </rPr>
      <t xml:space="preserve">
</t>
    </r>
    <r>
      <rPr>
        <sz val="11"/>
        <color rgb="FF000000"/>
        <rFont val="Calibri"/>
      </rPr>
      <t>numdigit:=0;</t>
    </r>
    <r>
      <rPr>
        <sz val="11"/>
        <color rgb="FF000000"/>
        <rFont val="Calibri"/>
      </rPr>
      <t xml:space="preserve">
</t>
    </r>
    <r>
      <rPr>
        <sz val="11"/>
        <color rgb="FF000000"/>
        <rFont val="Calibri"/>
      </rPr>
      <t>m:=length(password);</t>
    </r>
    <r>
      <rPr>
        <sz val="11"/>
        <color rgb="FF000000"/>
        <rFont val="Calibri"/>
      </rPr>
      <t xml:space="preserve">
</t>
    </r>
    <r>
      <rPr>
        <sz val="11"/>
        <color rgb="FF000000"/>
        <rFont val="Calibri"/>
      </rPr>
      <t>for i in 1..10 loop</t>
    </r>
    <r>
      <rPr>
        <sz val="11"/>
        <color rgb="FF000000"/>
        <rFont val="Calibri"/>
      </rPr>
      <t xml:space="preserve">
</t>
    </r>
    <r>
      <rPr>
        <sz val="11"/>
        <color rgb="FF000000"/>
        <rFont val="Calibri"/>
      </rPr>
      <t xml:space="preserve"> for j in 1..m loop</t>
    </r>
    <r>
      <rPr>
        <sz val="11"/>
        <color rgb="FF000000"/>
        <rFont val="Calibri"/>
      </rPr>
      <t xml:space="preserve">
</t>
    </r>
    <r>
      <rPr>
        <sz val="11"/>
        <color rgb="FF000000"/>
        <rFont val="Calibri"/>
      </rPr>
      <t xml:space="preserve">  if substr(password,j,1)=substr(digitarray,i,1) then</t>
    </r>
    <r>
      <rPr>
        <sz val="11"/>
        <color rgb="FF000000"/>
        <rFont val="Calibri"/>
      </rPr>
      <t xml:space="preserve">
</t>
    </r>
    <r>
      <rPr>
        <sz val="11"/>
        <color rgb="FF000000"/>
        <rFont val="Calibri"/>
      </rPr>
      <t xml:space="preserve">   numdigit:=numdigit + 1;</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if numdigit &gt; 1 then</t>
    </r>
    <r>
      <rPr>
        <sz val="11"/>
        <color rgb="FF000000"/>
        <rFont val="Calibri"/>
      </rPr>
      <t xml:space="preserve">
</t>
    </r>
    <r>
      <rPr>
        <sz val="11"/>
        <color rgb="FF000000"/>
        <rFont val="Calibri"/>
      </rPr>
      <t xml:space="preserve">   isdigit:=TRUE;</t>
    </r>
    <r>
      <rPr>
        <sz val="11"/>
        <color rgb="FF000000"/>
        <rFont val="Calibri"/>
      </rPr>
      <t xml:space="preserve">
</t>
    </r>
    <r>
      <rPr>
        <sz val="11"/>
        <color rgb="FF000000"/>
        <rFont val="Calibri"/>
      </rPr>
      <t xml:space="preserve">   goto findlowchar;</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end loop;</t>
    </r>
    <r>
      <rPr>
        <sz val="11"/>
        <color rgb="FF000000"/>
        <rFont val="Calibri"/>
      </rPr>
      <t xml:space="preserve">
</t>
    </r>
    <r>
      <rPr>
        <sz val="11"/>
        <color rgb="FF000000"/>
        <rFont val="Calibri"/>
      </rPr>
      <t>end loop;</t>
    </r>
    <r>
      <rPr>
        <sz val="11"/>
        <color rgb="FF000000"/>
        <rFont val="Calibri"/>
      </rPr>
      <t xml:space="preserve">
</t>
    </r>
    <r>
      <rPr>
        <sz val="11"/>
        <color rgb="FF000000"/>
        <rFont val="Calibri"/>
      </rPr>
      <t>if isdigit=FALSE then</t>
    </r>
    <r>
      <rPr>
        <sz val="11"/>
        <color rgb="FF000000"/>
        <rFont val="Calibri"/>
      </rPr>
      <t xml:space="preserve">
</t>
    </r>
    <r>
      <rPr>
        <sz val="11"/>
        <color rgb="FF000000"/>
        <rFont val="Calibri"/>
      </rPr>
      <t xml:space="preserve"> raise_application_error(-20003, 'Password should contain at least two digits');</t>
    </r>
    <r>
      <rPr>
        <sz val="11"/>
        <color rgb="FF000000"/>
        <rFont val="Calibri"/>
      </rPr>
      <t xml:space="preserve">
</t>
    </r>
    <r>
      <rPr>
        <sz val="11"/>
        <color rgb="FF000000"/>
        <rFont val="Calibri"/>
      </rPr>
      <t>end if;</t>
    </r>
    <r>
      <rPr>
        <sz val="11"/>
        <color rgb="FF000000"/>
        <rFont val="Calibri"/>
      </rPr>
      <t xml:space="preserve">
</t>
    </r>
    <r>
      <rPr>
        <sz val="11"/>
        <color rgb="FF000000"/>
        <rFont val="Calibri"/>
      </rPr>
      <t>-- 2. Check for the lowercase characters</t>
    </r>
    <r>
      <rPr>
        <sz val="11"/>
        <color rgb="FF000000"/>
        <rFont val="Calibri"/>
      </rPr>
      <t xml:space="preserve">
</t>
    </r>
    <r>
      <rPr>
        <sz val="11"/>
        <color rgb="FF000000"/>
        <rFont val="Calibri"/>
      </rPr>
      <t>&lt;&lt;findlowchar&gt;&gt;</t>
    </r>
    <r>
      <rPr>
        <sz val="11"/>
        <color rgb="FF000000"/>
        <rFont val="Calibri"/>
      </rPr>
      <t xml:space="preserve">
</t>
    </r>
    <r>
      <rPr>
        <sz val="11"/>
        <color rgb="FF000000"/>
        <rFont val="Calibri"/>
      </rPr>
      <t>islowchar:=FALSE;</t>
    </r>
    <r>
      <rPr>
        <sz val="11"/>
        <color rgb="FF000000"/>
        <rFont val="Calibri"/>
      </rPr>
      <t xml:space="preserve">
</t>
    </r>
    <r>
      <rPr>
        <sz val="11"/>
        <color rgb="FF000000"/>
        <rFont val="Calibri"/>
      </rPr>
      <t>numlowchar:=0;</t>
    </r>
    <r>
      <rPr>
        <sz val="11"/>
        <color rgb="FF000000"/>
        <rFont val="Calibri"/>
      </rPr>
      <t xml:space="preserve">
</t>
    </r>
    <r>
      <rPr>
        <sz val="11"/>
        <color rgb="FF000000"/>
        <rFont val="Calibri"/>
      </rPr>
      <t>m:=length(password);</t>
    </r>
    <r>
      <rPr>
        <sz val="11"/>
        <color rgb="FF000000"/>
        <rFont val="Calibri"/>
      </rPr>
      <t xml:space="preserve">
</t>
    </r>
    <r>
      <rPr>
        <sz val="11"/>
        <color rgb="FF000000"/>
        <rFont val="Calibri"/>
      </rPr>
      <t>for i in 1..length(lowchararray) loop</t>
    </r>
    <r>
      <rPr>
        <sz val="11"/>
        <color rgb="FF000000"/>
        <rFont val="Calibri"/>
      </rPr>
      <t xml:space="preserve">
</t>
    </r>
    <r>
      <rPr>
        <sz val="11"/>
        <color rgb="FF000000"/>
        <rFont val="Calibri"/>
      </rPr>
      <t xml:space="preserve"> for j in 1..m loop</t>
    </r>
    <r>
      <rPr>
        <sz val="11"/>
        <color rgb="FF000000"/>
        <rFont val="Calibri"/>
      </rPr>
      <t xml:space="preserve">
</t>
    </r>
    <r>
      <rPr>
        <sz val="11"/>
        <color rgb="FF000000"/>
        <rFont val="Calibri"/>
      </rPr>
      <t xml:space="preserve">  if substr(password,j,1)=substr(lowchararray,i,1) then</t>
    </r>
    <r>
      <rPr>
        <sz val="11"/>
        <color rgb="FF000000"/>
        <rFont val="Calibri"/>
      </rPr>
      <t xml:space="preserve">
</t>
    </r>
    <r>
      <rPr>
        <sz val="11"/>
        <color rgb="FF000000"/>
        <rFont val="Calibri"/>
      </rPr>
      <t xml:space="preserve">   numlowchar:=numlowchar + 1;</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if numlowchar &gt; 1 then</t>
    </r>
    <r>
      <rPr>
        <sz val="11"/>
        <color rgb="FF000000"/>
        <rFont val="Calibri"/>
      </rPr>
      <t xml:space="preserve">
</t>
    </r>
    <r>
      <rPr>
        <sz val="11"/>
        <color rgb="FF000000"/>
        <rFont val="Calibri"/>
      </rPr>
      <t xml:space="preserve">   islowchar:=TRUE;</t>
    </r>
    <r>
      <rPr>
        <sz val="11"/>
        <color rgb="FF000000"/>
        <rFont val="Calibri"/>
      </rPr>
      <t xml:space="preserve">
</t>
    </r>
    <r>
      <rPr>
        <sz val="11"/>
        <color rgb="FF000000"/>
        <rFont val="Calibri"/>
      </rPr>
      <t xml:space="preserve">   goto findupchar;</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end loop;</t>
    </r>
    <r>
      <rPr>
        <sz val="11"/>
        <color rgb="FF000000"/>
        <rFont val="Calibri"/>
      </rPr>
      <t xml:space="preserve">
</t>
    </r>
    <r>
      <rPr>
        <sz val="11"/>
        <color rgb="FF000000"/>
        <rFont val="Calibri"/>
      </rPr>
      <t>end loop;</t>
    </r>
    <r>
      <rPr>
        <sz val="11"/>
        <color rgb="FF000000"/>
        <rFont val="Calibri"/>
      </rPr>
      <t xml:space="preserve">
</t>
    </r>
    <r>
      <rPr>
        <sz val="11"/>
        <color rgb="FF000000"/>
        <rFont val="Calibri"/>
      </rPr>
      <t>if islowchar=FALSE then</t>
    </r>
    <r>
      <rPr>
        <sz val="11"/>
        <color rgb="FF000000"/>
        <rFont val="Calibri"/>
      </rPr>
      <t xml:space="preserve">
</t>
    </r>
    <r>
      <rPr>
        <sz val="11"/>
        <color rgb="FF000000"/>
        <rFont val="Calibri"/>
      </rPr>
      <t xml:space="preserve"> raise_application_error(-20003, 'Password should contain at least two lowercase characters');</t>
    </r>
    <r>
      <rPr>
        <sz val="11"/>
        <color rgb="FF000000"/>
        <rFont val="Calibri"/>
      </rPr>
      <t xml:space="preserve">
</t>
    </r>
    <r>
      <rPr>
        <sz val="11"/>
        <color rgb="FF000000"/>
        <rFont val="Calibri"/>
      </rPr>
      <t>end if;</t>
    </r>
    <r>
      <rPr>
        <sz val="11"/>
        <color rgb="FF000000"/>
        <rFont val="Calibri"/>
      </rPr>
      <t xml:space="preserve">
</t>
    </r>
    <r>
      <rPr>
        <sz val="11"/>
        <color rgb="FF000000"/>
        <rFont val="Calibri"/>
      </rPr>
      <t>-- 3. Check for the UPPERCASE characters</t>
    </r>
    <r>
      <rPr>
        <sz val="11"/>
        <color rgb="FF000000"/>
        <rFont val="Calibri"/>
      </rPr>
      <t xml:space="preserve">
</t>
    </r>
    <r>
      <rPr>
        <sz val="11"/>
        <color rgb="FF000000"/>
        <rFont val="Calibri"/>
      </rPr>
      <t>&lt;&lt;findupchar&gt;&gt;</t>
    </r>
    <r>
      <rPr>
        <sz val="11"/>
        <color rgb="FF000000"/>
        <rFont val="Calibri"/>
      </rPr>
      <t xml:space="preserve">
</t>
    </r>
    <r>
      <rPr>
        <sz val="11"/>
        <color rgb="FF000000"/>
        <rFont val="Calibri"/>
      </rPr>
      <t>isupchar:=FALSE;</t>
    </r>
    <r>
      <rPr>
        <sz val="11"/>
        <color rgb="FF000000"/>
        <rFont val="Calibri"/>
      </rPr>
      <t xml:space="preserve">
</t>
    </r>
    <r>
      <rPr>
        <sz val="11"/>
        <color rgb="FF000000"/>
        <rFont val="Calibri"/>
      </rPr>
      <t>numupchar:=0;</t>
    </r>
    <r>
      <rPr>
        <sz val="11"/>
        <color rgb="FF000000"/>
        <rFont val="Calibri"/>
      </rPr>
      <t xml:space="preserve">
</t>
    </r>
    <r>
      <rPr>
        <sz val="11"/>
        <color rgb="FF000000"/>
        <rFont val="Calibri"/>
      </rPr>
      <t>m:=length(password);</t>
    </r>
    <r>
      <rPr>
        <sz val="11"/>
        <color rgb="FF000000"/>
        <rFont val="Calibri"/>
      </rPr>
      <t xml:space="preserve">
</t>
    </r>
    <r>
      <rPr>
        <sz val="11"/>
        <color rgb="FF000000"/>
        <rFont val="Calibri"/>
      </rPr>
      <t>for i in 1..length(upchararray) loop</t>
    </r>
    <r>
      <rPr>
        <sz val="11"/>
        <color rgb="FF000000"/>
        <rFont val="Calibri"/>
      </rPr>
      <t xml:space="preserve">
</t>
    </r>
    <r>
      <rPr>
        <sz val="11"/>
        <color rgb="FF000000"/>
        <rFont val="Calibri"/>
      </rPr>
      <t xml:space="preserve"> for j in 1..m loop</t>
    </r>
    <r>
      <rPr>
        <sz val="11"/>
        <color rgb="FF000000"/>
        <rFont val="Calibri"/>
      </rPr>
      <t xml:space="preserve">
</t>
    </r>
    <r>
      <rPr>
        <sz val="11"/>
        <color rgb="FF000000"/>
        <rFont val="Calibri"/>
      </rPr>
      <t xml:space="preserve">  if substr(password,j,1)=substr(upchararray,i,1) then</t>
    </r>
    <r>
      <rPr>
        <sz val="11"/>
        <color rgb="FF000000"/>
        <rFont val="Calibri"/>
      </rPr>
      <t xml:space="preserve">
</t>
    </r>
    <r>
      <rPr>
        <sz val="11"/>
        <color rgb="FF000000"/>
        <rFont val="Calibri"/>
      </rPr>
      <t xml:space="preserve">   numupchar:=numupchar + 1;</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if numupchar &gt; 1 then</t>
    </r>
    <r>
      <rPr>
        <sz val="11"/>
        <color rgb="FF000000"/>
        <rFont val="Calibri"/>
      </rPr>
      <t xml:space="preserve">
</t>
    </r>
    <r>
      <rPr>
        <sz val="11"/>
        <color rgb="FF000000"/>
        <rFont val="Calibri"/>
      </rPr>
      <t xml:space="preserve">   isupchar:=TRUE;</t>
    </r>
    <r>
      <rPr>
        <sz val="11"/>
        <color rgb="FF000000"/>
        <rFont val="Calibri"/>
      </rPr>
      <t xml:space="preserve">
</t>
    </r>
    <r>
      <rPr>
        <sz val="11"/>
        <color rgb="FF000000"/>
        <rFont val="Calibri"/>
      </rPr>
      <t xml:space="preserve">   goto findpunct;</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end loop;</t>
    </r>
    <r>
      <rPr>
        <sz val="11"/>
        <color rgb="FF000000"/>
        <rFont val="Calibri"/>
      </rPr>
      <t xml:space="preserve">
</t>
    </r>
    <r>
      <rPr>
        <sz val="11"/>
        <color rgb="FF000000"/>
        <rFont val="Calibri"/>
      </rPr>
      <t>end loop;</t>
    </r>
    <r>
      <rPr>
        <sz val="11"/>
        <color rgb="FF000000"/>
        <rFont val="Calibri"/>
      </rPr>
      <t xml:space="preserve">
</t>
    </r>
    <r>
      <rPr>
        <sz val="11"/>
        <color rgb="FF000000"/>
        <rFont val="Calibri"/>
      </rPr>
      <t>if isupchar=FALSE then</t>
    </r>
    <r>
      <rPr>
        <sz val="11"/>
        <color rgb="FF000000"/>
        <rFont val="Calibri"/>
      </rPr>
      <t xml:space="preserve">
</t>
    </r>
    <r>
      <rPr>
        <sz val="11"/>
        <color rgb="FF000000"/>
        <rFont val="Calibri"/>
      </rPr>
      <t xml:space="preserve"> raise_application_error(-20003, 'Password should contain at least two uppercase characters');</t>
    </r>
    <r>
      <rPr>
        <sz val="11"/>
        <color rgb="FF000000"/>
        <rFont val="Calibri"/>
      </rPr>
      <t xml:space="preserve">
</t>
    </r>
    <r>
      <rPr>
        <sz val="11"/>
        <color rgb="FF000000"/>
        <rFont val="Calibri"/>
      </rPr>
      <t>end if;</t>
    </r>
    <r>
      <rPr>
        <sz val="11"/>
        <color rgb="FF000000"/>
        <rFont val="Calibri"/>
      </rPr>
      <t xml:space="preserve">
</t>
    </r>
    <r>
      <rPr>
        <sz val="11"/>
        <color rgb="FF000000"/>
        <rFont val="Calibri"/>
      </rPr>
      <t>-- 4. Check for the punctuation</t>
    </r>
    <r>
      <rPr>
        <sz val="11"/>
        <color rgb="FF000000"/>
        <rFont val="Calibri"/>
      </rPr>
      <t xml:space="preserve">
</t>
    </r>
    <r>
      <rPr>
        <sz val="11"/>
        <color rgb="FF000000"/>
        <rFont val="Calibri"/>
      </rPr>
      <t>&lt;&lt;findpunct&gt;&gt;</t>
    </r>
    <r>
      <rPr>
        <sz val="11"/>
        <color rgb="FF000000"/>
        <rFont val="Calibri"/>
      </rPr>
      <t xml:space="preserve">
</t>
    </r>
    <r>
      <rPr>
        <sz val="11"/>
        <color rgb="FF000000"/>
        <rFont val="Calibri"/>
      </rPr>
      <t>ispunct:=FALSE;</t>
    </r>
    <r>
      <rPr>
        <sz val="11"/>
        <color rgb="FF000000"/>
        <rFont val="Calibri"/>
      </rPr>
      <t xml:space="preserve">
</t>
    </r>
    <r>
      <rPr>
        <sz val="11"/>
        <color rgb="FF000000"/>
        <rFont val="Calibri"/>
      </rPr>
      <t>numpunct:=0;</t>
    </r>
    <r>
      <rPr>
        <sz val="11"/>
        <color rgb="FF000000"/>
        <rFont val="Calibri"/>
      </rPr>
      <t xml:space="preserve">
</t>
    </r>
    <r>
      <rPr>
        <sz val="11"/>
        <color rgb="FF000000"/>
        <rFont val="Calibri"/>
      </rPr>
      <t>m:=length(password);</t>
    </r>
    <r>
      <rPr>
        <sz val="11"/>
        <color rgb="FF000000"/>
        <rFont val="Calibri"/>
      </rPr>
      <t xml:space="preserve">
</t>
    </r>
    <r>
      <rPr>
        <sz val="11"/>
        <color rgb="FF000000"/>
        <rFont val="Calibri"/>
      </rPr>
      <t>for i in 1..length(punctarray) loop</t>
    </r>
    <r>
      <rPr>
        <sz val="11"/>
        <color rgb="FF000000"/>
        <rFont val="Calibri"/>
      </rPr>
      <t xml:space="preserve">
</t>
    </r>
    <r>
      <rPr>
        <sz val="11"/>
        <color rgb="FF000000"/>
        <rFont val="Calibri"/>
      </rPr>
      <t xml:space="preserve"> for j in 1..m loop</t>
    </r>
    <r>
      <rPr>
        <sz val="11"/>
        <color rgb="FF000000"/>
        <rFont val="Calibri"/>
      </rPr>
      <t xml:space="preserve">
</t>
    </r>
    <r>
      <rPr>
        <sz val="11"/>
        <color rgb="FF000000"/>
        <rFont val="Calibri"/>
      </rPr>
      <t xml:space="preserve">  if substr(password,j,1)=substr(punctarray,i,1) then</t>
    </r>
    <r>
      <rPr>
        <sz val="11"/>
        <color rgb="FF000000"/>
        <rFont val="Calibri"/>
      </rPr>
      <t xml:space="preserve">
</t>
    </r>
    <r>
      <rPr>
        <sz val="11"/>
        <color rgb="FF000000"/>
        <rFont val="Calibri"/>
      </rPr>
      <t xml:space="preserve">   numpunct:=numpunct + 1;</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if numpunct &gt; 1 then</t>
    </r>
    <r>
      <rPr>
        <sz val="11"/>
        <color rgb="FF000000"/>
        <rFont val="Calibri"/>
      </rPr>
      <t xml:space="preserve">
</t>
    </r>
    <r>
      <rPr>
        <sz val="11"/>
        <color rgb="FF000000"/>
        <rFont val="Calibri"/>
      </rPr>
      <t xml:space="preserve">   ispunct:=TRUE;</t>
    </r>
    <r>
      <rPr>
        <sz val="11"/>
        <color rgb="FF000000"/>
        <rFont val="Calibri"/>
      </rPr>
      <t xml:space="preserve">
</t>
    </r>
    <r>
      <rPr>
        <sz val="11"/>
        <color rgb="FF000000"/>
        <rFont val="Calibri"/>
      </rPr>
      <t xml:space="preserve">   goto endsearch;</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end loop;</t>
    </r>
    <r>
      <rPr>
        <sz val="11"/>
        <color rgb="FF000000"/>
        <rFont val="Calibri"/>
      </rPr>
      <t xml:space="preserve">
</t>
    </r>
    <r>
      <rPr>
        <sz val="11"/>
        <color rgb="FF000000"/>
        <rFont val="Calibri"/>
      </rPr>
      <t>end loop;</t>
    </r>
    <r>
      <rPr>
        <sz val="11"/>
        <color rgb="FF000000"/>
        <rFont val="Calibri"/>
      </rPr>
      <t xml:space="preserve">
</t>
    </r>
    <r>
      <rPr>
        <sz val="11"/>
        <color rgb="FF000000"/>
        <rFont val="Calibri"/>
      </rPr>
      <t>if ispunct=FALSE then</t>
    </r>
    <r>
      <rPr>
        <sz val="11"/>
        <color rgb="FF000000"/>
        <rFont val="Calibri"/>
      </rPr>
      <t xml:space="preserve">
</t>
    </r>
    <r>
      <rPr>
        <sz val="11"/>
        <color rgb="FF000000"/>
        <rFont val="Calibri"/>
      </rPr>
      <t xml:space="preserve"> raise_application_error(-20003, 'Password should contain at least two punctuation characters');</t>
    </r>
    <r>
      <rPr>
        <sz val="11"/>
        <color rgb="FF000000"/>
        <rFont val="Calibri"/>
      </rPr>
      <t xml:space="preserve">
</t>
    </r>
    <r>
      <rPr>
        <sz val="11"/>
        <color rgb="FF000000"/>
        <rFont val="Calibri"/>
      </rPr>
      <t>end if;</t>
    </r>
    <r>
      <rPr>
        <sz val="11"/>
        <color rgb="FF000000"/>
        <rFont val="Calibri"/>
      </rPr>
      <t xml:space="preserve">
</t>
    </r>
    <r>
      <rPr>
        <sz val="11"/>
        <color rgb="FF000000"/>
        <rFont val="Calibri"/>
      </rPr>
      <t>-- Check if the password differs from the previous password</t>
    </r>
    <r>
      <rPr>
        <sz val="11"/>
        <color rgb="FF000000"/>
        <rFont val="Calibri"/>
      </rPr>
      <t xml:space="preserve">
</t>
    </r>
    <r>
      <rPr>
        <sz val="11"/>
        <color rgb="FF000000"/>
        <rFont val="Calibri"/>
      </rPr>
      <t>-- by more than 4 characters</t>
    </r>
    <r>
      <rPr>
        <sz val="11"/>
        <color rgb="FF000000"/>
        <rFont val="Calibri"/>
      </rPr>
      <t xml:space="preserve">
</t>
    </r>
    <r>
      <rPr>
        <sz val="11"/>
        <color rgb="FF000000"/>
        <rFont val="Calibri"/>
      </rPr>
      <t>&lt;&lt;endsearch&gt;&gt;</t>
    </r>
    <r>
      <rPr>
        <sz val="11"/>
        <color rgb="FF000000"/>
        <rFont val="Calibri"/>
      </rPr>
      <t xml:space="preserve">
</t>
    </r>
    <r>
      <rPr>
        <sz val="11"/>
        <color rgb="FF000000"/>
        <rFont val="Calibri"/>
      </rPr>
      <t>if old_password is not null then</t>
    </r>
    <r>
      <rPr>
        <sz val="11"/>
        <color rgb="FF000000"/>
        <rFont val="Calibri"/>
      </rPr>
      <t xml:space="preserve">
</t>
    </r>
    <r>
      <rPr>
        <sz val="11"/>
        <color rgb="FF000000"/>
        <rFont val="Calibri"/>
      </rPr>
      <t xml:space="preserve"> differ:=length(old_password) - length(password);</t>
    </r>
    <r>
      <rPr>
        <sz val="11"/>
        <color rgb="FF000000"/>
        <rFont val="Calibri"/>
      </rPr>
      <t xml:space="preserve">
</t>
    </r>
    <r>
      <rPr>
        <sz val="11"/>
        <color rgb="FF000000"/>
        <rFont val="Calibri"/>
      </rPr>
      <t xml:space="preserve"> if abs(differ) &lt; 4 then</t>
    </r>
    <r>
      <rPr>
        <sz val="11"/>
        <color rgb="FF000000"/>
        <rFont val="Calibri"/>
      </rPr>
      <t xml:space="preserve">
</t>
    </r>
    <r>
      <rPr>
        <sz val="11"/>
        <color rgb="FF000000"/>
        <rFont val="Calibri"/>
      </rPr>
      <t xml:space="preserve">  if length(password) &lt; length(old_password) then</t>
    </r>
    <r>
      <rPr>
        <sz val="11"/>
        <color rgb="FF000000"/>
        <rFont val="Calibri"/>
      </rPr>
      <t xml:space="preserve">
</t>
    </r>
    <r>
      <rPr>
        <sz val="11"/>
        <color rgb="FF000000"/>
        <rFont val="Calibri"/>
      </rPr>
      <t xml:space="preserve">   m:=length(password);</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m:=length(old_password);</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differ:=abs(differ);</t>
    </r>
    <r>
      <rPr>
        <sz val="11"/>
        <color rgb="FF000000"/>
        <rFont val="Calibri"/>
      </rPr>
      <t xml:space="preserve">
</t>
    </r>
    <r>
      <rPr>
        <sz val="11"/>
        <color rgb="FF000000"/>
        <rFont val="Calibri"/>
      </rPr>
      <t xml:space="preserve">  for i in 1..m loop</t>
    </r>
    <r>
      <rPr>
        <sz val="11"/>
        <color rgb="FF000000"/>
        <rFont val="Calibri"/>
      </rPr>
      <t xml:space="preserve">
</t>
    </r>
    <r>
      <rPr>
        <sz val="11"/>
        <color rgb="FF000000"/>
        <rFont val="Calibri"/>
      </rPr>
      <t xml:space="preserve">   if substr(password,i,1) != substr(old_password,i,1) then</t>
    </r>
    <r>
      <rPr>
        <sz val="11"/>
        <color rgb="FF000000"/>
        <rFont val="Calibri"/>
      </rPr>
      <t xml:space="preserve">
</t>
    </r>
    <r>
      <rPr>
        <sz val="11"/>
        <color rgb="FF000000"/>
        <rFont val="Calibri"/>
      </rPr>
      <t xml:space="preserve">    differ:=differ + 1;</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end loop;</t>
    </r>
    <r>
      <rPr>
        <sz val="11"/>
        <color rgb="FF000000"/>
        <rFont val="Calibri"/>
      </rPr>
      <t xml:space="preserve">
</t>
    </r>
    <r>
      <rPr>
        <sz val="11"/>
        <color rgb="FF000000"/>
        <rFont val="Calibri"/>
      </rPr>
      <t xml:space="preserve">  if differ &lt; 4 then</t>
    </r>
    <r>
      <rPr>
        <sz val="11"/>
        <color rgb="FF000000"/>
        <rFont val="Calibri"/>
      </rPr>
      <t xml:space="preserve">
</t>
    </r>
    <r>
      <rPr>
        <sz val="11"/>
        <color rgb="FF000000"/>
        <rFont val="Calibri"/>
      </rPr>
      <t xml:space="preserve">   raise_application_error(-20004, 'Password should differ by more than 4 characters');</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end if;</t>
    </r>
    <r>
      <rPr>
        <sz val="11"/>
        <color rgb="FF000000"/>
        <rFont val="Calibri"/>
      </rPr>
      <t xml:space="preserve">
</t>
    </r>
    <r>
      <rPr>
        <sz val="11"/>
        <color rgb="FF000000"/>
        <rFont val="Calibri"/>
      </rPr>
      <t>-- Everything is fine. return TRUE</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EXCEPTION</t>
    </r>
    <r>
      <rPr>
        <sz val="11"/>
        <color rgb="FF000000"/>
        <rFont val="Calibri"/>
      </rPr>
      <t xml:space="preserve">
</t>
    </r>
    <r>
      <rPr>
        <sz val="11"/>
        <color rgb="FF000000"/>
        <rFont val="Calibri"/>
      </rPr>
      <t xml:space="preserve"> WHEN OTHERS THEN</t>
    </r>
    <r>
      <rPr>
        <sz val="11"/>
        <color rgb="FF000000"/>
        <rFont val="Calibri"/>
      </rPr>
      <t xml:space="preserve">
</t>
    </r>
    <r>
      <rPr>
        <sz val="11"/>
        <color rgb="FF000000"/>
        <rFont val="Calibri"/>
      </rPr>
      <t xml:space="preserve">   raise_application_error(-20000,'verify_password_dod: Unexpected error: '||SQLERRM,TRUE);</t>
    </r>
    <r>
      <rPr>
        <sz val="11"/>
        <color rgb="FF000000"/>
        <rFont val="Calibri"/>
      </rPr>
      <t xml:space="preserve">
</t>
    </r>
    <r>
      <rPr>
        <sz val="11"/>
        <color rgb="FF000000"/>
        <rFont val="Calibri"/>
      </rPr>
      <t>END;</t>
    </r>
    <r>
      <rPr>
        <sz val="11"/>
        <color rgb="FF000000"/>
        <rFont val="Calibri"/>
      </rPr>
      <t xml:space="preserve">
</t>
    </r>
    <r>
      <rPr>
        <sz val="11"/>
        <color rgb="FF000000"/>
        <rFont val="Calibri"/>
      </rPr>
      <t>/</t>
    </r>
    <r>
      <rPr>
        <sz val="11"/>
        <color rgb="FF000000"/>
        <rFont val="Calibri"/>
      </rPr>
      <t xml:space="preserve">
</t>
    </r>
    <r>
      <rPr>
        <sz val="11"/>
        <color rgb="FF000000"/>
        <rFont val="Calibri"/>
      </rPr>
      <t>alter profile default limit</t>
    </r>
    <r>
      <rPr>
        <sz val="11"/>
        <color rgb="FF000000"/>
        <rFont val="Calibri"/>
      </rPr>
      <t xml:space="preserve">
</t>
    </r>
    <r>
      <rPr>
        <sz val="11"/>
        <color rgb="FF000000"/>
        <rFont val="Calibri"/>
      </rPr>
      <t>password_verify_function verify_password_dod;</t>
    </r>
    <r>
      <rPr>
        <sz val="11"/>
        <color rgb="FF000000"/>
        <rFont val="Calibri"/>
      </rPr>
      <t xml:space="preserve">
</t>
    </r>
    <r>
      <rPr>
        <sz val="11"/>
        <color rgb="FF000000"/>
        <rFont val="Calibri"/>
      </rPr>
      <t>NOTE:  Password and account requirements have changed for DoD since the STIG requirement listed in the table for this check was published.</t>
    </r>
  </si>
  <si>
    <r>
      <rPr>
        <sz val="11"/>
        <color rgb="FF000000"/>
        <rFont val="Calibri"/>
      </rPr>
      <t>The PASSWORD_VERIFY_FUNCTION value specifies a PL/SQL function to be used for password verification when users assigned this profile log in to a database. This function can be used to validate password strength by requiring passwords to pass a strength test written in PL/SQL. The function must be locally available for execution on the database to which this profile applies. Oracle provides a default script (utlpwdmg.sql), as a template to develop your own function. The password verification function must be owned by SYS. The default setting for this profile parameter is NULL, meaning no password verification is performed.</t>
    </r>
  </si>
  <si>
    <r>
      <rPr>
        <sz val="11"/>
        <color rgb="FF000000"/>
        <rFont val="Calibri"/>
      </rPr>
      <t>From SQL*Plus:</t>
    </r>
    <r>
      <rPr>
        <sz val="11"/>
        <color rgb="FF000000"/>
        <rFont val="Calibri"/>
      </rPr>
      <t xml:space="preserve">
</t>
    </r>
    <r>
      <rPr>
        <sz val="11"/>
        <color rgb="FF000000"/>
        <rFont val="Calibri"/>
      </rPr>
      <t xml:space="preserve">  select profile, limit</t>
    </r>
    <r>
      <rPr>
        <sz val="11"/>
        <color rgb="FF000000"/>
        <rFont val="Calibri"/>
      </rPr>
      <t xml:space="preserve">
</t>
    </r>
    <r>
      <rPr>
        <sz val="11"/>
        <color rgb="FF000000"/>
        <rFont val="Calibri"/>
      </rPr>
      <t xml:space="preserve">  from dba_profiles,</t>
    </r>
    <r>
      <rPr>
        <sz val="11"/>
        <color rgb="FF000000"/>
        <rFont val="Calibri"/>
      </rPr>
      <t xml:space="preserve">
</t>
    </r>
    <r>
      <rPr>
        <sz val="11"/>
        <color rgb="FF000000"/>
        <rFont val="Calibri"/>
      </rPr>
      <t xml:space="preserve">  (select limit as def_pwd_verify_func</t>
    </r>
    <r>
      <rPr>
        <sz val="11"/>
        <color rgb="FF000000"/>
        <rFont val="Calibri"/>
      </rPr>
      <t xml:space="preserve">
</t>
    </r>
    <r>
      <rPr>
        <sz val="11"/>
        <color rgb="FF000000"/>
        <rFont val="Calibri"/>
      </rPr>
      <t xml:space="preserve">   from dba_profiles</t>
    </r>
    <r>
      <rPr>
        <sz val="11"/>
        <color rgb="FF000000"/>
        <rFont val="Calibri"/>
      </rPr>
      <t xml:space="preserve">
</t>
    </r>
    <r>
      <rPr>
        <sz val="11"/>
        <color rgb="FF000000"/>
        <rFont val="Calibri"/>
      </rPr>
      <t xml:space="preserve">   where resource_name='PASSWORD_VERIFY_FUNCTION'</t>
    </r>
    <r>
      <rPr>
        <sz val="11"/>
        <color rgb="FF000000"/>
        <rFont val="Calibri"/>
      </rPr>
      <t xml:space="preserve">
</t>
    </r>
    <r>
      <rPr>
        <sz val="11"/>
        <color rgb="FF000000"/>
        <rFont val="Calibri"/>
      </rPr>
      <t xml:space="preserve">   and profile='DEFAULT')</t>
    </r>
    <r>
      <rPr>
        <sz val="11"/>
        <color rgb="FF000000"/>
        <rFont val="Calibri"/>
      </rPr>
      <t xml:space="preserve">
</t>
    </r>
    <r>
      <rPr>
        <sz val="11"/>
        <color rgb="FF000000"/>
        <rFont val="Calibri"/>
      </rPr>
      <t xml:space="preserve">  where resource_name='PASSWORD_VERIFY_FUNCTION'</t>
    </r>
    <r>
      <rPr>
        <sz val="11"/>
        <color rgb="FF000000"/>
        <rFont val="Calibri"/>
      </rPr>
      <t xml:space="preserve">
</t>
    </r>
    <r>
      <rPr>
        <sz val="11"/>
        <color rgb="FF000000"/>
        <rFont val="Calibri"/>
      </rPr>
      <t xml:space="preserve">  and replace(limit, 'DEFAULT', def_pwd_verify_func) in</t>
    </r>
    <r>
      <rPr>
        <sz val="11"/>
        <color rgb="FF000000"/>
        <rFont val="Calibri"/>
      </rPr>
      <t xml:space="preserve">
</t>
    </r>
    <r>
      <rPr>
        <sz val="11"/>
        <color rgb="FF000000"/>
        <rFont val="Calibri"/>
      </rPr>
      <t xml:space="preserve">  ('UNLIMITED', NULL);</t>
    </r>
    <r>
      <rPr>
        <sz val="11"/>
        <color rgb="FF000000"/>
        <rFont val="Calibri"/>
      </rPr>
      <t xml:space="preserve">
</t>
    </r>
    <r>
      <rPr>
        <sz val="11"/>
        <color rgb="FF000000"/>
        <rFont val="Calibri"/>
      </rPr>
      <t>If any records are returned, this is a Finding.</t>
    </r>
  </si>
  <si>
    <t>V-15153</t>
  </si>
  <si>
    <r>
      <rPr>
        <sz val="11"/>
        <rFont val="Calibri"/>
      </rPr>
      <t>DBMS account passwords should be set to expire every 60 days or more frequently.</t>
    </r>
  </si>
  <si>
    <r>
      <rPr>
        <sz val="11"/>
        <color rgb="FF000000"/>
        <rFont val="Calibri"/>
      </rPr>
      <t>Assign a password lifetime of 60 days or less to the default database profile.</t>
    </r>
    <r>
      <rPr>
        <sz val="11"/>
        <color rgb="FF000000"/>
        <rFont val="Calibri"/>
      </rPr>
      <t xml:space="preserve">
</t>
    </r>
    <r>
      <rPr>
        <sz val="11"/>
        <color rgb="FF000000"/>
        <rFont val="Calibri"/>
      </rPr>
      <t>Assign a password lifetime of 60 days or less to non-default profiles assigned to interactive database accounts.</t>
    </r>
    <r>
      <rPr>
        <sz val="11"/>
        <color rgb="FF000000"/>
        <rFont val="Calibri"/>
      </rPr>
      <t xml:space="preserve">
</t>
    </r>
    <r>
      <rPr>
        <sz val="11"/>
        <color rgb="FF000000"/>
        <rFont val="Calibri"/>
      </rPr>
      <t>Assign as password lifetime of 365 days or less to non-default profiles assigned to non-interactive database accounts that do not support frequent password changes.</t>
    </r>
    <r>
      <rPr>
        <sz val="11"/>
        <color rgb="FF000000"/>
        <rFont val="Calibri"/>
      </rPr>
      <t xml:space="preserve">
</t>
    </r>
    <r>
      <rPr>
        <sz val="11"/>
        <color rgb="FF000000"/>
        <rFont val="Calibri"/>
      </rPr>
      <t>Include a list of all database accounts and their profile assignments in the System Security Plan.</t>
    </r>
    <r>
      <rPr>
        <sz val="11"/>
        <color rgb="FF000000"/>
        <rFont val="Calibri"/>
      </rPr>
      <t xml:space="preserve">
</t>
    </r>
    <r>
      <rPr>
        <sz val="11"/>
        <color rgb="FF000000"/>
        <rFont val="Calibri"/>
      </rPr>
      <t>Modify profiles to assign a password lifetime.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profile default limit password_life_time 60;</t>
    </r>
    <r>
      <rPr>
        <sz val="11"/>
        <color rgb="FF000000"/>
        <rFont val="Calibri"/>
      </rPr>
      <t xml:space="preserve">
</t>
    </r>
    <r>
      <rPr>
        <sz val="11"/>
        <color rgb="FF000000"/>
        <rFont val="Calibri"/>
      </rPr>
      <t xml:space="preserve">  alter profile [profile name] limit password_life_time [60 to 365];</t>
    </r>
    <r>
      <rPr>
        <sz val="11"/>
        <color rgb="FF000000"/>
        <rFont val="Calibri"/>
      </rPr>
      <t xml:space="preserve">
</t>
    </r>
    <r>
      <rPr>
        <sz val="11"/>
        <color rgb="FF000000"/>
        <rFont val="Calibri"/>
      </rPr>
      <t>Replace [profile name] with any existing, non-default profile name and [60 to 365] with a value between 60 and 365 (days) inclusive.</t>
    </r>
  </si>
  <si>
    <r>
      <rPr>
        <sz val="11"/>
        <color rgb="FF000000"/>
        <rFont val="Calibri"/>
      </rPr>
      <t>The PASSWORD_LIFE_TIME value specifies the length of time the same password may be used to authenticate to a database account. After the time period specified has passed for the assigned password, the user is required to change their password or else forfeit access to the database. Frequent password changes help to decrease the likelihood or duration of a password compromise that would result in unauthorized access.</t>
    </r>
  </si>
  <si>
    <r>
      <rPr>
        <sz val="11"/>
        <color rgb="FF000000"/>
        <rFont val="Calibri"/>
      </rPr>
      <t>NOTE: Use of authentication via certificate or CAC for Oracle accounts makes the accounts non-interactive for the purposes of this check.</t>
    </r>
    <r>
      <rPr>
        <sz val="11"/>
        <color rgb="FF000000"/>
        <rFont val="Calibri"/>
      </rPr>
      <t xml:space="preserve">
</t>
    </r>
    <r>
      <rPr>
        <sz val="11"/>
        <color rgb="FF000000"/>
        <rFont val="Calibri"/>
      </rPr>
      <t>The DEFAULT profile is required to have a password lifetime set not to exceed 60 days, which is the current password lifetime limit per DoD policy.</t>
    </r>
    <r>
      <rPr>
        <sz val="11"/>
        <color rgb="FF000000"/>
        <rFont val="Calibri"/>
      </rPr>
      <t xml:space="preserve">
</t>
    </r>
    <r>
      <rPr>
        <sz val="11"/>
        <color rgb="FF000000"/>
        <rFont val="Calibri"/>
      </rPr>
      <t>Custom profiles for non-interactive accounts (accounts used by applications or other systems) may have PASSWORD_LIFE_TIME set to a time greater than 60 days, but must still have a limit assigned.</t>
    </r>
    <r>
      <rPr>
        <sz val="11"/>
        <color rgb="FF000000"/>
        <rFont val="Calibri"/>
      </rPr>
      <t xml:space="preserve">
</t>
    </r>
    <r>
      <rPr>
        <sz val="11"/>
        <color rgb="FF000000"/>
        <rFont val="Calibri"/>
      </rPr>
      <t>Limits of one year or less for non-interactive accounts require IAO authorization and should be set to a lifetime as low as administration and operation of the application will support.</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profile, limit</t>
    </r>
    <r>
      <rPr>
        <sz val="11"/>
        <color rgb="FF000000"/>
        <rFont val="Calibri"/>
      </rPr>
      <t xml:space="preserve">
</t>
    </r>
    <r>
      <rPr>
        <sz val="11"/>
        <color rgb="FF000000"/>
        <rFont val="Calibri"/>
      </rPr>
      <t xml:space="preserve">  from dba_profiles,</t>
    </r>
    <r>
      <rPr>
        <sz val="11"/>
        <color rgb="FF000000"/>
        <rFont val="Calibri"/>
      </rPr>
      <t xml:space="preserve">
</t>
    </r>
    <r>
      <rPr>
        <sz val="11"/>
        <color rgb="FF000000"/>
        <rFont val="Calibri"/>
      </rPr>
      <t xml:space="preserve">  (select limit as def_pwd_life_tm</t>
    </r>
    <r>
      <rPr>
        <sz val="11"/>
        <color rgb="FF000000"/>
        <rFont val="Calibri"/>
      </rPr>
      <t xml:space="preserve">
</t>
    </r>
    <r>
      <rPr>
        <sz val="11"/>
        <color rgb="FF000000"/>
        <rFont val="Calibri"/>
      </rPr>
      <t xml:space="preserve">   from dba_profiles </t>
    </r>
    <r>
      <rPr>
        <sz val="11"/>
        <color rgb="FF000000"/>
        <rFont val="Calibri"/>
      </rPr>
      <t xml:space="preserve">
</t>
    </r>
    <r>
      <rPr>
        <sz val="11"/>
        <color rgb="FF000000"/>
        <rFont val="Calibri"/>
      </rPr>
      <t xml:space="preserve">   where profile = 'DEFAULT'</t>
    </r>
    <r>
      <rPr>
        <sz val="11"/>
        <color rgb="FF000000"/>
        <rFont val="Calibri"/>
      </rPr>
      <t xml:space="preserve">
</t>
    </r>
    <r>
      <rPr>
        <sz val="11"/>
        <color rgb="FF000000"/>
        <rFont val="Calibri"/>
      </rPr>
      <t xml:space="preserve">   and resource_name = 'PASSWORD_LIFE_TIME')</t>
    </r>
    <r>
      <rPr>
        <sz val="11"/>
        <color rgb="FF000000"/>
        <rFont val="Calibri"/>
      </rPr>
      <t xml:space="preserve">
</t>
    </r>
    <r>
      <rPr>
        <sz val="11"/>
        <color rgb="FF000000"/>
        <rFont val="Calibri"/>
      </rPr>
      <t xml:space="preserve">  where resource_name = 'PASSWORD_LIFE_TIME'</t>
    </r>
    <r>
      <rPr>
        <sz val="11"/>
        <color rgb="FF000000"/>
        <rFont val="Calibri"/>
      </rPr>
      <t xml:space="preserve">
</t>
    </r>
    <r>
      <rPr>
        <sz val="11"/>
        <color rgb="FF000000"/>
        <rFont val="Calibri"/>
      </rPr>
      <t xml:space="preserve">  and ((replace(limit, 'DEFAULT', def_pwd_life_tm) in</t>
    </r>
    <r>
      <rPr>
        <sz val="11"/>
        <color rgb="FF000000"/>
        <rFont val="Calibri"/>
      </rPr>
      <t xml:space="preserve">
</t>
    </r>
    <r>
      <rPr>
        <sz val="11"/>
        <color rgb="FF000000"/>
        <rFont val="Calibri"/>
      </rPr>
      <t xml:space="preserve">  ('UNLIMITED', NULL))</t>
    </r>
    <r>
      <rPr>
        <sz val="11"/>
        <color rgb="FF000000"/>
        <rFont val="Calibri"/>
      </rPr>
      <t xml:space="preserve">
</t>
    </r>
    <r>
      <rPr>
        <sz val="11"/>
        <color rgb="FF000000"/>
        <rFont val="Calibri"/>
      </rPr>
      <t xml:space="preserve">  or (lpad(replace(limit, 'DEFAULT', def_pwd_life_tm),40,'0') &gt;</t>
    </r>
    <r>
      <rPr>
        <sz val="11"/>
        <color rgb="FF000000"/>
        <rFont val="Calibri"/>
      </rPr>
      <t xml:space="preserve">
</t>
    </r>
    <r>
      <rPr>
        <sz val="11"/>
        <color rgb="FF000000"/>
        <rFont val="Calibri"/>
      </rPr>
      <t xml:space="preserve">  lpad('60',40,'0')));</t>
    </r>
    <r>
      <rPr>
        <sz val="11"/>
        <color rgb="FF000000"/>
        <rFont val="Calibri"/>
      </rPr>
      <t xml:space="preserve">
</t>
    </r>
    <r>
      <rPr>
        <sz val="11"/>
        <color rgb="FF000000"/>
        <rFont val="Calibri"/>
      </rPr>
      <t>If the DEFAULT profile has a value greater than 60 days, this is a Finding.</t>
    </r>
    <r>
      <rPr>
        <sz val="11"/>
        <color rgb="FF000000"/>
        <rFont val="Calibri"/>
      </rPr>
      <t xml:space="preserve">
</t>
    </r>
    <r>
      <rPr>
        <sz val="11"/>
        <color rgb="FF000000"/>
        <rFont val="Calibri"/>
      </rPr>
      <t>If any non-default profiles have password lifetimes greater than 60 days and are assigned to interactive accounts, this is a Finding.</t>
    </r>
    <r>
      <rPr>
        <sz val="11"/>
        <color rgb="FF000000"/>
        <rFont val="Calibri"/>
      </rPr>
      <t xml:space="preserve">
</t>
    </r>
    <r>
      <rPr>
        <sz val="11"/>
        <color rgb="FF000000"/>
        <rFont val="Calibri"/>
      </rPr>
      <t>If any non-default profiles have password lifetimes greater than 365 days (1 year) and are assigned to any accounts, this is a Finding.</t>
    </r>
    <r>
      <rPr>
        <sz val="11"/>
        <color rgb="FF000000"/>
        <rFont val="Calibri"/>
      </rPr>
      <t xml:space="preserve">
</t>
    </r>
    <r>
      <rPr>
        <sz val="11"/>
        <color rgb="FF000000"/>
        <rFont val="Calibri"/>
      </rPr>
      <t>If any profiles have PASSWORD_LIFE_TIME set to UNLIMITED, NULL or no value, this is a Finding.</t>
    </r>
    <r>
      <rPr>
        <sz val="11"/>
        <color rgb="FF000000"/>
        <rFont val="Calibri"/>
      </rPr>
      <t xml:space="preserve">
</t>
    </r>
    <r>
      <rPr>
        <sz val="11"/>
        <color rgb="FF000000"/>
        <rFont val="Calibri"/>
      </rPr>
      <t>Verify in the System Security Plan that all accounts assigned to profiles with a password lifetime greater than 60 days belong to non-interactive accounts.</t>
    </r>
  </si>
  <si>
    <t>V-15154</t>
  </si>
  <si>
    <r>
      <rPr>
        <sz val="11"/>
        <rFont val="Calibri"/>
      </rPr>
      <t>Credentials stored and used by the DBMS to access remote databases or applications should be authorized and restricted to authorized users.</t>
    </r>
  </si>
  <si>
    <r>
      <rPr>
        <sz val="11"/>
        <color rgb="FF000000"/>
        <rFont val="Calibri"/>
      </rPr>
      <t>Grant access to database links to authorized users or applications only.</t>
    </r>
    <r>
      <rPr>
        <sz val="11"/>
        <color rgb="FF000000"/>
        <rFont val="Calibri"/>
      </rPr>
      <t xml:space="preserve">
</t>
    </r>
    <r>
      <rPr>
        <sz val="11"/>
        <color rgb="FF000000"/>
        <rFont val="Calibri"/>
      </rPr>
      <t>Document all database links access authorizations in the System Security Plan.</t>
    </r>
  </si>
  <si>
    <r>
      <rPr>
        <sz val="11"/>
        <color rgb="FF000000"/>
        <rFont val="Calibri"/>
      </rPr>
      <t>Credentials defined for access to remote databases or applications may provide unauthorized access to additional databases and applications to unauthorized or malicious users.</t>
    </r>
  </si>
  <si>
    <r>
      <rPr>
        <sz val="11"/>
        <color rgb="FF000000"/>
        <rFont val="Calibri"/>
      </rPr>
      <t>Review the list of defined database links generated from the DBMS.</t>
    </r>
    <r>
      <rPr>
        <sz val="11"/>
        <color rgb="FF000000"/>
        <rFont val="Calibri"/>
      </rPr>
      <t xml:space="preserve">
</t>
    </r>
    <r>
      <rPr>
        <sz val="11"/>
        <color rgb="FF000000"/>
        <rFont val="Calibri"/>
      </rPr>
      <t>Compare to the list in the System Security Plan with the DBA.</t>
    </r>
    <r>
      <rPr>
        <sz val="11"/>
        <color rgb="FF000000"/>
        <rFont val="Calibri"/>
      </rPr>
      <t xml:space="preserve">
</t>
    </r>
    <r>
      <rPr>
        <sz val="11"/>
        <color rgb="FF000000"/>
        <rFont val="Calibri"/>
      </rPr>
      <t>If no database links are listed in the database and in the System Security Plan, this check is Not a Finding.</t>
    </r>
    <r>
      <rPr>
        <sz val="11"/>
        <color rgb="FF000000"/>
        <rFont val="Calibri"/>
      </rPr>
      <t xml:space="preserve">
</t>
    </r>
    <r>
      <rPr>
        <sz val="11"/>
        <color rgb="FF000000"/>
        <rFont val="Calibri"/>
      </rPr>
      <t>If any database links are defined in the DBMS, verify the authorization for the definition in the System Security Plan.</t>
    </r>
    <r>
      <rPr>
        <sz val="11"/>
        <color rgb="FF000000"/>
        <rFont val="Calibri"/>
      </rPr>
      <t xml:space="preserve">
</t>
    </r>
    <r>
      <rPr>
        <sz val="11"/>
        <color rgb="FF000000"/>
        <rFont val="Calibri"/>
      </rPr>
      <t>If any database links exist that are not authorized or not listed in the System Security Plan, this is a Finding.</t>
    </r>
  </si>
  <si>
    <t>V-15179</t>
  </si>
  <si>
    <r>
      <rPr>
        <sz val="11"/>
        <rFont val="Calibri"/>
      </rPr>
      <t>The DBMS should not share a host supporting an independent security service.</t>
    </r>
  </si>
  <si>
    <r>
      <rPr>
        <sz val="11"/>
        <color rgb="FF000000"/>
        <rFont val="Calibri"/>
      </rPr>
      <t>Either move the DBMS installation to a dedicated host system or move the directory or security services to another host system.</t>
    </r>
    <r>
      <rPr>
        <sz val="11"/>
        <color rgb="FF000000"/>
        <rFont val="Calibri"/>
      </rPr>
      <t xml:space="preserve">
</t>
    </r>
    <r>
      <rPr>
        <sz val="11"/>
        <color rgb="FF000000"/>
        <rFont val="Calibri"/>
      </rPr>
      <t>A dedicated host system in this case refers to an instance of the operating system at a minimum.</t>
    </r>
    <r>
      <rPr>
        <sz val="11"/>
        <color rgb="FF000000"/>
        <rFont val="Calibri"/>
      </rPr>
      <t xml:space="preserve">
</t>
    </r>
    <r>
      <rPr>
        <sz val="11"/>
        <color rgb="FF000000"/>
        <rFont val="Calibri"/>
      </rPr>
      <t>The operating system may reside on a virtual host machine where supported by the DBMS vendor.</t>
    </r>
  </si>
  <si>
    <r>
      <rPr>
        <sz val="11"/>
        <color rgb="FF000000"/>
        <rFont val="Calibri"/>
      </rPr>
      <t>The Security Support Structure is a security control function or service provided by an external system or application. An example of this would be a Windows domain controller that provides identification and authentication that can be used by other systems to control access. The associated risk of a DBMS installed on a system that provides security support is significantly higher than when installed on separate systems. In cases where the DBMS is dedicated to local support of a security support function (e.g. a directory service), separation may not be possible.</t>
    </r>
  </si>
  <si>
    <r>
      <rPr>
        <sz val="11"/>
        <color rgb="FF000000"/>
        <rFont val="Calibri"/>
      </rPr>
      <t>Review the services and processes active on the DBMS host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host system is a Windows domain controller, this is a Finding.</t>
    </r>
    <r>
      <rPr>
        <sz val="11"/>
        <color rgb="FF000000"/>
        <rFont val="Calibri"/>
      </rPr>
      <t xml:space="preserve">
</t>
    </r>
    <r>
      <rPr>
        <sz val="11"/>
        <color rgb="FF000000"/>
        <rFont val="Calibri"/>
      </rPr>
      <t>If the host system is supporting any other security or directory services that do not use the DBMS to store information, this is a Finding.</t>
    </r>
    <r>
      <rPr>
        <sz val="11"/>
        <color rgb="FF000000"/>
        <rFont val="Calibri"/>
      </rPr>
      <t xml:space="preserve">
</t>
    </r>
    <r>
      <rPr>
        <sz val="11"/>
        <color rgb="FF000000"/>
        <rFont val="Calibri"/>
      </rPr>
      <t>NOTE: This does not include client security applications like firewall and antivirus software.</t>
    </r>
  </si>
  <si>
    <t>V-15607</t>
  </si>
  <si>
    <r>
      <rPr>
        <sz val="11"/>
        <rFont val="Calibri"/>
      </rPr>
      <t>Application objects should be owned by accounts authorized for ownership.</t>
    </r>
  </si>
  <si>
    <r>
      <rPr>
        <sz val="11"/>
        <color rgb="FF000000"/>
        <rFont val="Calibri"/>
      </rPr>
      <t>Document all authorized application object owner accounts.</t>
    </r>
    <r>
      <rPr>
        <sz val="11"/>
        <color rgb="FF000000"/>
        <rFont val="Calibri"/>
      </rPr>
      <t xml:space="preserve">
</t>
    </r>
    <r>
      <rPr>
        <sz val="11"/>
        <color rgb="FF000000"/>
        <rFont val="Calibri"/>
      </rPr>
      <t>Use only authorized application object owner accounts to install and maintain application database objects.</t>
    </r>
    <r>
      <rPr>
        <sz val="11"/>
        <color rgb="FF000000"/>
        <rFont val="Calibri"/>
      </rPr>
      <t xml:space="preserve">
</t>
    </r>
    <r>
      <rPr>
        <sz val="11"/>
        <color rgb="FF000000"/>
        <rFont val="Calibri"/>
      </rPr>
      <t>Revoke privileges to create, drop, replace or alter application objects from unauthorized application object owners.</t>
    </r>
  </si>
  <si>
    <r>
      <rPr>
        <sz val="11"/>
        <color rgb="FF000000"/>
        <rFont val="Calibri"/>
      </rPr>
      <t>Database object ownership implies full privileges to the owned object including the privilege to assign access to the owned objects to other subjects. Unmanaged or uncontrolled ownership of objects can lead to unauthorized object grants and alterations.</t>
    </r>
  </si>
  <si>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distinct owner from dba_objects</t>
    </r>
    <r>
      <rPr>
        <sz val="11"/>
        <color rgb="FF000000"/>
        <rFont val="Calibri"/>
      </rPr>
      <t xml:space="preserve">
</t>
    </r>
    <r>
      <rPr>
        <sz val="11"/>
        <color rgb="FF000000"/>
        <rFont val="Calibri"/>
      </rPr>
      <t xml:space="preserve">  where owner not in </t>
    </r>
    <r>
      <rPr>
        <sz val="11"/>
        <color rgb="FF000000"/>
        <rFont val="Calibri"/>
      </rPr>
      <t xml:space="preserve">
</t>
    </r>
    <r>
      <rPr>
        <sz val="11"/>
        <color rgb="FF000000"/>
        <rFont val="Calibri"/>
      </rPr>
      <t xml:space="preserve">  ('ANONYMOUS','AURORA$JIS$UTILITY$',</t>
    </r>
    <r>
      <rPr>
        <sz val="11"/>
        <color rgb="FF000000"/>
        <rFont val="Calibri"/>
      </rPr>
      <t xml:space="preserve">
</t>
    </r>
    <r>
      <rPr>
        <sz val="11"/>
        <color rgb="FF000000"/>
        <rFont val="Calibri"/>
      </rPr>
      <t xml:space="preserve">   'AURORA$ORB$UNAUTHENTICATED',</t>
    </r>
    <r>
      <rPr>
        <sz val="11"/>
        <color rgb="FF000000"/>
        <rFont val="Calibri"/>
      </rPr>
      <t xml:space="preserve">
</t>
    </r>
    <r>
      <rPr>
        <sz val="11"/>
        <color rgb="FF000000"/>
        <rFont val="Calibri"/>
      </rPr>
      <t xml:space="preserve">   'CTXSYS','DBSNMP','DIP','DVF','DVSYS', </t>
    </r>
    <r>
      <rPr>
        <sz val="11"/>
        <color rgb="FF000000"/>
        <rFont val="Calibri"/>
      </rPr>
      <t xml:space="preserve">
</t>
    </r>
    <r>
      <rPr>
        <sz val="11"/>
        <color rgb="FF000000"/>
        <rFont val="Calibri"/>
      </rPr>
      <t xml:space="preserve">   'EXFSYS','LBACSYS','MDDATA',</t>
    </r>
    <r>
      <rPr>
        <sz val="11"/>
        <color rgb="FF000000"/>
        <rFont val="Calibri"/>
      </rPr>
      <t xml:space="preserve">
</t>
    </r>
    <r>
      <rPr>
        <sz val="11"/>
        <color rgb="FF000000"/>
        <rFont val="Calibri"/>
      </rPr>
      <t xml:space="preserve">   'MDSYS','MGMT_VIEW','ODM','ODM_MTR', </t>
    </r>
    <r>
      <rPr>
        <sz val="11"/>
        <color rgb="FF000000"/>
        <rFont val="Calibri"/>
      </rPr>
      <t xml:space="preserve">
</t>
    </r>
    <r>
      <rPr>
        <sz val="11"/>
        <color rgb="FF000000"/>
        <rFont val="Calibri"/>
      </rPr>
      <t xml:space="preserve">   'OLAPSYS','ORDPLUGINS', 'ORDSYS', </t>
    </r>
    <r>
      <rPr>
        <sz val="11"/>
        <color rgb="FF000000"/>
        <rFont val="Calibri"/>
      </rPr>
      <t xml:space="preserve">
</t>
    </r>
    <r>
      <rPr>
        <sz val="11"/>
        <color rgb="FF000000"/>
        <rFont val="Calibri"/>
      </rPr>
      <t xml:space="preserve">   'OSE$HTTP$ADMIN','OUTLN','PERFSTAT', </t>
    </r>
    <r>
      <rPr>
        <sz val="11"/>
        <color rgb="FF000000"/>
        <rFont val="Calibri"/>
      </rPr>
      <t xml:space="preserve">
</t>
    </r>
    <r>
      <rPr>
        <sz val="11"/>
        <color rgb="FF000000"/>
        <rFont val="Calibri"/>
      </rPr>
      <t xml:space="preserve">   'PUBLIC','REPADMIN','RMAN','SI_INFORMTN_SCHEMA', </t>
    </r>
    <r>
      <rPr>
        <sz val="11"/>
        <color rgb="FF000000"/>
        <rFont val="Calibri"/>
      </rPr>
      <t xml:space="preserve">
</t>
    </r>
    <r>
      <rPr>
        <sz val="11"/>
        <color rgb="FF000000"/>
        <rFont val="Calibri"/>
      </rPr>
      <t xml:space="preserve">   'SYS','SYSMAN','SYSTEM','TRACESVR',</t>
    </r>
    <r>
      <rPr>
        <sz val="11"/>
        <color rgb="FF000000"/>
        <rFont val="Calibri"/>
      </rPr>
      <t xml:space="preserve">
</t>
    </r>
    <r>
      <rPr>
        <sz val="11"/>
        <color rgb="FF000000"/>
        <rFont val="Calibri"/>
      </rPr>
      <t xml:space="preserve">   'TSMSYSWK_TEST','WKPROXY','WKSYS', </t>
    </r>
    <r>
      <rPr>
        <sz val="11"/>
        <color rgb="FF000000"/>
        <rFont val="Calibri"/>
      </rPr>
      <t xml:space="preserve">
</t>
    </r>
    <r>
      <rPr>
        <sz val="11"/>
        <color rgb="FF000000"/>
        <rFont val="Calibri"/>
      </rPr>
      <t xml:space="preserve">   'WKUSER','WMSYS','XDB')</t>
    </r>
    <r>
      <rPr>
        <sz val="11"/>
        <color rgb="FF000000"/>
        <rFont val="Calibri"/>
      </rPr>
      <t xml:space="preserve">
</t>
    </r>
    <r>
      <rPr>
        <sz val="11"/>
        <color rgb="FF000000"/>
        <rFont val="Calibri"/>
      </rPr>
      <t xml:space="preserve">  and owner not in </t>
    </r>
    <r>
      <rPr>
        <sz val="11"/>
        <color rgb="FF000000"/>
        <rFont val="Calibri"/>
      </rPr>
      <t xml:space="preserve">
</t>
    </r>
    <r>
      <rPr>
        <sz val="11"/>
        <color rgb="FF000000"/>
        <rFont val="Calibri"/>
      </rPr>
      <t xml:space="preserve">  (select grantee from dba_role_privs where granted_role='DBA');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records are returned, then confirm that any database object owner accounts listed are application owner accounts authorized by the IAO. If any are not, this is a Finding.  </t>
    </r>
    <r>
      <rPr>
        <sz val="11"/>
        <color rgb="FF000000"/>
        <rFont val="Calibri"/>
      </rPr>
      <t xml:space="preserve">
</t>
    </r>
    <r>
      <rPr>
        <sz val="11"/>
        <color rgb="FF000000"/>
        <rFont val="Calibri"/>
      </rPr>
      <t>NOTE:  Confirmed default Oracle accounts returned by the SQL statement above should be considered a false positive. See Oracle MetaLink Note 160861.1 for a current list of default accounts.</t>
    </r>
    <r>
      <rPr>
        <sz val="11"/>
        <color rgb="FF000000"/>
        <rFont val="Calibri"/>
      </rPr>
      <t xml:space="preserve">
</t>
    </r>
    <r>
      <rPr>
        <sz val="11"/>
        <color rgb="FF000000"/>
        <rFont val="Calibri"/>
      </rPr>
      <t>NOTE:  Some applications may be designed to require users to create temporary tables during application execution. This design is not considered good security practice and results in a Finding for unauthorized application object owners as application user accounts are not allowed to have system privileges assigned (CREATE TABLE, etc.) nor allowed to own objects in the database. One possible suggestion for resolving this issue is to have the application object owner create a static table for user temporary data storage. All users would share the same table.</t>
    </r>
  </si>
  <si>
    <t>V-15608</t>
  </si>
  <si>
    <r>
      <rPr>
        <sz val="11"/>
        <rFont val="Calibri"/>
      </rPr>
      <t>Access to DBMS software files and directories should not be granted to unauthorized users.</t>
    </r>
  </si>
  <si>
    <r>
      <rPr>
        <sz val="11"/>
        <color rgb="FF000000"/>
        <rFont val="Calibri"/>
      </rPr>
      <t>For UNIX Systems:</t>
    </r>
    <r>
      <rPr>
        <sz val="11"/>
        <color rgb="FF000000"/>
        <rFont val="Calibri"/>
      </rPr>
      <t xml:space="preserve">
</t>
    </r>
    <r>
      <rPr>
        <sz val="11"/>
        <color rgb="FF000000"/>
        <rFont val="Calibri"/>
      </rPr>
      <t>Set the umask of the Oracle software owner account to 022. Determine the shell being used for the Oracle software owner account:</t>
    </r>
    <r>
      <rPr>
        <sz val="11"/>
        <color rgb="FF000000"/>
        <rFont val="Calibri"/>
      </rPr>
      <t xml:space="preserve">
</t>
    </r>
    <r>
      <rPr>
        <sz val="11"/>
        <color rgb="FF000000"/>
        <rFont val="Calibri"/>
      </rPr>
      <t xml:space="preserve">  env | grep -i shell</t>
    </r>
    <r>
      <rPr>
        <sz val="11"/>
        <color rgb="FF000000"/>
        <rFont val="Calibri"/>
      </rPr>
      <t xml:space="preserve">
</t>
    </r>
    <r>
      <rPr>
        <sz val="11"/>
        <color rgb="FF000000"/>
        <rFont val="Calibri"/>
      </rPr>
      <t>Startup files for each shell are as follows (located in users $HOME directory):</t>
    </r>
    <r>
      <rPr>
        <sz val="11"/>
        <color rgb="FF000000"/>
        <rFont val="Calibri"/>
      </rPr>
      <t xml:space="preserve">
</t>
    </r>
    <r>
      <rPr>
        <sz val="11"/>
        <color rgb="FF000000"/>
        <rFont val="Calibri"/>
      </rPr>
      <t xml:space="preserve">  C-Shell (CSH) = .cshrc</t>
    </r>
    <r>
      <rPr>
        <sz val="11"/>
        <color rgb="FF000000"/>
        <rFont val="Calibri"/>
      </rPr>
      <t xml:space="preserve">
</t>
    </r>
    <r>
      <rPr>
        <sz val="11"/>
        <color rgb="FF000000"/>
        <rFont val="Calibri"/>
      </rPr>
      <t xml:space="preserve">  Bourne Shell (SH) = .profile</t>
    </r>
    <r>
      <rPr>
        <sz val="11"/>
        <color rgb="FF000000"/>
        <rFont val="Calibri"/>
      </rPr>
      <t xml:space="preserve">
</t>
    </r>
    <r>
      <rPr>
        <sz val="11"/>
        <color rgb="FF000000"/>
        <rFont val="Calibri"/>
      </rPr>
      <t xml:space="preserve">  Korn Shell (KSH) = .kshrc</t>
    </r>
    <r>
      <rPr>
        <sz val="11"/>
        <color rgb="FF000000"/>
        <rFont val="Calibri"/>
      </rPr>
      <t xml:space="preserve">
</t>
    </r>
    <r>
      <rPr>
        <sz val="11"/>
        <color rgb="FF000000"/>
        <rFont val="Calibri"/>
      </rPr>
      <t xml:space="preserve">  TC Shell (TCS) = .tcshrc</t>
    </r>
    <r>
      <rPr>
        <sz val="11"/>
        <color rgb="FF000000"/>
        <rFont val="Calibri"/>
      </rPr>
      <t xml:space="preserve">
</t>
    </r>
    <r>
      <rPr>
        <sz val="11"/>
        <color rgb="FF000000"/>
        <rFont val="Calibri"/>
      </rPr>
      <t xml:space="preserve">  BASH Shell = .bash_profile or .bashrc</t>
    </r>
    <r>
      <rPr>
        <sz val="11"/>
        <color rgb="FF000000"/>
        <rFont val="Calibri"/>
      </rPr>
      <t xml:space="preserve">
</t>
    </r>
    <r>
      <rPr>
        <sz val="11"/>
        <color rgb="FF000000"/>
        <rFont val="Calibri"/>
      </rPr>
      <t>Edit the shell startup file for the account and add or modify the line:</t>
    </r>
    <r>
      <rPr>
        <sz val="11"/>
        <color rgb="FF000000"/>
        <rFont val="Calibri"/>
      </rPr>
      <t xml:space="preserve">
</t>
    </r>
    <r>
      <rPr>
        <sz val="11"/>
        <color rgb="FF000000"/>
        <rFont val="Calibri"/>
      </rPr>
      <t xml:space="preserve">  umask 022</t>
    </r>
    <r>
      <rPr>
        <sz val="11"/>
        <color rgb="FF000000"/>
        <rFont val="Calibri"/>
      </rPr>
      <t xml:space="preserve">
</t>
    </r>
    <r>
      <rPr>
        <sz val="11"/>
        <color rgb="FF000000"/>
        <rFont val="Calibri"/>
      </rPr>
      <t>Log off and login, then enter the umask command to confirm the setting.</t>
    </r>
    <r>
      <rPr>
        <sz val="11"/>
        <color rgb="FF000000"/>
        <rFont val="Calibri"/>
      </rPr>
      <t xml:space="preserve">
</t>
    </r>
    <r>
      <rPr>
        <sz val="11"/>
        <color rgb="FF000000"/>
        <rFont val="Calibri"/>
      </rPr>
      <t>NOTE: To effect this change for all Oracle processes, a reboot of the DBMS server may be required.</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 xml:space="preserve">  Product-specific fix pending development. Use Generic Fix listed below:</t>
    </r>
    <r>
      <rPr>
        <sz val="11"/>
        <color rgb="FF000000"/>
        <rFont val="Calibri"/>
      </rPr>
      <t xml:space="preserve">
</t>
    </r>
    <r>
      <rPr>
        <sz val="11"/>
        <color rgb="FF000000"/>
        <rFont val="Calibri"/>
      </rPr>
      <t>Restrict access to the DBMS software libraries to the fewest accounts that clearly require access based on job function.</t>
    </r>
    <r>
      <rPr>
        <sz val="11"/>
        <color rgb="FF000000"/>
        <rFont val="Calibri"/>
      </rPr>
      <t xml:space="preserve">
</t>
    </r>
    <r>
      <rPr>
        <sz val="11"/>
        <color rgb="FF000000"/>
        <rFont val="Calibri"/>
      </rPr>
      <t>Document authorized access control and justify any access grants that do not fall under DBA, DBMS process, ownership, or SA accounts.</t>
    </r>
  </si>
  <si>
    <r>
      <rPr>
        <sz val="11"/>
        <color rgb="FF000000"/>
        <rFont val="Calibri"/>
      </rPr>
      <t>The DBMS software libraries contain the executables used by the DBMS to operate. Unauthorized access to the libraries can result in malicious alteration or planting of operational executables. This may in turn jeopardize data stored in the DBMS and/or operation of the host system.</t>
    </r>
  </si>
  <si>
    <r>
      <rPr>
        <sz val="11"/>
        <color rgb="FF000000"/>
        <rFont val="Calibri"/>
      </rPr>
      <t>For UNIX Systems:</t>
    </r>
    <r>
      <rPr>
        <sz val="11"/>
        <color rgb="FF000000"/>
        <rFont val="Calibri"/>
      </rPr>
      <t xml:space="preserve">
</t>
    </r>
    <r>
      <rPr>
        <sz val="11"/>
        <color rgb="FF000000"/>
        <rFont val="Calibri"/>
      </rPr>
      <t>Log in using the Oracle software owner account and enter the command:</t>
    </r>
    <r>
      <rPr>
        <sz val="11"/>
        <color rgb="FF000000"/>
        <rFont val="Calibri"/>
      </rPr>
      <t xml:space="preserve">
</t>
    </r>
    <r>
      <rPr>
        <sz val="11"/>
        <color rgb="FF000000"/>
        <rFont val="Calibri"/>
      </rPr>
      <t xml:space="preserve">  umask</t>
    </r>
    <r>
      <rPr>
        <sz val="11"/>
        <color rgb="FF000000"/>
        <rFont val="Calibri"/>
      </rPr>
      <t xml:space="preserve">
</t>
    </r>
    <r>
      <rPr>
        <sz val="11"/>
        <color rgb="FF000000"/>
        <rFont val="Calibri"/>
      </rPr>
      <t>If the value returned is 022 or more restrictive, this is not a Finding.</t>
    </r>
    <r>
      <rPr>
        <sz val="11"/>
        <color rgb="FF000000"/>
        <rFont val="Calibri"/>
      </rPr>
      <t xml:space="preserve">
</t>
    </r>
    <r>
      <rPr>
        <sz val="11"/>
        <color rgb="FF000000"/>
        <rFont val="Calibri"/>
      </rPr>
      <t>If the value returned is less restrictive than 022, this is a Finding.</t>
    </r>
    <r>
      <rPr>
        <sz val="11"/>
        <color rgb="FF000000"/>
        <rFont val="Calibri"/>
      </rPr>
      <t xml:space="preserve">
</t>
    </r>
    <r>
      <rPr>
        <sz val="11"/>
        <color rgb="FF000000"/>
        <rFont val="Calibri"/>
      </rPr>
      <t>The first number sets the mask for user/owner file permissions. The second number sets the mask for group file permissions. The third number sets file permission mask for other users. The list below shows the available settings:</t>
    </r>
    <r>
      <rPr>
        <sz val="11"/>
        <color rgb="FF000000"/>
        <rFont val="Calibri"/>
      </rPr>
      <t xml:space="preserve">
</t>
    </r>
    <r>
      <rPr>
        <sz val="11"/>
        <color rgb="FF000000"/>
        <rFont val="Calibri"/>
      </rPr>
      <t>0 = read/write/execute</t>
    </r>
    <r>
      <rPr>
        <sz val="11"/>
        <color rgb="FF000000"/>
        <rFont val="Calibri"/>
      </rPr>
      <t xml:space="preserve">
</t>
    </r>
    <r>
      <rPr>
        <sz val="11"/>
        <color rgb="FF000000"/>
        <rFont val="Calibri"/>
      </rPr>
      <t>1 = read/write</t>
    </r>
    <r>
      <rPr>
        <sz val="11"/>
        <color rgb="FF000000"/>
        <rFont val="Calibri"/>
      </rPr>
      <t xml:space="preserve">
</t>
    </r>
    <r>
      <rPr>
        <sz val="11"/>
        <color rgb="FF000000"/>
        <rFont val="Calibri"/>
      </rPr>
      <t>2 = read/execute</t>
    </r>
    <r>
      <rPr>
        <sz val="11"/>
        <color rgb="FF000000"/>
        <rFont val="Calibri"/>
      </rPr>
      <t xml:space="preserve">
</t>
    </r>
    <r>
      <rPr>
        <sz val="11"/>
        <color rgb="FF000000"/>
        <rFont val="Calibri"/>
      </rPr>
      <t>3 = read</t>
    </r>
    <r>
      <rPr>
        <sz val="11"/>
        <color rgb="FF000000"/>
        <rFont val="Calibri"/>
      </rPr>
      <t xml:space="preserve">
</t>
    </r>
    <r>
      <rPr>
        <sz val="11"/>
        <color rgb="FF000000"/>
        <rFont val="Calibri"/>
      </rPr>
      <t>4 = write/execute</t>
    </r>
    <r>
      <rPr>
        <sz val="11"/>
        <color rgb="FF000000"/>
        <rFont val="Calibri"/>
      </rPr>
      <t xml:space="preserve">
</t>
    </r>
    <r>
      <rPr>
        <sz val="11"/>
        <color rgb="FF000000"/>
        <rFont val="Calibri"/>
      </rPr>
      <t>5 = write</t>
    </r>
    <r>
      <rPr>
        <sz val="11"/>
        <color rgb="FF000000"/>
        <rFont val="Calibri"/>
      </rPr>
      <t xml:space="preserve">
</t>
    </r>
    <r>
      <rPr>
        <sz val="11"/>
        <color rgb="FF000000"/>
        <rFont val="Calibri"/>
      </rPr>
      <t>6 = execute</t>
    </r>
    <r>
      <rPr>
        <sz val="11"/>
        <color rgb="FF000000"/>
        <rFont val="Calibri"/>
      </rPr>
      <t xml:space="preserve">
</t>
    </r>
    <r>
      <rPr>
        <sz val="11"/>
        <color rgb="FF000000"/>
        <rFont val="Calibri"/>
      </rPr>
      <t>7 = no permissions</t>
    </r>
    <r>
      <rPr>
        <sz val="11"/>
        <color rgb="FF000000"/>
        <rFont val="Calibri"/>
      </rPr>
      <t xml:space="preserve">
</t>
    </r>
    <r>
      <rPr>
        <sz val="11"/>
        <color rgb="FF000000"/>
        <rFont val="Calibri"/>
      </rPr>
      <t>Setting the umask to 022 effectively sets files for user/owner to read/write, group to read and other to read. Directories are set for user/owner to read/write/execute, group to read/execute and other to read/execute.</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 xml:space="preserve"> Review the permissions that control access to the Oracle installation software directories (e.g. \Program Files\Oracle\).</t>
    </r>
    <r>
      <rPr>
        <sz val="11"/>
        <color rgb="FF000000"/>
        <rFont val="Calibri"/>
      </rPr>
      <t xml:space="preserve">
</t>
    </r>
    <r>
      <rPr>
        <sz val="11"/>
        <color rgb="FF000000"/>
        <rFont val="Calibri"/>
      </rPr>
      <t>DBA accounts, the DBMS process account, the DBMS software installation/maintenance account, SA accounts if access by them is required for some operational level of support such as backups, and the host system itself require access.</t>
    </r>
    <r>
      <rPr>
        <sz val="11"/>
        <color rgb="FF000000"/>
        <rFont val="Calibri"/>
      </rPr>
      <t xml:space="preserve">
</t>
    </r>
    <r>
      <rPr>
        <sz val="11"/>
        <color rgb="FF000000"/>
        <rFont val="Calibri"/>
      </rPr>
      <t>Compare the access control employed with that documented in the System Security Plan.</t>
    </r>
    <r>
      <rPr>
        <sz val="11"/>
        <color rgb="FF000000"/>
        <rFont val="Calibri"/>
      </rPr>
      <t xml:space="preserve">
</t>
    </r>
    <r>
      <rPr>
        <sz val="11"/>
        <color rgb="FF000000"/>
        <rFont val="Calibri"/>
      </rPr>
      <t>If access controls do not match the documented requirement, this is a Finding.</t>
    </r>
    <r>
      <rPr>
        <sz val="11"/>
        <color rgb="FF000000"/>
        <rFont val="Calibri"/>
      </rPr>
      <t xml:space="preserve">
</t>
    </r>
    <r>
      <rPr>
        <sz val="11"/>
        <color rgb="FF000000"/>
        <rFont val="Calibri"/>
      </rPr>
      <t>If access controls appear excessive without justification, this is a Finding.</t>
    </r>
  </si>
  <si>
    <t>V-15609</t>
  </si>
  <si>
    <r>
      <rPr>
        <sz val="11"/>
        <rFont val="Calibri"/>
      </rPr>
      <t>Default demonstration and sample database objects and applications should be removed.</t>
    </r>
  </si>
  <si>
    <r>
      <rPr>
        <sz val="11"/>
        <color rgb="FF000000"/>
        <rFont val="Calibri"/>
      </rPr>
      <t>For the sample applications and schemas with the Oracle database installation, use the provided SQL scripts (if present) to remove the application objects and drop the demo users and schemas: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 Human Resources application: </t>
    </r>
    <r>
      <rPr>
        <sz val="11"/>
        <color rgb="FF000000"/>
        <rFont val="Calibri"/>
      </rPr>
      <t xml:space="preserve">
</t>
    </r>
    <r>
      <rPr>
        <sz val="11"/>
        <color rgb="FF000000"/>
        <rFont val="Calibri"/>
      </rPr>
      <t xml:space="preserve">  @?/demo/schema/human_resources.hr_drop.sql</t>
    </r>
    <r>
      <rPr>
        <sz val="11"/>
        <color rgb="FF000000"/>
        <rFont val="Calibri"/>
      </rPr>
      <t xml:space="preserve">
</t>
    </r>
    <r>
      <rPr>
        <sz val="11"/>
        <color rgb="FF000000"/>
        <rFont val="Calibri"/>
      </rPr>
      <t xml:space="preserve">  -- Order Entry application: </t>
    </r>
    <r>
      <rPr>
        <sz val="11"/>
        <color rgb="FF000000"/>
        <rFont val="Calibri"/>
      </rPr>
      <t xml:space="preserve">
</t>
    </r>
    <r>
      <rPr>
        <sz val="11"/>
        <color rgb="FF000000"/>
        <rFont val="Calibri"/>
      </rPr>
      <t xml:space="preserve">  @?/demo/schema/order_entry/oe_drop.sql and oc_drop.sql</t>
    </r>
    <r>
      <rPr>
        <sz val="11"/>
        <color rgb="FF000000"/>
        <rFont val="Calibri"/>
      </rPr>
      <t xml:space="preserve">
</t>
    </r>
    <r>
      <rPr>
        <sz val="11"/>
        <color rgb="FF000000"/>
        <rFont val="Calibri"/>
      </rPr>
      <t xml:space="preserve">  -- Product Media application:  </t>
    </r>
    <r>
      <rPr>
        <sz val="11"/>
        <color rgb="FF000000"/>
        <rFont val="Calibri"/>
      </rPr>
      <t xml:space="preserve">
</t>
    </r>
    <r>
      <rPr>
        <sz val="11"/>
        <color rgb="FF000000"/>
        <rFont val="Calibri"/>
      </rPr>
      <t xml:space="preserve">  @?/demo/schema/product_media/pm_drop.sql</t>
    </r>
    <r>
      <rPr>
        <sz val="11"/>
        <color rgb="FF000000"/>
        <rFont val="Calibri"/>
      </rPr>
      <t xml:space="preserve">
</t>
    </r>
    <r>
      <rPr>
        <sz val="11"/>
        <color rgb="FF000000"/>
        <rFont val="Calibri"/>
      </rPr>
      <t xml:space="preserve">  -- Information Exchange application:</t>
    </r>
    <r>
      <rPr>
        <sz val="11"/>
        <color rgb="FF000000"/>
        <rFont val="Calibri"/>
      </rPr>
      <t xml:space="preserve">
</t>
    </r>
    <r>
      <rPr>
        <sz val="11"/>
        <color rgb="FF000000"/>
        <rFont val="Calibri"/>
      </rPr>
      <t xml:space="preserve">  @?/demo/schema/information_exchange/ix_drop.sql</t>
    </r>
    <r>
      <rPr>
        <sz val="11"/>
        <color rgb="FF000000"/>
        <rFont val="Calibri"/>
      </rPr>
      <t xml:space="preserve">
</t>
    </r>
    <r>
      <rPr>
        <sz val="11"/>
        <color rgb="FF000000"/>
        <rFont val="Calibri"/>
      </rPr>
      <t xml:space="preserve">  -- Sales History application:</t>
    </r>
    <r>
      <rPr>
        <sz val="11"/>
        <color rgb="FF000000"/>
        <rFont val="Calibri"/>
      </rPr>
      <t xml:space="preserve">
</t>
    </r>
    <r>
      <rPr>
        <sz val="11"/>
        <color rgb="FF000000"/>
        <rFont val="Calibri"/>
      </rPr>
      <t xml:space="preserve">  @?/demo/schema/sales_history/sh_drop.sql</t>
    </r>
    <r>
      <rPr>
        <sz val="11"/>
        <color rgb="FF000000"/>
        <rFont val="Calibri"/>
      </rPr>
      <t xml:space="preserve">
</t>
    </r>
    <r>
      <rPr>
        <sz val="11"/>
        <color rgb="FF000000"/>
        <rFont val="Calibri"/>
      </rPr>
      <t>For other demo applications, deinstall using the SQL command:</t>
    </r>
    <r>
      <rPr>
        <sz val="11"/>
        <color rgb="FF000000"/>
        <rFont val="Calibri"/>
      </rPr>
      <t xml:space="preserve">
</t>
    </r>
    <r>
      <rPr>
        <sz val="11"/>
        <color rgb="FF000000"/>
        <rFont val="Calibri"/>
      </rPr>
      <t xml:space="preserve">  drop user [demo username] cascade;</t>
    </r>
  </si>
  <si>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</si>
  <si>
    <r>
      <rPr>
        <sz val="11"/>
        <color rgb="FF000000"/>
        <rFont val="Calibri"/>
      </rPr>
      <t>From SQL*Plus:</t>
    </r>
    <r>
      <rPr>
        <sz val="11"/>
        <color rgb="FF000000"/>
        <rFont val="Calibri"/>
      </rPr>
      <t xml:space="preserve">
</t>
    </r>
    <r>
      <rPr>
        <sz val="11"/>
        <color rgb="FF000000"/>
        <rFont val="Calibri"/>
      </rPr>
      <t xml:space="preserve">      select username from dba_users where username in</t>
    </r>
    <r>
      <rPr>
        <sz val="11"/>
        <color rgb="FF000000"/>
        <rFont val="Calibri"/>
      </rPr>
      <t xml:space="preserve">
</t>
    </r>
    <r>
      <rPr>
        <sz val="11"/>
        <color rgb="FF000000"/>
        <rFont val="Calibri"/>
      </rPr>
      <t xml:space="preserve">      ('ALLUSERS', 'AOLDEMO', 'AQDEMO', 'AQJAVA', 'AQUSER',</t>
    </r>
    <r>
      <rPr>
        <sz val="11"/>
        <color rgb="FF000000"/>
        <rFont val="Calibri"/>
      </rPr>
      <t xml:space="preserve">
</t>
    </r>
    <r>
      <rPr>
        <sz val="11"/>
        <color rgb="FF000000"/>
        <rFont val="Calibri"/>
      </rPr>
      <t xml:space="preserve">       'AUC_GUEST', 'BI', 'CTXDEMO', 'DEMO8', 'DEV2000_DEMOS',</t>
    </r>
    <r>
      <rPr>
        <sz val="11"/>
        <color rgb="FF000000"/>
        <rFont val="Calibri"/>
      </rPr>
      <t xml:space="preserve">
</t>
    </r>
    <r>
      <rPr>
        <sz val="11"/>
        <color rgb="FF000000"/>
        <rFont val="Calibri"/>
      </rPr>
      <t xml:space="preserve">       'HR', 'IX', 'OE', 'ORABAMSAMPLES', 'PM', 'PORTAL_DEMO',</t>
    </r>
    <r>
      <rPr>
        <sz val="11"/>
        <color rgb="FF000000"/>
        <rFont val="Calibri"/>
      </rPr>
      <t xml:space="preserve">
</t>
    </r>
    <r>
      <rPr>
        <sz val="11"/>
        <color rgb="FF000000"/>
        <rFont val="Calibri"/>
      </rPr>
      <t xml:space="preserve">       'PORTAL30_DEMO', 'QS', 'SCOTT', 'SECDEMO', 'SH',</t>
    </r>
    <r>
      <rPr>
        <sz val="11"/>
        <color rgb="FF000000"/>
        <rFont val="Calibri"/>
      </rPr>
      <t xml:space="preserve">
</t>
    </r>
    <r>
      <rPr>
        <sz val="11"/>
        <color rgb="FF000000"/>
        <rFont val="Calibri"/>
      </rPr>
      <t xml:space="preserve">       'WK_TEST')</t>
    </r>
    <r>
      <rPr>
        <sz val="11"/>
        <color rgb="FF000000"/>
        <rFont val="Calibri"/>
      </rPr>
      <t xml:space="preserve">
</t>
    </r>
    <r>
      <rPr>
        <sz val="11"/>
        <color rgb="FF000000"/>
        <rFont val="Calibri"/>
      </rPr>
      <t xml:space="preserve">      or username like 'QS_%';</t>
    </r>
    <r>
      <rPr>
        <sz val="11"/>
        <color rgb="FF000000"/>
        <rFont val="Calibri"/>
      </rPr>
      <t xml:space="preserve">
</t>
    </r>
    <r>
      <rPr>
        <sz val="11"/>
        <color rgb="FF000000"/>
        <rFont val="Calibri"/>
      </rPr>
      <t>If any usernames are listed and are not documented in the System Security Plan and authorized by the IAO, this is a Finding.</t>
    </r>
    <r>
      <rPr>
        <sz val="11"/>
        <color rgb="FF000000"/>
        <rFont val="Calibri"/>
      </rPr>
      <t xml:space="preserve">
</t>
    </r>
    <r>
      <rPr>
        <sz val="11"/>
        <color rgb="FF000000"/>
        <rFont val="Calibri"/>
      </rPr>
      <t>See MetaLink note 160861.1 for a list of Oracle database users and usages.</t>
    </r>
  </si>
  <si>
    <t>V-15611</t>
  </si>
  <si>
    <r>
      <rPr>
        <sz val="11"/>
        <rFont val="Calibri"/>
      </rPr>
      <t>The audit logs should be periodically monitored to discover DBMS access using unauthorized applications.</t>
    </r>
  </si>
  <si>
    <r>
      <rPr>
        <sz val="11"/>
        <color rgb="FF000000"/>
        <rFont val="Calibri"/>
      </rPr>
      <t>Document applications authorized to access the DBMS in the System Security Plan.</t>
    </r>
    <r>
      <rPr>
        <sz val="11"/>
        <color rgb="FF000000"/>
        <rFont val="Calibri"/>
      </rPr>
      <t xml:space="preserve">
</t>
    </r>
    <r>
      <rPr>
        <sz val="11"/>
        <color rgb="FF000000"/>
        <rFont val="Calibri"/>
      </rPr>
      <t>Develop, document and implement a process to review log and trace files or the results from any alternate methods used to support database access auditing to detect connections from unauthorized applications.</t>
    </r>
    <r>
      <rPr>
        <sz val="11"/>
        <color rgb="FF000000"/>
        <rFont val="Calibri"/>
      </rPr>
      <t xml:space="preserve">
</t>
    </r>
    <r>
      <rPr>
        <sz val="11"/>
        <color rgb="FF000000"/>
        <rFont val="Calibri"/>
      </rPr>
      <t>Include in this process a method to generate and provide evidence of monitoring.</t>
    </r>
    <r>
      <rPr>
        <sz val="11"/>
        <color rgb="FF000000"/>
        <rFont val="Calibri"/>
      </rPr>
      <t xml:space="preserve">
</t>
    </r>
    <r>
      <rPr>
        <sz val="11"/>
        <color rgb="FF000000"/>
        <rFont val="Calibri"/>
      </rPr>
      <t>This may include automated or manual processes acknowledged by the auditor or IAO.</t>
    </r>
  </si>
  <si>
    <r>
      <rPr>
        <sz val="11"/>
        <color rgb="FF000000"/>
        <rFont val="Calibri"/>
      </rPr>
      <t>Regular and timely reviews of audit records increases the likelihood of early discovery of suspicious activity. Discovery of suspicious behavior can in turn trigger protection responses to minimize or eliminate a negative impact from malicious activity. Use of unauthorized application to access the DBMS may indicate an attempt to bypass security controls.</t>
    </r>
  </si>
  <si>
    <r>
      <rPr>
        <sz val="11"/>
        <color rgb="FF000000"/>
        <rFont val="Calibri"/>
      </rPr>
      <t>If application access audit data is not available due to the lack of a local listener process or alternate method of auditing database access, this check is Not a Finding (see check DG0052).</t>
    </r>
    <r>
      <rPr>
        <sz val="11"/>
        <color rgb="FF000000"/>
        <rFont val="Calibri"/>
      </rPr>
      <t xml:space="preserve">
</t>
    </r>
    <r>
      <rPr>
        <sz val="11"/>
        <color rgb="FF000000"/>
        <rFont val="Calibri"/>
      </rPr>
      <t>Review the list of applications authorized to connect to the Oracle database as listed or noted in the System Security Plan.</t>
    </r>
    <r>
      <rPr>
        <sz val="11"/>
        <color rgb="FF000000"/>
        <rFont val="Calibri"/>
      </rPr>
      <t xml:space="preserve">
</t>
    </r>
    <r>
      <rPr>
        <sz val="11"/>
        <color rgb="FF000000"/>
        <rFont val="Calibri"/>
      </rPr>
      <t>If no list exists, this is a Finding.</t>
    </r>
    <r>
      <rPr>
        <sz val="11"/>
        <color rgb="FF000000"/>
        <rFont val="Calibri"/>
      </rPr>
      <t xml:space="preserve">
</t>
    </r>
    <r>
      <rPr>
        <sz val="11"/>
        <color rgb="FF000000"/>
        <rFont val="Calibri"/>
      </rPr>
      <t>Review evidence of audit log monitoring to detect use of unauthorized applications to access the database.</t>
    </r>
    <r>
      <rPr>
        <sz val="11"/>
        <color rgb="FF000000"/>
        <rFont val="Calibri"/>
      </rPr>
      <t xml:space="preserve">
</t>
    </r>
    <r>
      <rPr>
        <sz val="11"/>
        <color rgb="FF000000"/>
        <rFont val="Calibri"/>
      </rPr>
      <t>If no evidence exists or is incomplete, this is a Finding.</t>
    </r>
  </si>
  <si>
    <t>V-15613</t>
  </si>
  <si>
    <r>
      <rPr>
        <sz val="11"/>
        <rFont val="Calibri"/>
      </rPr>
      <t>Each database user, application or process should have an individually assigned account.</t>
    </r>
  </si>
  <si>
    <r>
      <rPr>
        <sz val="11"/>
        <color rgb="FF000000"/>
        <rFont val="Calibri"/>
      </rPr>
      <t>Create individual accounts for each user, application, or other process that requires a database connection.</t>
    </r>
    <r>
      <rPr>
        <sz val="11"/>
        <color rgb="FF000000"/>
        <rFont val="Calibri"/>
      </rPr>
      <t xml:space="preserve">
</t>
    </r>
    <r>
      <rPr>
        <sz val="11"/>
        <color rgb="FF000000"/>
        <rFont val="Calibri"/>
      </rPr>
      <t>Document any accounts that are shared where separation is not supported by the application or for maintenance support.</t>
    </r>
    <r>
      <rPr>
        <sz val="11"/>
        <color rgb="FF000000"/>
        <rFont val="Calibri"/>
      </rPr>
      <t xml:space="preserve">
</t>
    </r>
    <r>
      <rPr>
        <sz val="11"/>
        <color rgb="FF000000"/>
        <rFont val="Calibri"/>
      </rPr>
      <t>Design, develop and implement a method to log use of any account to which more than one person has access.</t>
    </r>
    <r>
      <rPr>
        <sz val="11"/>
        <color rgb="FF000000"/>
        <rFont val="Calibri"/>
      </rPr>
      <t xml:space="preserve">
</t>
    </r>
    <r>
      <rPr>
        <sz val="11"/>
        <color rgb="FF000000"/>
        <rFont val="Calibri"/>
      </rPr>
      <t>Restrict interactive access to shared accounts to the fewest persons possible.</t>
    </r>
  </si>
  <si>
    <r>
      <rPr>
        <sz val="11"/>
        <color rgb="FF000000"/>
        <rFont val="Calibri"/>
      </rPr>
      <t>Use of accounts shared by multiple users, applications, or processes limit the accountability for actions taken in or on the data or database. Individual accounts provide an opportunity to limit database authorizations to those required for the job function assigned to each individual account.</t>
    </r>
  </si>
  <si>
    <r>
      <rPr>
        <sz val="11"/>
        <color rgb="FF000000"/>
        <rFont val="Calibri"/>
      </rPr>
      <t>Review DBMS account names against the list of authorized DBMS accounts in the System Security Plan.</t>
    </r>
    <r>
      <rPr>
        <sz val="11"/>
        <color rgb="FF000000"/>
        <rFont val="Calibri"/>
      </rPr>
      <t xml:space="preserve">
</t>
    </r>
    <r>
      <rPr>
        <sz val="11"/>
        <color rgb="FF000000"/>
        <rFont val="Calibri"/>
      </rPr>
      <t>If any accounts indicate use by mulitiple persons that are not mapped to a specific person, this is a Finding.</t>
    </r>
    <r>
      <rPr>
        <sz val="11"/>
        <color rgb="FF000000"/>
        <rFont val="Calibri"/>
      </rPr>
      <t xml:space="preserve">
</t>
    </r>
    <r>
      <rPr>
        <sz val="11"/>
        <color rgb="FF000000"/>
        <rFont val="Calibri"/>
      </rPr>
      <t>If any applications or processes share an account that could be assigned an individual account or are not specified as requiring a shared account, this is a Finding.</t>
    </r>
    <r>
      <rPr>
        <sz val="11"/>
        <color rgb="FF000000"/>
        <rFont val="Calibri"/>
      </rPr>
      <t xml:space="preserve">
</t>
    </r>
    <r>
      <rPr>
        <sz val="11"/>
        <color rgb="FF000000"/>
        <rFont val="Calibri"/>
      </rPr>
      <t>Note: Privileged installation accounts may be required to be accessed by DBA or other administrators for system maintenance. In these cases, each use of the account must be logged in some manner to assign accountability for any actions taken during the use of the account.</t>
    </r>
  </si>
  <si>
    <t>V-15615</t>
  </si>
  <si>
    <r>
      <rPr>
        <sz val="11"/>
        <rFont val="Calibri"/>
      </rPr>
      <t>The DBA role should not be assigned excessive or unauthorized privileges.</t>
    </r>
  </si>
  <si>
    <r>
      <rPr>
        <sz val="11"/>
        <color rgb="FF000000"/>
        <rFont val="Calibri"/>
      </rPr>
      <t>If a REMOTE_LOGIN_PASSWORDFILE is in use (='EXCLUSIVE'), list database accounts assigned SYSDBA and SYSOPER database privileges and review for appropriate authorization.</t>
    </r>
    <r>
      <rPr>
        <sz val="11"/>
        <color rgb="FF000000"/>
        <rFont val="Calibri"/>
      </rPr>
      <t xml:space="preserve">
</t>
    </r>
    <r>
      <rPr>
        <sz val="11"/>
        <color rgb="FF000000"/>
        <rFont val="Calibri"/>
      </rPr>
      <t>Document authorized SYSDBA and SYSOPER users in the System Security Plan.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 from v$pwfile_users;</t>
    </r>
    <r>
      <rPr>
        <sz val="11"/>
        <color rgb="FF000000"/>
        <rFont val="Calibri"/>
      </rPr>
      <t xml:space="preserve">
</t>
    </r>
    <r>
      <rPr>
        <sz val="11"/>
        <color rgb="FF000000"/>
        <rFont val="Calibri"/>
      </rPr>
      <t>To revoke SYSDBA or SYSOPER from accounts: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sysdba from [username];</t>
    </r>
    <r>
      <rPr>
        <sz val="11"/>
        <color rgb="FF000000"/>
        <rFont val="Calibri"/>
      </rPr>
      <t xml:space="preserve">
</t>
    </r>
    <r>
      <rPr>
        <sz val="11"/>
        <color rgb="FF000000"/>
        <rFont val="Calibri"/>
      </rPr>
      <t xml:space="preserve">  revoke sysoper from [username];</t>
    </r>
  </si>
  <si>
    <r>
      <rPr>
        <sz val="11"/>
        <color rgb="FF000000"/>
        <rFont val="Calibri"/>
      </rPr>
      <t>Oracle SYSDBA privileges include privileges to administer the database outside of database controls (when the database is shut down or open in restricted mode) in addition to all privileges controlled under database operation. Assignment of SYSDBA privileges in the Oracle password file to unauthorized persons can compromise all DBMS activities.</t>
    </r>
  </si>
  <si>
    <r>
      <rPr>
        <sz val="11"/>
        <color rgb="FF000000"/>
        <rFont val="Calibri"/>
      </rPr>
      <t>From SQL*Plus:</t>
    </r>
    <r>
      <rPr>
        <sz val="11"/>
        <color rgb="FF000000"/>
        <rFont val="Calibri"/>
      </rPr>
      <t xml:space="preserve">
</t>
    </r>
    <r>
      <rPr>
        <sz val="11"/>
        <color rgb="FF000000"/>
        <rFont val="Calibri"/>
      </rPr>
      <t xml:space="preserve">  select username from v$pwfile_users</t>
    </r>
    <r>
      <rPr>
        <sz val="11"/>
        <color rgb="FF000000"/>
        <rFont val="Calibri"/>
      </rPr>
      <t xml:space="preserve">
</t>
    </r>
    <r>
      <rPr>
        <sz val="11"/>
        <color rgb="FF000000"/>
        <rFont val="Calibri"/>
      </rPr>
      <t xml:space="preserve">  where username not in</t>
    </r>
    <r>
      <rPr>
        <sz val="11"/>
        <color rgb="FF000000"/>
        <rFont val="Calibri"/>
      </rPr>
      <t xml:space="preserve">
</t>
    </r>
    <r>
      <rPr>
        <sz val="11"/>
        <color rgb="FF000000"/>
        <rFont val="Calibri"/>
      </rPr>
      <t xml:space="preserve">  (select grantee from dba_role_privs where granted_role='DBA')</t>
    </r>
    <r>
      <rPr>
        <sz val="11"/>
        <color rgb="FF000000"/>
        <rFont val="Calibri"/>
      </rPr>
      <t xml:space="preserve">
</t>
    </r>
    <r>
      <rPr>
        <sz val="11"/>
        <color rgb="FF000000"/>
        <rFont val="Calibri"/>
      </rPr>
      <t xml:space="preserve">  and username&lt;&gt;'INTERNAL'</t>
    </r>
    <r>
      <rPr>
        <sz val="11"/>
        <color rgb="FF000000"/>
        <rFont val="Calibri"/>
      </rPr>
      <t xml:space="preserve">
</t>
    </r>
    <r>
      <rPr>
        <sz val="11"/>
        <color rgb="FF000000"/>
        <rFont val="Calibri"/>
      </rPr>
      <t xml:space="preserve">  and (sysdba = 'TRUE' or sysoper='TRUE');</t>
    </r>
    <r>
      <rPr>
        <sz val="11"/>
        <color rgb="FF000000"/>
        <rFont val="Calibri"/>
      </rPr>
      <t xml:space="preserve">
</t>
    </r>
    <r>
      <rPr>
        <sz val="11"/>
        <color rgb="FF000000"/>
        <rFont val="Calibri"/>
      </rPr>
      <t>If any accounts are listed and are not authorized by the IAO in the System Security Plan, this is a Finding.</t>
    </r>
  </si>
  <si>
    <t>V-15616</t>
  </si>
  <si>
    <r>
      <rPr>
        <sz val="11"/>
        <rFont val="Calibri"/>
      </rPr>
      <t>Sensitive data should be labeled.</t>
    </r>
  </si>
  <si>
    <r>
      <rPr>
        <sz val="11"/>
        <color rgb="FF000000"/>
        <rFont val="Calibri"/>
      </rPr>
      <t>Develop, document and implement label security requirements.</t>
    </r>
    <r>
      <rPr>
        <sz val="11"/>
        <color rgb="FF000000"/>
        <rFont val="Calibri"/>
      </rPr>
      <t xml:space="preserve">
</t>
    </r>
    <r>
      <rPr>
        <sz val="11"/>
        <color rgb="FF000000"/>
        <rFont val="Calibri"/>
      </rPr>
      <t>Install and configure label security in accordance with the System Security Plan.</t>
    </r>
    <r>
      <rPr>
        <sz val="11"/>
        <color rgb="FF000000"/>
        <rFont val="Calibri"/>
      </rPr>
      <t xml:space="preserve">
</t>
    </r>
    <r>
      <rPr>
        <sz val="11"/>
        <color rgb="FF000000"/>
        <rFont val="Calibri"/>
      </rPr>
      <t>Monitor and audit changes to the label security configuration.</t>
    </r>
  </si>
  <si>
    <r>
      <rPr>
        <sz val="11"/>
        <color rgb="FF000000"/>
        <rFont val="Calibri"/>
      </rPr>
      <t>The sensitivity marking or labeling of data items promotes the correct handling and protection of the data. Without such notification, the user may unwittingly disclose sensitive data to unauthorized users.</t>
    </r>
  </si>
  <si>
    <r>
      <rPr>
        <sz val="11"/>
        <color rgb="FF000000"/>
        <rFont val="Calibri"/>
      </rPr>
      <t>If database does not contain sensitive data, this check is Not a Finding.</t>
    </r>
    <r>
      <rPr>
        <sz val="11"/>
        <color rgb="FF000000"/>
        <rFont val="Calibri"/>
      </rPr>
      <t xml:space="preserve">
</t>
    </r>
    <r>
      <rPr>
        <sz val="11"/>
        <color rgb="FF000000"/>
        <rFont val="Calibri"/>
      </rPr>
      <t>If Oracle Label Security is not installed and database contains sensitive data, this is a Finding.</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 from DBA_SA_USERS;</t>
    </r>
    <r>
      <rPr>
        <sz val="11"/>
        <color rgb="FF000000"/>
        <rFont val="Calibri"/>
      </rPr>
      <t xml:space="preserve">
</t>
    </r>
    <r>
      <rPr>
        <sz val="11"/>
        <color rgb="FF000000"/>
        <rFont val="Calibri"/>
      </rPr>
      <t>Compare results to the requirements for labeling as specified in the System Security Plan.</t>
    </r>
    <r>
      <rPr>
        <sz val="11"/>
        <color rgb="FF000000"/>
        <rFont val="Calibri"/>
      </rPr>
      <t xml:space="preserve">
</t>
    </r>
    <r>
      <rPr>
        <sz val="11"/>
        <color rgb="FF000000"/>
        <rFont val="Calibri"/>
      </rPr>
      <t>If label security is not configured as specified in the System Security Plan, this is a Finding.</t>
    </r>
  </si>
  <si>
    <t>V-15617</t>
  </si>
  <si>
    <r>
      <rPr>
        <sz val="11"/>
        <rFont val="Calibri"/>
      </rPr>
      <t>ccess to external objects should be disabled if not required and authorized.</t>
    </r>
  </si>
  <si>
    <r>
      <rPr>
        <sz val="11"/>
        <color rgb="FF000000"/>
        <rFont val="Calibri"/>
      </rPr>
      <t>Where its use is authorized, restrict access by a database session to external host files.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utl_file_dir=[authorized directory] scope=spfile;</t>
    </r>
    <r>
      <rPr>
        <sz val="11"/>
        <color rgb="FF000000"/>
        <rFont val="Calibri"/>
      </rPr>
      <t xml:space="preserve">
</t>
    </r>
    <r>
      <rPr>
        <sz val="11"/>
        <color rgb="FF000000"/>
        <rFont val="Calibri"/>
      </rPr>
      <t>Replace [authorized directory] with the directory path where file access and storage is authorized.</t>
    </r>
    <r>
      <rPr>
        <sz val="11"/>
        <color rgb="FF000000"/>
        <rFont val="Calibri"/>
      </rPr>
      <t xml:space="preserve">
</t>
    </r>
    <r>
      <rPr>
        <sz val="11"/>
        <color rgb="FF000000"/>
        <rFont val="Calibri"/>
      </rPr>
      <t>Review Oracle MetaLink Note 39037.1 if you need to define multiple authorized directories.</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</si>
  <si>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UTL_FILE package allows host file access from within the database using the permissions and privileges assigned to the Oracle database process or service. This package should be used with caution. All files accessible to using this package is equally accessible to any database user with execute permissions to the UTL_FILE package. When UTL_FILE_DIR is set to “*”, all directories accessible to the Oracle database process, typically the Oracle installation account, are accessible via the UTL_FILE package. This setting effectively turns off directory access checking, and makes any directory accessible to the UTL_FILE functions. The UTL_FILE_DIR list should specify only authorized and protected directories and should include only fully specified path names.</t>
    </r>
  </si>
  <si>
    <r>
      <rPr>
        <sz val="11"/>
        <color rgb="FF000000"/>
        <rFont val="Calibri"/>
      </rPr>
      <t>From SQL*Plus:</t>
    </r>
    <r>
      <rPr>
        <sz val="11"/>
        <color rgb="FF000000"/>
        <rFont val="Calibri"/>
      </rPr>
      <t xml:space="preserve">
</t>
    </r>
    <r>
      <rPr>
        <sz val="11"/>
        <color rgb="FF000000"/>
        <rFont val="Calibri"/>
      </rPr>
      <t xml:space="preserve">  select value from v$parameter where name='utl_file_dir';</t>
    </r>
    <r>
      <rPr>
        <sz val="11"/>
        <color rgb="FF000000"/>
        <rFont val="Calibri"/>
      </rPr>
      <t xml:space="preserve">
</t>
    </r>
    <r>
      <rPr>
        <sz val="11"/>
        <color rgb="FF000000"/>
        <rFont val="Calibri"/>
      </rPr>
      <t>If the returned value contains '*', this is a Finding.</t>
    </r>
  </si>
  <si>
    <t>V-15618</t>
  </si>
  <si>
    <r>
      <rPr>
        <sz val="11"/>
        <rFont val="Calibri"/>
      </rPr>
      <t>Access to external DBMS executables should be disabled or restricted.</t>
    </r>
  </si>
  <si>
    <r>
      <rPr>
        <sz val="11"/>
        <color rgb="FF000000"/>
        <rFont val="Calibri"/>
      </rPr>
      <t>If the use of external procedure agent is required, then authorize and document the requirement in the System Security Plan.</t>
    </r>
    <r>
      <rPr>
        <sz val="11"/>
        <color rgb="FF000000"/>
        <rFont val="Calibri"/>
      </rPr>
      <t xml:space="preserve">
</t>
    </r>
    <r>
      <rPr>
        <sz val="11"/>
        <color rgb="FF000000"/>
        <rFont val="Calibri"/>
      </rPr>
      <t>If the external procedure agent must be accessible to the Oracle listener, then specify this and authorize it in the System Security Plan.</t>
    </r>
    <r>
      <rPr>
        <sz val="11"/>
        <color rgb="FF000000"/>
        <rFont val="Calibri"/>
      </rPr>
      <t xml:space="preserve">
</t>
    </r>
    <r>
      <rPr>
        <sz val="11"/>
        <color rgb="FF000000"/>
        <rFont val="Calibri"/>
      </rPr>
      <t>If use of the Oracle External Procedure agent is not required:</t>
    </r>
    <r>
      <rPr>
        <sz val="11"/>
        <color rgb="FF000000"/>
        <rFont val="Calibri"/>
      </rPr>
      <t xml:space="preserve">
</t>
    </r>
    <r>
      <rPr>
        <sz val="11"/>
        <color rgb="FF000000"/>
        <rFont val="Calibri"/>
      </rPr>
      <t xml:space="preserve"> - Stop the Oracle Listener process</t>
    </r>
    <r>
      <rPr>
        <sz val="11"/>
        <color rgb="FF000000"/>
        <rFont val="Calibri"/>
      </rPr>
      <t xml:space="preserve">
</t>
    </r>
    <r>
      <rPr>
        <sz val="11"/>
        <color rgb="FF000000"/>
        <rFont val="Calibri"/>
      </rPr>
      <t xml:space="preserve"> - Remove all references to extproc in the listener.ora and tnsnames.ora files</t>
    </r>
    <r>
      <rPr>
        <sz val="11"/>
        <color rgb="FF000000"/>
        <rFont val="Calibri"/>
      </rPr>
      <t xml:space="preserve">
</t>
    </r>
    <r>
      <rPr>
        <sz val="11"/>
        <color rgb="FF000000"/>
        <rFont val="Calibri"/>
      </rPr>
      <t xml:space="preserve"> - Alter the permissions on the executable files:</t>
    </r>
    <r>
      <rPr>
        <sz val="11"/>
        <color rgb="FF000000"/>
        <rFont val="Calibri"/>
      </rPr>
      <t xml:space="preserve">
</t>
    </r>
    <r>
      <rPr>
        <sz val="11"/>
        <color rgb="FF000000"/>
        <rFont val="Calibri"/>
      </rPr>
      <t xml:space="preserve">  UNIX - Remove read/write/execute permissions from owner, group and world</t>
    </r>
    <r>
      <rPr>
        <sz val="11"/>
        <color rgb="FF000000"/>
        <rFont val="Calibri"/>
      </rPr>
      <t xml:space="preserve">
</t>
    </r>
    <r>
      <rPr>
        <sz val="11"/>
        <color rgb="FF000000"/>
        <rFont val="Calibri"/>
      </rPr>
      <t xml:space="preserve">  Windows - Remove Groups/Users from the executable (except groups SYSTEM and ADMINISTRATORS) and allow READ [only] for SYSTEM and ADMINISTRATORS groups</t>
    </r>
    <r>
      <rPr>
        <sz val="11"/>
        <color rgb="FF000000"/>
        <rFont val="Calibri"/>
      </rPr>
      <t xml:space="preserve">
</t>
    </r>
    <r>
      <rPr>
        <sz val="11"/>
        <color rgb="FF000000"/>
        <rFont val="Calibri"/>
      </rPr>
      <t>If required:</t>
    </r>
    <r>
      <rPr>
        <sz val="11"/>
        <color rgb="FF000000"/>
        <rFont val="Calibri"/>
      </rPr>
      <t xml:space="preserve">
</t>
    </r>
    <r>
      <rPr>
        <sz val="11"/>
        <color rgb="FF000000"/>
        <rFont val="Calibri"/>
      </rPr>
      <t xml:space="preserve"> - Restrict extproc execution to only authorized applications.</t>
    </r>
    <r>
      <rPr>
        <sz val="11"/>
        <color rgb="FF000000"/>
        <rFont val="Calibri"/>
      </rPr>
      <t xml:space="preserve">
</t>
    </r>
    <r>
      <rPr>
        <sz val="11"/>
        <color rgb="FF000000"/>
        <rFont val="Calibri"/>
      </rPr>
      <t xml:space="preserve"> - Specify EXTPROC_DLLS=ONLY: [list of authorized DLLS] in the extproc.ora and the listener.ora files</t>
    </r>
    <r>
      <rPr>
        <sz val="11"/>
        <color rgb="FF000000"/>
        <rFont val="Calibri"/>
      </rPr>
      <t xml:space="preserve">
</t>
    </r>
    <r>
      <rPr>
        <sz val="11"/>
        <color rgb="FF000000"/>
        <rFont val="Calibri"/>
      </rPr>
      <t xml:space="preserve"> - Create a separate, dedicated listener for use by the external procedure agent</t>
    </r>
    <r>
      <rPr>
        <sz val="11"/>
        <color rgb="FF000000"/>
        <rFont val="Calibri"/>
      </rPr>
      <t xml:space="preserve">
</t>
    </r>
    <r>
      <rPr>
        <sz val="11"/>
        <color rgb="FF000000"/>
        <rFont val="Calibri"/>
      </rPr>
      <t>Please see the Oracle Net Services Administrators Guides, External Procedures section for detailed configuration information.</t>
    </r>
  </si>
  <si>
    <r>
      <rPr>
        <sz val="11"/>
        <color rgb="FF000000"/>
        <rFont val="Calibri"/>
      </rPr>
      <t>The Oracle external procedure capability provides use of the Oracle process account outside the operation of the DBMS process. You can use it to submit and execute applications stored externally from the database under operating system controls. The external procedure process is the subject of frequent and successful attacks as it allows unauthenticated use of the Oracle process account on the operating system. As of Oracle version 11.1, the external procedure agent may be run directly from the database and not require use of the Oracle listener. This reduces the risk of unauthorized access to the procedure from outside of the database process.</t>
    </r>
  </si>
  <si>
    <r>
      <rPr>
        <sz val="11"/>
        <color rgb="FF000000"/>
        <rFont val="Calibri"/>
      </rPr>
      <t>Review the System Security Plan to determine if the use of the external procedure agent is authorized.</t>
    </r>
    <r>
      <rPr>
        <sz val="11"/>
        <color rgb="FF000000"/>
        <rFont val="Calibri"/>
      </rPr>
      <t xml:space="preserve">
</t>
    </r>
    <r>
      <rPr>
        <sz val="11"/>
        <color rgb="FF000000"/>
        <rFont val="Calibri"/>
      </rPr>
      <t>Review the ORACLE_HOME/bin directory or search the ORACLE_BASE path for the executable extproc (UNIX) or extproc.exe (Windows).</t>
    </r>
    <r>
      <rPr>
        <sz val="11"/>
        <color rgb="FF000000"/>
        <rFont val="Calibri"/>
      </rPr>
      <t xml:space="preserve">
</t>
    </r>
    <r>
      <rPr>
        <sz val="11"/>
        <color rgb="FF000000"/>
        <rFont val="Calibri"/>
      </rPr>
      <t>If external procedure agent is not authorized for use in the System Security Plan and the executable file exists and is not restricted, this is a Finding.</t>
    </r>
    <r>
      <rPr>
        <sz val="11"/>
        <color rgb="FF000000"/>
        <rFont val="Calibri"/>
      </rPr>
      <t xml:space="preserve">
</t>
    </r>
    <r>
      <rPr>
        <sz val="11"/>
        <color rgb="FF000000"/>
        <rFont val="Calibri"/>
      </rPr>
      <t>If use of the external procedure agent is authorized, ensure extproc is restricted to execution of authorized applications.</t>
    </r>
    <r>
      <rPr>
        <sz val="11"/>
        <color rgb="FF000000"/>
        <rFont val="Calibri"/>
      </rPr>
      <t xml:space="preserve">
</t>
    </r>
    <r>
      <rPr>
        <sz val="11"/>
        <color rgb="FF000000"/>
        <rFont val="Calibri"/>
      </rPr>
      <t>External jobs are run using the account nobody by default.</t>
    </r>
    <r>
      <rPr>
        <sz val="11"/>
        <color rgb="FF000000"/>
        <rFont val="Calibri"/>
      </rPr>
      <t xml:space="preserve">
</t>
    </r>
    <r>
      <rPr>
        <sz val="11"/>
        <color rgb="FF000000"/>
        <rFont val="Calibri"/>
      </rPr>
      <t>Review the contents of the file ORACLE_HOME/rdbms/admin/externaljob.ora for the lines run_user= and run_group=.</t>
    </r>
    <r>
      <rPr>
        <sz val="11"/>
        <color rgb="FF000000"/>
        <rFont val="Calibri"/>
      </rPr>
      <t xml:space="preserve">
</t>
    </r>
    <r>
      <rPr>
        <sz val="11"/>
        <color rgb="FF000000"/>
        <rFont val="Calibri"/>
      </rPr>
      <t>If the user assigned to these parameters is not "nobody", this is a Finding.</t>
    </r>
    <r>
      <rPr>
        <sz val="11"/>
        <color rgb="FF000000"/>
        <rFont val="Calibri"/>
      </rPr>
      <t xml:space="preserve">
</t>
    </r>
    <r>
      <rPr>
        <sz val="11"/>
        <color rgb="FF000000"/>
        <rFont val="Calibri"/>
      </rPr>
      <t>For versions 11.1 and later, the external procedure agent (extproc executable) is available directly from the database and does not require definition in the listener.ora file for use.</t>
    </r>
    <r>
      <rPr>
        <sz val="11"/>
        <color rgb="FF000000"/>
        <rFont val="Calibri"/>
      </rPr>
      <t xml:space="preserve">
</t>
    </r>
    <r>
      <rPr>
        <sz val="11"/>
        <color rgb="FF000000"/>
        <rFont val="Calibri"/>
      </rPr>
      <t>Review the contents of the file ORACLE_HOME/hs/admin/extproc.ora.</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following entry does not appear in the file, this is a Finding:</t>
    </r>
    <r>
      <rPr>
        <sz val="11"/>
        <color rgb="FF000000"/>
        <rFont val="Calibri"/>
      </rPr>
      <t xml:space="preserve">
</t>
    </r>
    <r>
      <rPr>
        <sz val="11"/>
        <color rgb="FF000000"/>
        <rFont val="Calibri"/>
      </rPr>
      <t>EXTPROC_DLLS=ONLY:[dll full file name1]:[dll full file name2]:..</t>
    </r>
    <r>
      <rPr>
        <sz val="11"/>
        <color rgb="FF000000"/>
        <rFont val="Calibri"/>
      </rPr>
      <t xml:space="preserve">
</t>
    </r>
    <r>
      <rPr>
        <sz val="11"/>
        <color rgb="FF000000"/>
        <rFont val="Calibri"/>
      </rPr>
      <t>[dll full file name] represents a full path and file name.</t>
    </r>
    <r>
      <rPr>
        <sz val="11"/>
        <color rgb="FF000000"/>
        <rFont val="Calibri"/>
      </rPr>
      <t xml:space="preserve">
</t>
    </r>
    <r>
      <rPr>
        <sz val="11"/>
        <color rgb="FF000000"/>
        <rFont val="Calibri"/>
      </rPr>
      <t>This list of file names is separated by ":".</t>
    </r>
    <r>
      <rPr>
        <sz val="11"/>
        <color rgb="FF000000"/>
        <rFont val="Calibri"/>
      </rPr>
      <t xml:space="preserve">
</t>
    </r>
    <r>
      <rPr>
        <sz val="11"/>
        <color rgb="FF000000"/>
        <rFont val="Calibri"/>
      </rPr>
      <t>NOTE: If "ONLY" is specified, then the list is restricted to allow execution of only the DLLs specified in the list and is not a Finding. If "ANY" is specified, then there are no restrictions for execution except what is controlled by operating system permissions and is a Finding. If no specification is made, any files located in the %ORACLE_HOME%\bin directory on Windows systems or $ORACLE_HOME/lib directory on UNIX systems can be executed (the default) and is a Finding.</t>
    </r>
    <r>
      <rPr>
        <sz val="11"/>
        <color rgb="FF000000"/>
        <rFont val="Calibri"/>
      </rPr>
      <t xml:space="preserve">
</t>
    </r>
    <r>
      <rPr>
        <sz val="11"/>
        <color rgb="FF000000"/>
        <rFont val="Calibri"/>
      </rPr>
      <t>Ensure that EXTPROC is not accessible from the listener.</t>
    </r>
    <r>
      <rPr>
        <sz val="11"/>
        <color rgb="FF000000"/>
        <rFont val="Calibri"/>
      </rPr>
      <t xml:space="preserve">
</t>
    </r>
    <r>
      <rPr>
        <sz val="11"/>
        <color rgb="FF000000"/>
        <rFont val="Calibri"/>
      </rPr>
      <t>Review the listener.ora file. If any entries reference "extproc", this is a Finding.</t>
    </r>
    <r>
      <rPr>
        <sz val="11"/>
        <color rgb="FF000000"/>
        <rFont val="Calibri"/>
      </rPr>
      <t xml:space="preserve">
</t>
    </r>
    <r>
      <rPr>
        <sz val="11"/>
        <color rgb="FF000000"/>
        <rFont val="Calibri"/>
      </rPr>
      <t>NOTE: Bug 7560049 may cause external procedures in 11g not to work on certain platforms. Fix will be in Oracle 11g Release 2. If external procedures are required and you are experiencing this bug, then follow instructions for configuring external procedures for versions earlier than 11.1 and document as authorized in the System Security Plan.</t>
    </r>
    <r>
      <rPr>
        <sz val="11"/>
        <color rgb="FF000000"/>
        <rFont val="Calibri"/>
      </rPr>
      <t xml:space="preserve">
</t>
    </r>
    <r>
      <rPr>
        <sz val="11"/>
        <color rgb="FF000000"/>
        <rFont val="Calibri"/>
      </rPr>
      <t>Determine if the external procedure agent is in use per Oracle 10.x conventions.</t>
    </r>
    <r>
      <rPr>
        <sz val="11"/>
        <color rgb="FF000000"/>
        <rFont val="Calibri"/>
      </rPr>
      <t xml:space="preserve">
</t>
    </r>
    <r>
      <rPr>
        <sz val="11"/>
        <color rgb="FF000000"/>
        <rFont val="Calibri"/>
      </rPr>
      <t>Review the listener.ora file.</t>
    </r>
    <r>
      <rPr>
        <sz val="11"/>
        <color rgb="FF000000"/>
        <rFont val="Calibri"/>
      </rPr>
      <t xml:space="preserve">
</t>
    </r>
    <r>
      <rPr>
        <sz val="11"/>
        <color rgb="FF000000"/>
        <rFont val="Calibri"/>
      </rPr>
      <t>If any entries reference "extproc", then the agent is in use.</t>
    </r>
    <r>
      <rPr>
        <sz val="11"/>
        <color rgb="FF000000"/>
        <rFont val="Calibri"/>
      </rPr>
      <t xml:space="preserve">
</t>
    </r>
    <r>
      <rPr>
        <sz val="11"/>
        <color rgb="FF000000"/>
        <rFont val="Calibri"/>
      </rPr>
      <t>If external procedure agent is not authorized for use in the System Security Plan and references to "extproc" exist, this is a Finding.</t>
    </r>
    <r>
      <rPr>
        <sz val="11"/>
        <color rgb="FF000000"/>
        <rFont val="Calibri"/>
      </rPr>
      <t xml:space="preserve">
</t>
    </r>
    <r>
      <rPr>
        <sz val="11"/>
        <color rgb="FF000000"/>
        <rFont val="Calibri"/>
      </rPr>
      <t>Sample listener.ora entries with extproc included:</t>
    </r>
    <r>
      <rPr>
        <sz val="11"/>
        <color rgb="FF000000"/>
        <rFont val="Calibri"/>
      </rPr>
      <t xml:space="preserve">
</t>
    </r>
    <r>
      <rPr>
        <sz val="11"/>
        <color rgb="FF000000"/>
        <rFont val="Calibri"/>
      </rPr>
      <t>LISTENER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 = (PROTOCOL = TCP)(HOST = 127.0.0.1)(PORT = 1521))</t>
    </r>
    <r>
      <rPr>
        <sz val="11"/>
        <color rgb="FF000000"/>
        <rFont val="Calibri"/>
      </rPr>
      <t xml:space="preserve">
</t>
    </r>
    <r>
      <rPr>
        <sz val="11"/>
        <color rgb="FF000000"/>
        <rFont val="Calibri"/>
      </rPr>
      <t>)</t>
    </r>
    <r>
      <rPr>
        <sz val="11"/>
        <color rgb="FF000000"/>
        <rFont val="Calibri"/>
      </rPr>
      <t xml:space="preserve">
</t>
    </r>
    <r>
      <rPr>
        <sz val="11"/>
        <color rgb="FF000000"/>
        <rFont val="Calibri"/>
      </rPr>
      <t>EXTLSNR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 = (PROTOCOL = IPC)(KEY = EXTPROC))</t>
    </r>
    <r>
      <rPr>
        <sz val="11"/>
        <color rgb="FF000000"/>
        <rFont val="Calibri"/>
      </rPr>
      <t xml:space="preserve">
</t>
    </r>
    <r>
      <rPr>
        <sz val="11"/>
        <color rgb="FF000000"/>
        <rFont val="Calibri"/>
      </rPr>
      <t>)</t>
    </r>
    <r>
      <rPr>
        <sz val="11"/>
        <color rgb="FF000000"/>
        <rFont val="Calibri"/>
      </rPr>
      <t xml:space="preserve">
</t>
    </r>
    <r>
      <rPr>
        <sz val="11"/>
        <color rgb="FF000000"/>
        <rFont val="Calibri"/>
      </rPr>
      <t>SID_LIST_LISTENER =</t>
    </r>
    <r>
      <rPr>
        <sz val="11"/>
        <color rgb="FF000000"/>
        <rFont val="Calibri"/>
      </rPr>
      <t xml:space="preserve">
</t>
    </r>
    <r>
      <rPr>
        <sz val="11"/>
        <color rgb="FF000000"/>
        <rFont val="Calibri"/>
      </rPr>
      <t>(SID_LIST =</t>
    </r>
    <r>
      <rPr>
        <sz val="11"/>
        <color rgb="FF000000"/>
        <rFont val="Calibri"/>
      </rPr>
      <t xml:space="preserve">
</t>
    </r>
    <r>
      <rPr>
        <sz val="11"/>
        <color rgb="FF000000"/>
        <rFont val="Calibri"/>
      </rPr>
      <t>(SID_DESC =</t>
    </r>
    <r>
      <rPr>
        <sz val="11"/>
        <color rgb="FF000000"/>
        <rFont val="Calibri"/>
      </rPr>
      <t xml:space="preserve">
</t>
    </r>
    <r>
      <rPr>
        <sz val="11"/>
        <color rgb="FF000000"/>
        <rFont val="Calibri"/>
      </rPr>
      <t>(GLOBAL_DBNAME = ORCL)</t>
    </r>
    <r>
      <rPr>
        <sz val="11"/>
        <color rgb="FF000000"/>
        <rFont val="Calibri"/>
      </rPr>
      <t xml:space="preserve">
</t>
    </r>
    <r>
      <rPr>
        <sz val="11"/>
        <color rgb="FF000000"/>
        <rFont val="Calibri"/>
      </rPr>
      <t>(ORACLE_HOME = /home/oracle/app/oracle/product/11.1.0/db_1)</t>
    </r>
    <r>
      <rPr>
        <sz val="11"/>
        <color rgb="FF000000"/>
        <rFont val="Calibri"/>
      </rPr>
      <t xml:space="preserve">
</t>
    </r>
    <r>
      <rPr>
        <sz val="11"/>
        <color rgb="FF000000"/>
        <rFont val="Calibri"/>
      </rPr>
      <t>(SID_NAME = ORCL)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SID_LIST_EXTLSNR =</t>
    </r>
    <r>
      <rPr>
        <sz val="11"/>
        <color rgb="FF000000"/>
        <rFont val="Calibri"/>
      </rPr>
      <t xml:space="preserve">
</t>
    </r>
    <r>
      <rPr>
        <sz val="11"/>
        <color rgb="FF000000"/>
        <rFont val="Calibri"/>
      </rPr>
      <t>(SID_LIST =</t>
    </r>
    <r>
      <rPr>
        <sz val="11"/>
        <color rgb="FF000000"/>
        <rFont val="Calibri"/>
      </rPr>
      <t xml:space="preserve">
</t>
    </r>
    <r>
      <rPr>
        <sz val="11"/>
        <color rgb="FF000000"/>
        <rFont val="Calibri"/>
      </rPr>
      <t>(SID_DESC =</t>
    </r>
    <r>
      <rPr>
        <sz val="11"/>
        <color rgb="FF000000"/>
        <rFont val="Calibri"/>
      </rPr>
      <t xml:space="preserve">
</t>
    </r>
    <r>
      <rPr>
        <sz val="11"/>
        <color rgb="FF000000"/>
        <rFont val="Calibri"/>
      </rPr>
      <t>(PROGRAM = extproc)</t>
    </r>
    <r>
      <rPr>
        <sz val="11"/>
        <color rgb="FF000000"/>
        <rFont val="Calibri"/>
      </rPr>
      <t xml:space="preserve">
</t>
    </r>
    <r>
      <rPr>
        <sz val="11"/>
        <color rgb="FF000000"/>
        <rFont val="Calibri"/>
      </rPr>
      <t>(SID_NAME = PLSExtProc)</t>
    </r>
    <r>
      <rPr>
        <sz val="11"/>
        <color rgb="FF000000"/>
        <rFont val="Calibri"/>
      </rPr>
      <t xml:space="preserve">
</t>
    </r>
    <r>
      <rPr>
        <sz val="11"/>
        <color rgb="FF000000"/>
        <rFont val="Calibri"/>
      </rPr>
      <t>(ORACLE_HOME = /home/oracle/app/oracle/product/11.1.0/db_1)</t>
    </r>
    <r>
      <rPr>
        <sz val="11"/>
        <color rgb="FF000000"/>
        <rFont val="Calibri"/>
      </rPr>
      <t xml:space="preserve">
</t>
    </r>
    <r>
      <rPr>
        <sz val="11"/>
        <color rgb="FF000000"/>
        <rFont val="Calibri"/>
      </rPr>
      <t>(ENVS="EXTPROC_DLLS=ONLY:/home/app1/app1lib.so:/home/app2/app2lib.so,</t>
    </r>
    <r>
      <rPr>
        <sz val="11"/>
        <color rgb="FF000000"/>
        <rFont val="Calibri"/>
      </rPr>
      <t xml:space="preserve">
</t>
    </r>
    <r>
      <rPr>
        <sz val="11"/>
        <color rgb="FF000000"/>
        <rFont val="Calibri"/>
      </rPr>
      <t>LD_LIBRARY_PATH=/private/app2/lib:/private/app1,</t>
    </r>
    <r>
      <rPr>
        <sz val="11"/>
        <color rgb="FF000000"/>
        <rFont val="Calibri"/>
      </rPr>
      <t xml:space="preserve">
</t>
    </r>
    <r>
      <rPr>
        <sz val="11"/>
        <color rgb="FF000000"/>
        <rFont val="Calibri"/>
      </rPr>
      <t>MYPATH=/usr/fso:/usr/local/packages")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Sample tnsnames.ora entries with extproc included:</t>
    </r>
    <r>
      <rPr>
        <sz val="11"/>
        <color rgb="FF000000"/>
        <rFont val="Calibri"/>
      </rPr>
      <t xml:space="preserve">
</t>
    </r>
    <r>
      <rPr>
        <sz val="11"/>
        <color rgb="FF000000"/>
        <rFont val="Calibri"/>
      </rPr>
      <t>ORCL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(ADDRESS_LIST =</t>
    </r>
    <r>
      <rPr>
        <sz val="11"/>
        <color rgb="FF000000"/>
        <rFont val="Calibri"/>
      </rPr>
      <t xml:space="preserve">
</t>
    </r>
    <r>
      <rPr>
        <sz val="11"/>
        <color rgb="FF000000"/>
        <rFont val="Calibri"/>
      </rPr>
      <t>(ADDRESS = (PROTOCOL = TCP)(HOST = 127.0.0.1)(PORT = 1521))</t>
    </r>
    <r>
      <rPr>
        <sz val="11"/>
        <color rgb="FF000000"/>
        <rFont val="Calibri"/>
      </rPr>
      <t xml:space="preserve">
</t>
    </r>
    <r>
      <rPr>
        <sz val="11"/>
        <color rgb="FF000000"/>
        <rFont val="Calibri"/>
      </rPr>
      <t>)</t>
    </r>
    <r>
      <rPr>
        <sz val="11"/>
        <color rgb="FF000000"/>
        <rFont val="Calibri"/>
      </rPr>
      <t xml:space="preserve">
</t>
    </r>
    <r>
      <rPr>
        <sz val="11"/>
        <color rgb="FF000000"/>
        <rFont val="Calibri"/>
      </rPr>
      <t>(CONNECT_DATA =</t>
    </r>
    <r>
      <rPr>
        <sz val="11"/>
        <color rgb="FF000000"/>
        <rFont val="Calibri"/>
      </rPr>
      <t xml:space="preserve">
</t>
    </r>
    <r>
      <rPr>
        <sz val="11"/>
        <color rgb="FF000000"/>
        <rFont val="Calibri"/>
      </rPr>
      <t>(SERVICE_NAME = ORCL)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EXTPROC_CONNECTION_DATA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(ADDRESS_LIST =</t>
    </r>
    <r>
      <rPr>
        <sz val="11"/>
        <color rgb="FF000000"/>
        <rFont val="Calibri"/>
      </rPr>
      <t xml:space="preserve">
</t>
    </r>
    <r>
      <rPr>
        <sz val="11"/>
        <color rgb="FF000000"/>
        <rFont val="Calibri"/>
      </rPr>
      <t>(ADDRESS = (PROTOCOL = IPC)(KEY = extproc))</t>
    </r>
    <r>
      <rPr>
        <sz val="11"/>
        <color rgb="FF000000"/>
        <rFont val="Calibri"/>
      </rPr>
      <t xml:space="preserve">
</t>
    </r>
    <r>
      <rPr>
        <sz val="11"/>
        <color rgb="FF000000"/>
        <rFont val="Calibri"/>
      </rPr>
      <t>)</t>
    </r>
    <r>
      <rPr>
        <sz val="11"/>
        <color rgb="FF000000"/>
        <rFont val="Calibri"/>
      </rPr>
      <t xml:space="preserve">
</t>
    </r>
    <r>
      <rPr>
        <sz val="11"/>
        <color rgb="FF000000"/>
        <rFont val="Calibri"/>
      </rPr>
      <t>(CONNECT_DATA =</t>
    </r>
    <r>
      <rPr>
        <sz val="11"/>
        <color rgb="FF000000"/>
        <rFont val="Calibri"/>
      </rPr>
      <t xml:space="preserve">
</t>
    </r>
    <r>
      <rPr>
        <sz val="11"/>
        <color rgb="FF000000"/>
        <rFont val="Calibri"/>
      </rPr>
      <t>(SERVER = DEDICATED)</t>
    </r>
    <r>
      <rPr>
        <sz val="11"/>
        <color rgb="FF000000"/>
        <rFont val="Calibri"/>
      </rPr>
      <t xml:space="preserve">
</t>
    </r>
    <r>
      <rPr>
        <sz val="11"/>
        <color rgb="FF000000"/>
        <rFont val="Calibri"/>
      </rPr>
      <t>(SERVICE_NAME = PLSExtProc)</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EXTPROC is in use, confirm that a listener is dedicated to serving the external procedure agent (as shown above).</t>
    </r>
    <r>
      <rPr>
        <sz val="11"/>
        <color rgb="FF000000"/>
        <rFont val="Calibri"/>
      </rPr>
      <t xml:space="preserve">
</t>
    </r>
    <r>
      <rPr>
        <sz val="11"/>
        <color rgb="FF000000"/>
        <rFont val="Calibri"/>
      </rPr>
      <t>View the protocols configured for the listener.</t>
    </r>
    <r>
      <rPr>
        <sz val="11"/>
        <color rgb="FF000000"/>
        <rFont val="Calibri"/>
      </rPr>
      <t xml:space="preserve">
</t>
    </r>
    <r>
      <rPr>
        <sz val="11"/>
        <color rgb="FF000000"/>
        <rFont val="Calibri"/>
      </rPr>
      <t>For the listener to be dedicated, the only entries will be to specify extproc.</t>
    </r>
    <r>
      <rPr>
        <sz val="11"/>
        <color rgb="FF000000"/>
        <rFont val="Calibri"/>
      </rPr>
      <t xml:space="preserve">
</t>
    </r>
    <r>
      <rPr>
        <sz val="11"/>
        <color rgb="FF000000"/>
        <rFont val="Calibri"/>
      </rPr>
      <t>If there is not a dedicated listener in use for the external procedure agent, this is a Finding.</t>
    </r>
    <r>
      <rPr>
        <sz val="11"/>
        <color rgb="FF000000"/>
        <rFont val="Calibri"/>
      </rPr>
      <t xml:space="preserve">
</t>
    </r>
    <r>
      <rPr>
        <sz val="11"/>
        <color rgb="FF000000"/>
        <rFont val="Calibri"/>
      </rPr>
      <t>If the PROTOCOL= specified is other than IPC, this is a Finding.</t>
    </r>
    <r>
      <rPr>
        <sz val="11"/>
        <color rgb="FF000000"/>
        <rFont val="Calibri"/>
      </rPr>
      <t xml:space="preserve">
</t>
    </r>
    <r>
      <rPr>
        <sz val="11"/>
        <color rgb="FF000000"/>
        <rFont val="Calibri"/>
      </rPr>
      <t>Verify and ensure extproc is restricted executing authorized external applications only and extproc is restricted to execution of authorized applications.</t>
    </r>
    <r>
      <rPr>
        <sz val="11"/>
        <color rgb="FF000000"/>
        <rFont val="Calibri"/>
      </rPr>
      <t xml:space="preserve">
</t>
    </r>
    <r>
      <rPr>
        <sz val="11"/>
        <color rgb="FF000000"/>
        <rFont val="Calibri"/>
      </rPr>
      <t>Review the listener.ora file.</t>
    </r>
    <r>
      <rPr>
        <sz val="11"/>
        <color rgb="FF000000"/>
        <rFont val="Calibri"/>
      </rPr>
      <t xml:space="preserve">
</t>
    </r>
    <r>
      <rPr>
        <sz val="11"/>
        <color rgb="FF000000"/>
        <rFont val="Calibri"/>
      </rPr>
      <t>If the following entry does not exist, this is a Finding:</t>
    </r>
    <r>
      <rPr>
        <sz val="11"/>
        <color rgb="FF000000"/>
        <rFont val="Calibri"/>
      </rPr>
      <t xml:space="preserve">
</t>
    </r>
    <r>
      <rPr>
        <sz val="11"/>
        <color rgb="FF000000"/>
        <rFont val="Calibri"/>
      </rPr>
      <t>EXTPROC_DLLS=ONLY:[dll full file name1]:[dll full file name2]:...</t>
    </r>
    <r>
      <rPr>
        <sz val="11"/>
        <color rgb="FF000000"/>
        <rFont val="Calibri"/>
      </rPr>
      <t xml:space="preserve">
</t>
    </r>
    <r>
      <rPr>
        <sz val="11"/>
        <color rgb="FF000000"/>
        <rFont val="Calibri"/>
      </rPr>
      <t>NOTE: [dll full file name] represents a full path and file name. This list of file names is separated by ":".</t>
    </r>
    <r>
      <rPr>
        <sz val="11"/>
        <color rgb="FF000000"/>
        <rFont val="Calibri"/>
      </rPr>
      <t xml:space="preserve">
</t>
    </r>
    <r>
      <rPr>
        <sz val="11"/>
        <color rgb="FF000000"/>
        <rFont val="Calibri"/>
      </rPr>
      <t>NOTE: If "ONLY" is specified, then the list is restricted to allow execution of only the DLLs specified in the list and is not a Finding. If "ANY" is specified, then there are no restrictions for execution except what is controlled by operating system permissions and is a Finding. If no specification is made, any files located in the %ORACLE_HOME%\bin directory on Windows systems or $ORACLE_HOME/lib directory on UNIX systems can be executed (the default) and is a Finding.</t>
    </r>
    <r>
      <rPr>
        <sz val="11"/>
        <color rgb="FF000000"/>
        <rFont val="Calibri"/>
      </rPr>
      <t xml:space="preserve">
</t>
    </r>
    <r>
      <rPr>
        <sz val="11"/>
        <color rgb="FF000000"/>
        <rFont val="Calibri"/>
      </rPr>
      <t>View the listener.ora file (usually in ORACLE_HOME/network/admin or directory specified by the TNS_ADMIN environment variable).</t>
    </r>
    <r>
      <rPr>
        <sz val="11"/>
        <color rgb="FF000000"/>
        <rFont val="Calibri"/>
      </rPr>
      <t xml:space="preserve">
</t>
    </r>
    <r>
      <rPr>
        <sz val="11"/>
        <color rgb="FF000000"/>
        <rFont val="Calibri"/>
      </rPr>
      <t>If multiple listener processes are running, then the listener.ora file for each must be viewed.</t>
    </r>
    <r>
      <rPr>
        <sz val="11"/>
        <color rgb="FF000000"/>
        <rFont val="Calibri"/>
      </rPr>
      <t xml:space="preserve">
</t>
    </r>
    <r>
      <rPr>
        <sz val="11"/>
        <color rgb="FF000000"/>
        <rFont val="Calibri"/>
      </rPr>
      <t>For each process, determine the directory specified in the ORACLE_HOME or TNS_ADMIN environment variable defined for the process account to locate the listener.ora file.</t>
    </r>
  </si>
  <si>
    <t>V-15619</t>
  </si>
  <si>
    <r>
      <rPr>
        <sz val="11"/>
        <rFont val="Calibri"/>
      </rPr>
      <t>Replication accounts should not be granted DBA privileges.</t>
    </r>
  </si>
  <si>
    <r>
      <rPr>
        <sz val="11"/>
        <color rgb="FF000000"/>
        <rFont val="Calibri"/>
      </rPr>
      <t>Restrict privileges assigned to replication accounts to the fewest possible privileges.</t>
    </r>
    <r>
      <rPr>
        <sz val="11"/>
        <color rgb="FF000000"/>
        <rFont val="Calibri"/>
      </rPr>
      <t xml:space="preserve">
</t>
    </r>
    <r>
      <rPr>
        <sz val="11"/>
        <color rgb="FF000000"/>
        <rFont val="Calibri"/>
      </rPr>
      <t>Remove DBA roles from replication accounts.</t>
    </r>
    <r>
      <rPr>
        <sz val="11"/>
        <color rgb="FF000000"/>
        <rFont val="Calibri"/>
      </rPr>
      <t xml:space="preserve">
</t>
    </r>
    <r>
      <rPr>
        <sz val="11"/>
        <color rgb="FF000000"/>
        <rFont val="Calibri"/>
      </rPr>
      <t>Create and use custom replication accounts assigned least privileges for supporting replication operations.</t>
    </r>
  </si>
  <si>
    <r>
      <rPr>
        <sz val="11"/>
        <color rgb="FF000000"/>
        <rFont val="Calibri"/>
      </rPr>
      <t>Replication accounts may be used to access databases defined for the replication architecture. An exploit of a replication on one database could lead to the compromise of any database participating in the replication that uses the same account name and credentials. If the replication account is compromised and it has DBA privileges, the database is at additional risk to unauthorized or malicious action.</t>
    </r>
  </si>
  <si>
    <r>
      <rPr>
        <sz val="11"/>
        <color rgb="FF000000"/>
        <rFont val="Calibri"/>
      </rPr>
      <t>If a review of the System Security Plan confirms the use of replication is not required, not permitted and the database is not configured for replication, this check is Not a Finding.</t>
    </r>
    <r>
      <rPr>
        <sz val="11"/>
        <color rgb="FF000000"/>
        <rFont val="Calibri"/>
      </rPr>
      <t xml:space="preserve">
</t>
    </r>
    <r>
      <rPr>
        <sz val="11"/>
        <color rgb="FF000000"/>
        <rFont val="Calibri"/>
      </rPr>
      <t>If any replication accounts are assigned DBA roles or roles with DBA privileges, this is a Finding.</t>
    </r>
  </si>
  <si>
    <t>V-15620</t>
  </si>
  <si>
    <r>
      <rPr>
        <sz val="11"/>
        <rFont val="Calibri"/>
      </rPr>
      <t>OS accounts used to execute external procedures should be assigned minimum privileges.</t>
    </r>
  </si>
  <si>
    <r>
      <rPr>
        <sz val="11"/>
        <color rgb="FF000000"/>
        <rFont val="Calibri"/>
      </rPr>
      <t>Configure OS accounts used by DBMS external procedures to have the minimum privileges necessary for operation.</t>
    </r>
    <r>
      <rPr>
        <sz val="11"/>
        <color rgb="FF000000"/>
        <rFont val="Calibri"/>
      </rPr>
      <t xml:space="preserve">
</t>
    </r>
    <r>
      <rPr>
        <sz val="11"/>
        <color rgb="FF000000"/>
        <rFont val="Calibri"/>
      </rPr>
      <t>Document DBMS external procedures and OS privileges need to execute the procedures in the System Security Plan.</t>
    </r>
  </si>
  <si>
    <r>
      <rPr>
        <sz val="11"/>
        <color rgb="FF000000"/>
        <rFont val="Calibri"/>
      </rPr>
      <t>External applications spawned by the DBMS process may be executed under OS accounts assigned unnecessary privileges that can lead to unauthorized access to OS resources. Unauthorized access to OS resources can lead to the compromise of the OS, the DBMS, and any other service provided by the host platform.</t>
    </r>
  </si>
  <si>
    <r>
      <rPr>
        <sz val="11"/>
        <color rgb="FF000000"/>
        <rFont val="Calibri"/>
      </rPr>
      <t>Determine which OS accounts external DBMS executables are run.</t>
    </r>
    <r>
      <rPr>
        <sz val="11"/>
        <color rgb="FF000000"/>
        <rFont val="Calibri"/>
      </rPr>
      <t xml:space="preserve">
</t>
    </r>
    <r>
      <rPr>
        <sz val="11"/>
        <color rgb="FF000000"/>
        <rFont val="Calibri"/>
      </rPr>
      <t>Review the privileges assigned to these accounts and compare them to the System Security Plan and the function of the applications.</t>
    </r>
    <r>
      <rPr>
        <sz val="11"/>
        <color rgb="FF000000"/>
        <rFont val="Calibri"/>
      </rPr>
      <t xml:space="preserve">
</t>
    </r>
    <r>
      <rPr>
        <sz val="11"/>
        <color rgb="FF000000"/>
        <rFont val="Calibri"/>
      </rPr>
      <t>If assigned privileges exceed those necessary to operate as designed or the privileges do not match the list of required privileges for the application in the System Security Plan, this is a Finding.</t>
    </r>
  </si>
  <si>
    <t>V-15621</t>
  </si>
  <si>
    <r>
      <rPr>
        <sz val="11"/>
        <rFont val="Calibri"/>
      </rPr>
      <t>Network access to the DBMS must be restricted to authorized personnel.</t>
    </r>
  </si>
  <si>
    <r>
      <rPr>
        <sz val="11"/>
        <color rgb="FF000000"/>
        <rFont val="Calibri"/>
      </rPr>
      <t>Configure the database listener to restrict access by IP address or set up an external device to restrict network access to the DBMS.</t>
    </r>
  </si>
  <si>
    <r>
      <rPr>
        <sz val="11"/>
        <color rgb="FF000000"/>
        <rFont val="Calibri"/>
      </rPr>
      <t>Restricting remote access to specific, trusted systems helps prevent access by unauthorized and potentially malicious users.</t>
    </r>
  </si>
  <si>
    <r>
      <rPr>
        <sz val="11"/>
        <color rgb="FF000000"/>
        <rFont val="Calibri"/>
      </rPr>
      <t>IP address restriction may be defined for the database listener, by use of the Oracle Connection Manager or by an external network device.</t>
    </r>
    <r>
      <rPr>
        <sz val="11"/>
        <color rgb="FF000000"/>
        <rFont val="Calibri"/>
      </rPr>
      <t xml:space="preserve">
</t>
    </r>
    <r>
      <rPr>
        <sz val="11"/>
        <color rgb="FF000000"/>
        <rFont val="Calibri"/>
      </rPr>
      <t>Identify the method used to enforce address restriction (interview or System Security Plan review).</t>
    </r>
    <r>
      <rPr>
        <sz val="11"/>
        <color rgb="FF000000"/>
        <rFont val="Calibri"/>
      </rPr>
      <t xml:space="preserve">
</t>
    </r>
    <r>
      <rPr>
        <sz val="11"/>
        <color rgb="FF000000"/>
        <rFont val="Calibri"/>
      </rPr>
      <t>If enforced by the database listener, then review the SQLNET.ORA file located in the</t>
    </r>
    <r>
      <rPr>
        <sz val="11"/>
        <color rgb="FF000000"/>
        <rFont val="Calibri"/>
      </rPr>
      <t xml:space="preserve">
</t>
    </r>
    <r>
      <rPr>
        <sz val="11"/>
        <color rgb="FF000000"/>
        <rFont val="Calibri"/>
      </rPr>
      <t>ORACLE_HOME/network/admin directory or the directory indicated by the TNS_ADMIN environment variable or registry setting.</t>
    </r>
    <r>
      <rPr>
        <sz val="11"/>
        <color rgb="FF000000"/>
        <rFont val="Calibri"/>
      </rPr>
      <t xml:space="preserve">
</t>
    </r>
    <r>
      <rPr>
        <sz val="11"/>
        <color rgb="FF000000"/>
        <rFont val="Calibri"/>
      </rPr>
      <t>If the following entries do not exist, then restriction by IP address is not configured and is a Finding.</t>
    </r>
    <r>
      <rPr>
        <sz val="11"/>
        <color rgb="FF000000"/>
        <rFont val="Calibri"/>
      </rPr>
      <t xml:space="preserve">
</t>
    </r>
    <r>
      <rPr>
        <sz val="11"/>
        <color rgb="FF000000"/>
        <rFont val="Calibri"/>
      </rPr>
      <t>tcp.validnode_checking=YES</t>
    </r>
    <r>
      <rPr>
        <sz val="11"/>
        <color rgb="FF000000"/>
        <rFont val="Calibri"/>
      </rPr>
      <t xml:space="preserve">
</t>
    </r>
    <r>
      <rPr>
        <sz val="11"/>
        <color rgb="FF000000"/>
        <rFont val="Calibri"/>
      </rPr>
      <t>tcp.invited_nodes=(IP1, IP2, IP3)</t>
    </r>
    <r>
      <rPr>
        <sz val="11"/>
        <color rgb="FF000000"/>
        <rFont val="Calibri"/>
      </rPr>
      <t xml:space="preserve">
</t>
    </r>
    <r>
      <rPr>
        <sz val="11"/>
        <color rgb="FF000000"/>
        <rFont val="Calibri"/>
      </rPr>
      <t>If enforced by an Oracle Connection Manager, then review the CMAN.ORA file for the Connection Manager (located in the TNS_ADMIN or ORACLE_HOME/network/admin directory for the connection manager).</t>
    </r>
    <r>
      <rPr>
        <sz val="11"/>
        <color rgb="FF000000"/>
        <rFont val="Calibri"/>
      </rPr>
      <t xml:space="preserve">
</t>
    </r>
    <r>
      <rPr>
        <sz val="11"/>
        <color rgb="FF000000"/>
        <rFont val="Calibri"/>
      </rPr>
      <t>If a RULE entry allows all addresses ("/32") or does not match the address range specified in the System Security Plan, this is a Finding.</t>
    </r>
    <r>
      <rPr>
        <sz val="11"/>
        <color rgb="FF000000"/>
        <rFont val="Calibri"/>
      </rPr>
      <t xml:space="preserve">
</t>
    </r>
    <r>
      <rPr>
        <sz val="11"/>
        <color rgb="FF000000"/>
        <rFont val="Calibri"/>
      </rPr>
      <t>(rule=(src=[IP]/27)(dst=[IP])(srv=*)(act=accept))</t>
    </r>
    <r>
      <rPr>
        <sz val="11"/>
        <color rgb="FF000000"/>
        <rFont val="Calibri"/>
      </rPr>
      <t xml:space="preserve">
</t>
    </r>
    <r>
      <rPr>
        <sz val="11"/>
        <color rgb="FF000000"/>
        <rFont val="Calibri"/>
      </rPr>
      <t>NOTE: an IP address with a "/" indicates acceptance by subnet mask where the number after the "/" is the left most number of bits in the address that must match for the rule to apply.</t>
    </r>
    <r>
      <rPr>
        <sz val="11"/>
        <color rgb="FF000000"/>
        <rFont val="Calibri"/>
      </rPr>
      <t xml:space="preserve">
</t>
    </r>
    <r>
      <rPr>
        <sz val="11"/>
        <color rgb="FF000000"/>
        <rFont val="Calibri"/>
      </rPr>
      <t>If this rule is database-specific, then determine if the SERVICE_NAME parameter is set:</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value from v$parameter where name = 'service_names';</t>
    </r>
    <r>
      <rPr>
        <sz val="11"/>
        <color rgb="FF000000"/>
        <rFont val="Calibri"/>
      </rPr>
      <t xml:space="preserve">
</t>
    </r>
    <r>
      <rPr>
        <sz val="11"/>
        <color rgb="FF000000"/>
        <rFont val="Calibri"/>
      </rPr>
      <t>If SERVICE_NAME is set in the initialization file for the database instance, use (srv=[service name]), else, use (srv=*) if not set or rule applies to all databases on the DBMS server.</t>
    </r>
    <r>
      <rPr>
        <sz val="11"/>
        <color rgb="FF000000"/>
        <rFont val="Calibri"/>
      </rPr>
      <t xml:space="preserve">
</t>
    </r>
    <r>
      <rPr>
        <sz val="11"/>
        <color rgb="FF000000"/>
        <rFont val="Calibri"/>
      </rPr>
      <t>If network access restriction is performed by an external device, validate ACLs are in place to prohibit unauthorized access to the DBMS.  To do this, find the IP address of the database server (destination address) and source address (authorized IPs) in the System Security Plan.  Confirm only authorized IPs from the System Security Plan are allowed access to the DBMS.</t>
    </r>
  </si>
  <si>
    <t>V-15622</t>
  </si>
  <si>
    <r>
      <rPr>
        <sz val="11"/>
        <rFont val="Calibri"/>
      </rPr>
      <t>DBMS service identification should be unique and clearly identifies the service.</t>
    </r>
  </si>
  <si>
    <r>
      <rPr>
        <sz val="11"/>
        <color rgb="FF000000"/>
        <rFont val="Calibri"/>
      </rPr>
      <t>Follow the instructions in Oracle Doc ID: 15390.1 to change the SID without re-creating the database.</t>
    </r>
    <r>
      <rPr>
        <sz val="11"/>
        <color rgb="FF000000"/>
        <rFont val="Calibri"/>
      </rPr>
      <t xml:space="preserve">
</t>
    </r>
    <r>
      <rPr>
        <sz val="11"/>
        <color rgb="FF000000"/>
        <rFont val="Calibri"/>
      </rPr>
      <t>Set the value so that it does not identify the Oracle version and clearly identifies its purpose.</t>
    </r>
  </si>
  <si>
    <r>
      <rPr>
        <sz val="11"/>
        <color rgb="FF000000"/>
        <rFont val="Calibri"/>
      </rPr>
      <t>Local or network services that do not employ unique or clearly identifiable targets can lead to inadvertent or unauthorized connections.</t>
    </r>
  </si>
  <si>
    <r>
      <rPr>
        <sz val="11"/>
        <color rgb="FF000000"/>
        <rFont val="Calibri"/>
      </rPr>
      <t>Review the Oracle instance names on the DBMS host:</t>
    </r>
    <r>
      <rPr>
        <sz val="11"/>
        <color rgb="FF000000"/>
        <rFont val="Calibri"/>
      </rPr>
      <t xml:space="preserve">
</t>
    </r>
    <r>
      <rPr>
        <sz val="11"/>
        <color rgb="FF000000"/>
        <rFont val="Calibri"/>
      </rPr>
      <t>On UNIX platforms:</t>
    </r>
    <r>
      <rPr>
        <sz val="11"/>
        <color rgb="FF000000"/>
        <rFont val="Calibri"/>
      </rPr>
      <t xml:space="preserve">
</t>
    </r>
    <r>
      <rPr>
        <sz val="11"/>
        <color rgb="FF000000"/>
        <rFont val="Calibri"/>
      </rPr>
      <t xml:space="preserve">  Solaris:          cat /var/opt/oracle/oratab</t>
    </r>
    <r>
      <rPr>
        <sz val="11"/>
        <color rgb="FF000000"/>
        <rFont val="Calibri"/>
      </rPr>
      <t xml:space="preserve">
</t>
    </r>
    <r>
      <rPr>
        <sz val="11"/>
        <color rgb="FF000000"/>
        <rFont val="Calibri"/>
      </rPr>
      <t xml:space="preserve">  Other UNIX: cat /etc/oratab</t>
    </r>
    <r>
      <rPr>
        <sz val="11"/>
        <color rgb="FF000000"/>
        <rFont val="Calibri"/>
      </rPr>
      <t xml:space="preserve">
</t>
    </r>
    <r>
      <rPr>
        <sz val="11"/>
        <color rgb="FF000000"/>
        <rFont val="Calibri"/>
      </rPr>
      <t>The format of lines in the oratab file is:</t>
    </r>
    <r>
      <rPr>
        <sz val="11"/>
        <color rgb="FF000000"/>
        <rFont val="Calibri"/>
      </rPr>
      <t xml:space="preserve">
</t>
    </r>
    <r>
      <rPr>
        <sz val="11"/>
        <color rgb="FF000000"/>
        <rFont val="Calibri"/>
      </rPr>
      <t xml:space="preserve">  sid:oracle_home_directory:Y or N</t>
    </r>
    <r>
      <rPr>
        <sz val="11"/>
        <color rgb="FF000000"/>
        <rFont val="Calibri"/>
      </rPr>
      <t xml:space="preserve">
</t>
    </r>
    <r>
      <rPr>
        <sz val="11"/>
        <color rgb="FF000000"/>
        <rFont val="Calibri"/>
      </rPr>
      <t>The instance name is the sid.</t>
    </r>
    <r>
      <rPr>
        <sz val="11"/>
        <color rgb="FF000000"/>
        <rFont val="Calibri"/>
      </rPr>
      <t xml:space="preserve">
</t>
    </r>
    <r>
      <rPr>
        <sz val="11"/>
        <color rgb="FF000000"/>
        <rFont val="Calibri"/>
      </rPr>
      <t>On Windows platforms:</t>
    </r>
    <r>
      <rPr>
        <sz val="11"/>
        <color rgb="FF000000"/>
        <rFont val="Calibri"/>
      </rPr>
      <t xml:space="preserve">
</t>
    </r>
    <r>
      <rPr>
        <sz val="11"/>
        <color rgb="FF000000"/>
        <rFont val="Calibri"/>
      </rPr>
      <t xml:space="preserve">  Go to Start / Administrative Tools / Services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View service names that begin with "OracleService".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remainder of the service name is the instance name.</t>
    </r>
    <r>
      <rPr>
        <sz val="11"/>
        <color rgb="FF000000"/>
        <rFont val="Calibri"/>
      </rPr>
      <t xml:space="preserve">
</t>
    </r>
    <r>
      <rPr>
        <sz val="11"/>
        <color rgb="FF000000"/>
        <rFont val="Calibri"/>
      </rPr>
      <t xml:space="preserve">  Example:  OracleServicesalesDB -- where salesDB is the instance name</t>
    </r>
    <r>
      <rPr>
        <sz val="11"/>
        <color rgb="FF000000"/>
        <rFont val="Calibri"/>
      </rPr>
      <t xml:space="preserve">
</t>
    </r>
    <r>
      <rPr>
        <sz val="11"/>
        <color rgb="FF000000"/>
        <rFont val="Calibri"/>
      </rPr>
      <t>If instance names are listed and do not clearly identify the use of the instance or clearly differentiate individual instances, this is a Finding.</t>
    </r>
    <r>
      <rPr>
        <sz val="11"/>
        <color rgb="FF000000"/>
        <rFont val="Calibri"/>
      </rPr>
      <t xml:space="preserve">
</t>
    </r>
    <r>
      <rPr>
        <sz val="11"/>
        <color rgb="FF000000"/>
        <rFont val="Calibri"/>
      </rPr>
      <t>An example of instance naming that meets the requirement:  prdinv01 (Production Inventory Database #1), dvsales02 (Development Sales Database #2), orfindb1 (Oracle Financials Database #1).</t>
    </r>
    <r>
      <rPr>
        <sz val="11"/>
        <color rgb="FF000000"/>
        <rFont val="Calibri"/>
      </rPr>
      <t xml:space="preserve">
</t>
    </r>
    <r>
      <rPr>
        <sz val="11"/>
        <color rgb="FF000000"/>
        <rFont val="Calibri"/>
      </rPr>
      <t>Examples of instance naming that do not meet the requirement:  Instance1, MyInstance, orcl, 10gdb1</t>
    </r>
    <r>
      <rPr>
        <sz val="11"/>
        <color rgb="FF000000"/>
        <rFont val="Calibri"/>
      </rPr>
      <t xml:space="preserve">
</t>
    </r>
    <r>
      <rPr>
        <sz val="11"/>
        <color rgb="FF000000"/>
        <rFont val="Calibri"/>
      </rPr>
      <t>Interview the DBA to get an understanding of the naming scheme used to determine if the names are clear differentiations.</t>
    </r>
  </si>
  <si>
    <t>V-15623</t>
  </si>
  <si>
    <r>
      <rPr>
        <sz val="11"/>
        <rFont val="Calibri"/>
      </rPr>
      <t>DBMS system data files should be stored in dedicated disk directories.</t>
    </r>
  </si>
  <si>
    <r>
      <rPr>
        <sz val="11"/>
        <color rgb="FF000000"/>
        <rFont val="Calibri"/>
      </rPr>
      <t>Create a dedicated directory or dedicated subdirectories to store database instance files.</t>
    </r>
    <r>
      <rPr>
        <sz val="11"/>
        <color rgb="FF000000"/>
        <rFont val="Calibri"/>
      </rPr>
      <t xml:space="preserve">
</t>
    </r>
    <r>
      <rPr>
        <sz val="11"/>
        <color rgb="FF000000"/>
        <rFont val="Calibri"/>
      </rPr>
      <t>Reconfigure the Oracle instance to point to the files in the new locations.</t>
    </r>
    <r>
      <rPr>
        <sz val="11"/>
        <color rgb="FF000000"/>
        <rFont val="Calibri"/>
      </rPr>
      <t xml:space="preserve">
</t>
    </r>
    <r>
      <rPr>
        <sz val="11"/>
        <color rgb="FF000000"/>
        <rFont val="Calibri"/>
      </rPr>
      <t>Where feasible, locate database instance files on a dedicated disk partition and/or RAID device to provide additional protection.</t>
    </r>
  </si>
  <si>
    <r>
      <rPr>
        <sz val="11"/>
        <color rgb="FF000000"/>
        <rFont val="Calibri"/>
      </rPr>
      <t>DBMS system data files have different access control requirements than application data and log files. Granting access to system data files beyond those required for system operations could lead to a compromise of the DBMS integrity or disclosure of sensitive data.</t>
    </r>
  </si>
  <si>
    <r>
      <rPr>
        <sz val="11"/>
        <color rgb="FF000000"/>
        <rFont val="Calibri"/>
      </rPr>
      <t>From SQL*Plus:</t>
    </r>
    <r>
      <rPr>
        <sz val="11"/>
        <color rgb="FF000000"/>
        <rFont val="Calibri"/>
      </rPr>
      <t xml:space="preserve">
</t>
    </r>
    <r>
      <rPr>
        <sz val="11"/>
        <color rgb="FF000000"/>
        <rFont val="Calibri"/>
      </rPr>
      <t xml:space="preserve">  select file_name from dba_data_files</t>
    </r>
    <r>
      <rPr>
        <sz val="11"/>
        <color rgb="FF000000"/>
        <rFont val="Calibri"/>
      </rPr>
      <t xml:space="preserve">
</t>
    </r>
    <r>
      <rPr>
        <sz val="11"/>
        <color rgb="FF000000"/>
        <rFont val="Calibri"/>
      </rPr>
      <t xml:space="preserve">  where tablespace_name='SYSTEM';</t>
    </r>
    <r>
      <rPr>
        <sz val="11"/>
        <color rgb="FF000000"/>
        <rFont val="Calibri"/>
      </rPr>
      <t xml:space="preserve">
</t>
    </r>
    <r>
      <rPr>
        <sz val="11"/>
        <color rgb="FF000000"/>
        <rFont val="Calibri"/>
      </rPr>
      <t>NOTE: Data files for a given database instance may include data files (*.dbf), REDO log files (redo*.log) and CONTROL files (*.ctl).</t>
    </r>
    <r>
      <rPr>
        <sz val="11"/>
        <color rgb="FF000000"/>
        <rFont val="Calibri"/>
      </rPr>
      <t xml:space="preserve">
</t>
    </r>
    <r>
      <rPr>
        <sz val="11"/>
        <color rgb="FF000000"/>
        <rFont val="Calibri"/>
      </rPr>
      <t>Review the files in the directory shown above.</t>
    </r>
    <r>
      <rPr>
        <sz val="11"/>
        <color rgb="FF000000"/>
        <rFont val="Calibri"/>
      </rPr>
      <t xml:space="preserve">
</t>
    </r>
    <r>
      <rPr>
        <sz val="11"/>
        <color rgb="FF000000"/>
        <rFont val="Calibri"/>
      </rPr>
      <t>Allowable files are instance database files (*.dbf), REDO log files (redo*.log) and CONTROL files (*.ctl).</t>
    </r>
    <r>
      <rPr>
        <sz val="11"/>
        <color rgb="FF000000"/>
        <rFont val="Calibri"/>
      </rPr>
      <t xml:space="preserve">
</t>
    </r>
    <r>
      <rPr>
        <sz val="11"/>
        <color rgb="FF000000"/>
        <rFont val="Calibri"/>
      </rPr>
      <t>If any files other than these exist in the directory, this is a Finding.</t>
    </r>
    <r>
      <rPr>
        <sz val="11"/>
        <color rgb="FF000000"/>
        <rFont val="Calibri"/>
      </rPr>
      <t xml:space="preserve">
</t>
    </r>
    <r>
      <rPr>
        <sz val="11"/>
        <color rgb="FF000000"/>
        <rFont val="Calibri"/>
      </rPr>
      <t>A good best practice (not consistently endorsed by the Oracle community) is on database creation, using separate subdirectories for data, redo and control files [under the instance name directory] instead of using a single directory to contain all Oracle data, redo and control instance files.</t>
    </r>
  </si>
  <si>
    <t>V-15625</t>
  </si>
  <si>
    <r>
      <rPr>
        <sz val="11"/>
        <rFont val="Calibri"/>
      </rPr>
      <t>Recovery procedures and technical system features exist to ensure that recovery is done in a secure and verifiable manner.</t>
    </r>
  </si>
  <si>
    <r>
      <rPr>
        <sz val="11"/>
        <color rgb="FF000000"/>
        <rFont val="Calibri"/>
      </rPr>
      <t>Develop, document and implement DBMS recovery procedures and employ technical system features where supported by the DBMS to specify trusted files during DBMS recovery.</t>
    </r>
    <r>
      <rPr>
        <sz val="11"/>
        <color rgb="FF000000"/>
        <rFont val="Calibri"/>
      </rPr>
      <t xml:space="preserve">
</t>
    </r>
    <r>
      <rPr>
        <sz val="11"/>
        <color rgb="FF000000"/>
        <rFont val="Calibri"/>
      </rPr>
      <t>Ensure circumstances that can inhibit a trusted recovery are documented and appropriate mitigating procedures have been put in place.</t>
    </r>
  </si>
  <si>
    <r>
      <rPr>
        <sz val="11"/>
        <color rgb="FF000000"/>
        <rFont val="Calibri"/>
      </rPr>
      <t>A DBMS may be vulnerable to use of compromised data or other critical files during recovery. Use of compromised files could introduce maliciously altered application code, relaxed security settings or loss of data integrity. Where available, DBMS mechanisms to ensure use of only trusted files can help protect the database from this type of compromise during DBMS recovery.</t>
    </r>
  </si>
  <si>
    <r>
      <rPr>
        <sz val="11"/>
        <color rgb="FF000000"/>
        <rFont val="Calibri"/>
      </rPr>
      <t>Review DBMS recovery procedures or technical system features to determine if mechanisms exist and are in place to specify use of trusted files during DBMS recovery.</t>
    </r>
    <r>
      <rPr>
        <sz val="11"/>
        <color rgb="FF000000"/>
        <rFont val="Calibri"/>
      </rPr>
      <t xml:space="preserve">
</t>
    </r>
    <r>
      <rPr>
        <sz val="11"/>
        <color rgb="FF000000"/>
        <rFont val="Calibri"/>
      </rPr>
      <t>If recovery procedures do not exist or are not sufficient to ensure recovery is done in a secure and verifiable manner, this is a Finding.</t>
    </r>
    <r>
      <rPr>
        <sz val="11"/>
        <color rgb="FF000000"/>
        <rFont val="Calibri"/>
      </rPr>
      <t xml:space="preserve">
</t>
    </r>
    <r>
      <rPr>
        <sz val="11"/>
        <color rgb="FF000000"/>
        <rFont val="Calibri"/>
      </rPr>
      <t>If system features exist and are not employed or not employed sufficiently, this is a Finding.</t>
    </r>
    <r>
      <rPr>
        <sz val="11"/>
        <color rgb="FF000000"/>
        <rFont val="Calibri"/>
      </rPr>
      <t xml:space="preserve">
</t>
    </r>
    <r>
      <rPr>
        <sz val="11"/>
        <color rgb="FF000000"/>
        <rFont val="Calibri"/>
      </rPr>
      <t>If circumstances that can inhibit a trusted recovery are not documented and appropriate mitigating procedures have not been put in place, this is a Finding.</t>
    </r>
  </si>
  <si>
    <t>V-15626</t>
  </si>
  <si>
    <r>
      <rPr>
        <sz val="11"/>
        <rFont val="Calibri"/>
      </rPr>
      <t>Database privileged role assignments should be restricted to IAO-authorized DBMS accounts.</t>
    </r>
  </si>
  <si>
    <r>
      <rPr>
        <sz val="11"/>
        <color rgb="FF000000"/>
        <rFont val="Calibri"/>
      </rPr>
      <t>Create custom roles for each discrete application user / administrator function required for your database and assign the minimum privileges necessary to perform the function.</t>
    </r>
    <r>
      <rPr>
        <sz val="11"/>
        <color rgb="FF000000"/>
        <rFont val="Calibri"/>
      </rPr>
      <t xml:space="preserve">
</t>
    </r>
    <r>
      <rPr>
        <sz val="11"/>
        <color rgb="FF000000"/>
        <rFont val="Calibri"/>
      </rPr>
      <t>Assign custom roles to accounts.</t>
    </r>
    <r>
      <rPr>
        <sz val="11"/>
        <color rgb="FF000000"/>
        <rFont val="Calibri"/>
      </rPr>
      <t xml:space="preserve">
</t>
    </r>
    <r>
      <rPr>
        <sz val="11"/>
        <color rgb="FF000000"/>
        <rFont val="Calibri"/>
      </rPr>
      <t>Revoke assignment of predefined roles from accounts where not documented in the System Security Plan and authorized by the IAO.</t>
    </r>
  </si>
  <si>
    <r>
      <rPr>
        <sz val="11"/>
        <color rgb="FF000000"/>
        <rFont val="Calibri"/>
      </rPr>
      <t>Roles assigned privileges to perform DDL and/or system configuration actions in the database can lead to compromise of any data in the database as well as operation of the DBMS itself. Restrict assignment of privileged roles to authorized personnel and database accounts to help prevent unauthorized activity.</t>
    </r>
  </si>
  <si>
    <r>
      <rPr>
        <sz val="11"/>
        <color rgb="FF000000"/>
        <rFont val="Calibri"/>
      </rPr>
      <t>From SQL*Plus (NOTE: The owner list below is a short list of all possible default Oracle accounts and roles):</t>
    </r>
    <r>
      <rPr>
        <sz val="11"/>
        <color rgb="FF000000"/>
        <rFont val="Calibri"/>
      </rPr>
      <t xml:space="preserve">
</t>
    </r>
    <r>
      <rPr>
        <sz val="11"/>
        <color rgb="FF000000"/>
        <rFont val="Calibri"/>
      </rPr>
      <t xml:space="preserve">  select grantee||': '||granted_role from dba_role_privs </t>
    </r>
    <r>
      <rPr>
        <sz val="11"/>
        <color rgb="FF000000"/>
        <rFont val="Calibri"/>
      </rPr>
      <t xml:space="preserve">
</t>
    </r>
    <r>
      <rPr>
        <sz val="11"/>
        <color rgb="FF000000"/>
        <rFont val="Calibri"/>
      </rPr>
      <t xml:space="preserve">  where grantee not in</t>
    </r>
    <r>
      <rPr>
        <sz val="11"/>
        <color rgb="FF000000"/>
        <rFont val="Calibri"/>
      </rPr>
      <t xml:space="preserve">
</t>
    </r>
    <r>
      <rPr>
        <sz val="11"/>
        <color rgb="FF000000"/>
        <rFont val="Calibri"/>
      </rPr>
      <t xml:space="preserve">  ('ANONYMOUS','AURORA$JIS$UTILITY$',</t>
    </r>
    <r>
      <rPr>
        <sz val="11"/>
        <color rgb="FF000000"/>
        <rFont val="Calibri"/>
      </rPr>
      <t xml:space="preserve">
</t>
    </r>
    <r>
      <rPr>
        <sz val="11"/>
        <color rgb="FF000000"/>
        <rFont val="Calibri"/>
      </rPr>
      <t xml:space="preserve">   'AURORA$ORB$UNAUTHENTICATED','CTXSYS','DBSNMP','DIP',</t>
    </r>
    <r>
      <rPr>
        <sz val="11"/>
        <color rgb="FF000000"/>
        <rFont val="Calibri"/>
      </rPr>
      <t xml:space="preserve">
</t>
    </r>
    <r>
      <rPr>
        <sz val="11"/>
        <color rgb="FF000000"/>
        <rFont val="Calibri"/>
      </rPr>
      <t xml:space="preserve">   'DMSYS','DVF','DVSYS','EXFSYS','LBACSYS','MDDATA','MDSYS',</t>
    </r>
    <r>
      <rPr>
        <sz val="11"/>
        <color rgb="FF000000"/>
        <rFont val="Calibri"/>
      </rPr>
      <t xml:space="preserve">
</t>
    </r>
    <r>
      <rPr>
        <sz val="11"/>
        <color rgb="FF000000"/>
        <rFont val="Calibri"/>
      </rPr>
      <t xml:space="preserve">   'MGMT_VIEW','ODM','ODM_MTR','OLAPSYS','ORDPLUGINS','ORDSYS',</t>
    </r>
    <r>
      <rPr>
        <sz val="11"/>
        <color rgb="FF000000"/>
        <rFont val="Calibri"/>
      </rPr>
      <t xml:space="preserve">
</t>
    </r>
    <r>
      <rPr>
        <sz val="11"/>
        <color rgb="FF000000"/>
        <rFont val="Calibri"/>
      </rPr>
      <t xml:space="preserve">   'OSE$HTTP$ADMIN','OUTLN','PERFSTAT','REPADMIN','RMAN',</t>
    </r>
    <r>
      <rPr>
        <sz val="11"/>
        <color rgb="FF000000"/>
        <rFont val="Calibri"/>
      </rPr>
      <t xml:space="preserve">
</t>
    </r>
    <r>
      <rPr>
        <sz val="11"/>
        <color rgb="FF000000"/>
        <rFont val="Calibri"/>
      </rPr>
      <t xml:space="preserve">   'SI_INFORMTN_SCHEMA','SYS','SYSMAN','SYSTEM','TRACESVR',</t>
    </r>
    <r>
      <rPr>
        <sz val="11"/>
        <color rgb="FF000000"/>
        <rFont val="Calibri"/>
      </rPr>
      <t xml:space="preserve">
</t>
    </r>
    <r>
      <rPr>
        <sz val="11"/>
        <color rgb="FF000000"/>
        <rFont val="Calibri"/>
      </rPr>
      <t xml:space="preserve">   'TSMSYS','WK_TEST','WKPROXY','WKSYS','WKUSER','WMSYS','XDB') </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('DBA', 'OLAP_USER', 'IP', 'ORASSO_PUBLIC',</t>
    </r>
    <r>
      <rPr>
        <sz val="11"/>
        <color rgb="FF000000"/>
        <rFont val="Calibri"/>
      </rPr>
      <t xml:space="preserve">
</t>
    </r>
    <r>
      <rPr>
        <sz val="11"/>
        <color rgb="FF000000"/>
        <rFont val="Calibri"/>
      </rPr>
      <t xml:space="preserve">    'PORTAL_PUBLIC', 'DATAPUMP_EXP_FULL_DATABASE',</t>
    </r>
    <r>
      <rPr>
        <sz val="11"/>
        <color rgb="FF000000"/>
        <rFont val="Calibri"/>
      </rPr>
      <t xml:space="preserve">
</t>
    </r>
    <r>
      <rPr>
        <sz val="11"/>
        <color rgb="FF000000"/>
        <rFont val="Calibri"/>
      </rPr>
      <t xml:space="preserve">    'DATAPUMP_IMP_FULL_DATABASE', 'EXP_FULL_DATABASE',</t>
    </r>
    <r>
      <rPr>
        <sz val="11"/>
        <color rgb="FF000000"/>
        <rFont val="Calibri"/>
      </rPr>
      <t xml:space="preserve">
</t>
    </r>
    <r>
      <rPr>
        <sz val="11"/>
        <color rgb="FF000000"/>
        <rFont val="Calibri"/>
      </rPr>
      <t xml:space="preserve">    'IMP_FULL_DATABASE', 'OLAP_DBA', 'EXECUTE_CATALOG_ROLE',</t>
    </r>
    <r>
      <rPr>
        <sz val="11"/>
        <color rgb="FF000000"/>
        <rFont val="Calibri"/>
      </rPr>
      <t xml:space="preserve">
</t>
    </r>
    <r>
      <rPr>
        <sz val="11"/>
        <color rgb="FF000000"/>
        <rFont val="Calibri"/>
      </rPr>
      <t xml:space="preserve">    'SELECT_CATALOG_ROLE', 'JAVASYSPRIV')</t>
    </r>
    <r>
      <rPr>
        <sz val="11"/>
        <color rgb="FF000000"/>
        <rFont val="Calibri"/>
      </rPr>
      <t xml:space="preserve">
</t>
    </r>
    <r>
      <rPr>
        <sz val="11"/>
        <color rgb="FF000000"/>
        <rFont val="Calibri"/>
      </rPr>
      <t xml:space="preserve">  and grantee not in </t>
    </r>
    <r>
      <rPr>
        <sz val="11"/>
        <color rgb="FF000000"/>
        <rFont val="Calibri"/>
      </rPr>
      <t xml:space="preserve">
</t>
    </r>
    <r>
      <rPr>
        <sz val="11"/>
        <color rgb="FF000000"/>
        <rFont val="Calibri"/>
      </rPr>
      <t xml:space="preserve">   (select grantee from dba_role_privs where granted_role = 'DBA')</t>
    </r>
    <r>
      <rPr>
        <sz val="11"/>
        <color rgb="FF000000"/>
        <rFont val="Calibri"/>
      </rPr>
      <t xml:space="preserve">
</t>
    </r>
    <r>
      <rPr>
        <sz val="11"/>
        <color rgb="FF000000"/>
        <rFont val="Calibri"/>
      </rPr>
      <t xml:space="preserve">  and grantee not in (select distinct owner from dba_objects)</t>
    </r>
    <r>
      <rPr>
        <sz val="11"/>
        <color rgb="FF000000"/>
        <rFont val="Calibri"/>
      </rPr>
      <t xml:space="preserve">
</t>
    </r>
    <r>
      <rPr>
        <sz val="11"/>
        <color rgb="FF000000"/>
        <rFont val="Calibri"/>
      </rPr>
      <t xml:space="preserve">  and granted_role in </t>
    </r>
    <r>
      <rPr>
        <sz val="11"/>
        <color rgb="FF000000"/>
        <rFont val="Calibri"/>
      </rPr>
      <t xml:space="preserve">
</t>
    </r>
    <r>
      <rPr>
        <sz val="11"/>
        <color rgb="FF000000"/>
        <rFont val="Calibri"/>
      </rPr>
      <t xml:space="preserve">  ('AQ_ADMINISTRATOR_ROLE','AQ_USER_ROLE',</t>
    </r>
    <r>
      <rPr>
        <sz val="11"/>
        <color rgb="FF000000"/>
        <rFont val="Calibri"/>
      </rPr>
      <t xml:space="preserve">
</t>
    </r>
    <r>
      <rPr>
        <sz val="11"/>
        <color rgb="FF000000"/>
        <rFont val="Calibri"/>
      </rPr>
      <t xml:space="preserve">   'CTXAPP',</t>
    </r>
    <r>
      <rPr>
        <sz val="11"/>
        <color rgb="FF000000"/>
        <rFont val="Calibri"/>
      </rPr>
      <t xml:space="preserve">
</t>
    </r>
    <r>
      <rPr>
        <sz val="11"/>
        <color rgb="FF000000"/>
        <rFont val="Calibri"/>
      </rPr>
      <t xml:space="preserve">   'DELETE_CATALOG_ROLE','EJBCLIENT','EXECUTE_CATALOG_ROLE',</t>
    </r>
    <r>
      <rPr>
        <sz val="11"/>
        <color rgb="FF000000"/>
        <rFont val="Calibri"/>
      </rPr>
      <t xml:space="preserve">
</t>
    </r>
    <r>
      <rPr>
        <sz val="11"/>
        <color rgb="FF000000"/>
        <rFont val="Calibri"/>
      </rPr>
      <t xml:space="preserve">   'EXP_FULL_DATABASE','GATHER_SYSTEM_STATISTICS',</t>
    </r>
    <r>
      <rPr>
        <sz val="11"/>
        <color rgb="FF000000"/>
        <rFont val="Calibri"/>
      </rPr>
      <t xml:space="preserve">
</t>
    </r>
    <r>
      <rPr>
        <sz val="11"/>
        <color rgb="FF000000"/>
        <rFont val="Calibri"/>
      </rPr>
      <t xml:space="preserve">   'GLOBAL_AQ_USER_ROLE','HS_ADMIN_ROLE',</t>
    </r>
    <r>
      <rPr>
        <sz val="11"/>
        <color rgb="FF000000"/>
        <rFont val="Calibri"/>
      </rPr>
      <t xml:space="preserve">
</t>
    </r>
    <r>
      <rPr>
        <sz val="11"/>
        <color rgb="FF000000"/>
        <rFont val="Calibri"/>
      </rPr>
      <t xml:space="preserve">   'IMP_FULL_DATABASE','JAVADEBUGPRIV','JAVAIDPRIV',</t>
    </r>
    <r>
      <rPr>
        <sz val="11"/>
        <color rgb="FF000000"/>
        <rFont val="Calibri"/>
      </rPr>
      <t xml:space="preserve">
</t>
    </r>
    <r>
      <rPr>
        <sz val="11"/>
        <color rgb="FF000000"/>
        <rFont val="Calibri"/>
      </rPr>
      <t xml:space="preserve">   'JAVASYSPRIV','JAVAUSERPRIV','JAVA_ADMIN','JAVA_DEPLOY',</t>
    </r>
    <r>
      <rPr>
        <sz val="11"/>
        <color rgb="FF000000"/>
        <rFont val="Calibri"/>
      </rPr>
      <t xml:space="preserve">
</t>
    </r>
    <r>
      <rPr>
        <sz val="11"/>
        <color rgb="FF000000"/>
        <rFont val="Calibri"/>
      </rPr>
      <t xml:space="preserve">   'LOGSTDBY_ADMINISTRATOR','OEM_MONITOR','OLAP_DBA',</t>
    </r>
    <r>
      <rPr>
        <sz val="11"/>
        <color rgb="FF000000"/>
        <rFont val="Calibri"/>
      </rPr>
      <t xml:space="preserve">
</t>
    </r>
    <r>
      <rPr>
        <sz val="11"/>
        <color rgb="FF000000"/>
        <rFont val="Calibri"/>
      </rPr>
      <t xml:space="preserve">   'RECOVERY_CATALOG_OWNER',</t>
    </r>
    <r>
      <rPr>
        <sz val="11"/>
        <color rgb="FF000000"/>
        <rFont val="Calibri"/>
      </rPr>
      <t xml:space="preserve">
</t>
    </r>
    <r>
      <rPr>
        <sz val="11"/>
        <color rgb="FF000000"/>
        <rFont val="Calibri"/>
      </rPr>
      <t xml:space="preserve">   'SALES_HISTORY_ROLE','SELECT_CATALOG_ROLE','WKUSER',</t>
    </r>
    <r>
      <rPr>
        <sz val="11"/>
        <color rgb="FF000000"/>
        <rFont val="Calibri"/>
      </rPr>
      <t xml:space="preserve">
</t>
    </r>
    <r>
      <rPr>
        <sz val="11"/>
        <color rgb="FF000000"/>
        <rFont val="Calibri"/>
      </rPr>
      <t xml:space="preserve">   'WM_ADMIN_ROLE','XDBADMIN') </t>
    </r>
    <r>
      <rPr>
        <sz val="11"/>
        <color rgb="FF000000"/>
        <rFont val="Calibri"/>
      </rPr>
      <t xml:space="preserve">
</t>
    </r>
    <r>
      <rPr>
        <sz val="11"/>
        <color rgb="FF000000"/>
        <rFont val="Calibri"/>
      </rPr>
      <t xml:space="preserve">  and granted_role not in ('CONNECT', 'RESOURCE', 'AUTHENTICATEDUSER')</t>
    </r>
    <r>
      <rPr>
        <sz val="11"/>
        <color rgb="FF000000"/>
        <rFont val="Calibri"/>
      </rPr>
      <t xml:space="preserve">
</t>
    </r>
    <r>
      <rPr>
        <sz val="11"/>
        <color rgb="FF000000"/>
        <rFont val="Calibri"/>
      </rPr>
      <t xml:space="preserve">  order by grantee;</t>
    </r>
    <r>
      <rPr>
        <sz val="11"/>
        <color rgb="FF000000"/>
        <rFont val="Calibri"/>
      </rPr>
      <t xml:space="preserve">
</t>
    </r>
    <r>
      <rPr>
        <sz val="11"/>
        <color rgb="FF000000"/>
        <rFont val="Calibri"/>
      </rPr>
      <t>If any records are returned, confirm the grantee and role are documented in the System Security Plan and authorized by the IAO.</t>
    </r>
    <r>
      <rPr>
        <sz val="11"/>
        <color rgb="FF000000"/>
        <rFont val="Calibri"/>
      </rPr>
      <t xml:space="preserve">
</t>
    </r>
    <r>
      <rPr>
        <sz val="11"/>
        <color rgb="FF000000"/>
        <rFont val="Calibri"/>
      </rPr>
      <t>If not documented and approved, this is a Finding.</t>
    </r>
  </si>
  <si>
    <t>V-15627</t>
  </si>
  <si>
    <r>
      <rPr>
        <sz val="11"/>
        <rFont val="Calibri"/>
      </rPr>
      <t>Administrative privileges should be assigned to database accounts via database roles.</t>
    </r>
  </si>
  <si>
    <r>
      <rPr>
        <sz val="11"/>
        <color rgb="FF000000"/>
        <rFont val="Calibri"/>
      </rPr>
      <t>Revoke assigned administrative privileges from database accounts and assign to accounts via roles.</t>
    </r>
    <r>
      <rPr>
        <sz val="11"/>
        <color rgb="FF000000"/>
        <rFont val="Calibri"/>
      </rPr>
      <t xml:space="preserve">
</t>
    </r>
    <r>
      <rPr>
        <sz val="11"/>
        <color rgb="FF000000"/>
        <rFont val="Calibri"/>
      </rPr>
      <t>Document roles and assignments in the System Security Plan.</t>
    </r>
  </si>
  <si>
    <r>
      <rPr>
        <sz val="11"/>
        <color rgb="FF000000"/>
        <rFont val="Calibri"/>
      </rPr>
      <t>Privileges granted outside the role of the administrative user job function are more likely to go unmanaged or without oversight for authorization. Maintenance of privileges using roles defined for discrete job functions offers improved oversight of administrative user privilege assignments and helps to protect against unauthorized privilege assignment.</t>
    </r>
  </si>
  <si>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grantee||': '||privilege</t>
    </r>
    <r>
      <rPr>
        <sz val="11"/>
        <color rgb="FF000000"/>
        <rFont val="Calibri"/>
      </rPr>
      <t xml:space="preserve">
</t>
    </r>
    <r>
      <rPr>
        <sz val="11"/>
        <color rgb="FF000000"/>
        <rFont val="Calibri"/>
      </rPr>
      <t xml:space="preserve">  from dba_sys_privs</t>
    </r>
    <r>
      <rPr>
        <sz val="11"/>
        <color rgb="FF000000"/>
        <rFont val="Calibri"/>
      </rPr>
      <t xml:space="preserve">
</t>
    </r>
    <r>
      <rPr>
        <sz val="11"/>
        <color rgb="FF000000"/>
        <rFont val="Calibri"/>
      </rPr>
      <t xml:space="preserve">  where grantee not in</t>
    </r>
    <r>
      <rPr>
        <sz val="11"/>
        <color rgb="FF000000"/>
        <rFont val="Calibri"/>
      </rPr>
      <t xml:space="preserve">
</t>
    </r>
    <r>
      <rPr>
        <sz val="11"/>
        <color rgb="FF000000"/>
        <rFont val="Calibri"/>
      </rPr>
      <t xml:space="preserve">   ('SYS', 'SYSTEM', 'SYSMAN', 'CTXSYS', 'MDSYS', 'WKSYS')</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(select distinct granted_role from dba_role_privs)</t>
    </r>
    <r>
      <rPr>
        <sz val="11"/>
        <color rgb="FF000000"/>
        <rFont val="Calibri"/>
      </rPr>
      <t xml:space="preserve">
</t>
    </r>
    <r>
      <rPr>
        <sz val="11"/>
        <color rgb="FF000000"/>
        <rFont val="Calibri"/>
      </rPr>
      <t xml:space="preserve">  and privilege &lt;&gt; 'UNLIMITED TABLESPACE'</t>
    </r>
    <r>
      <rPr>
        <sz val="11"/>
        <color rgb="FF000000"/>
        <rFont val="Calibri"/>
      </rPr>
      <t xml:space="preserve">
</t>
    </r>
    <r>
      <rPr>
        <sz val="11"/>
        <color rgb="FF000000"/>
        <rFont val="Calibri"/>
      </rPr>
      <t xml:space="preserve">  order by grantee;</t>
    </r>
    <r>
      <rPr>
        <sz val="11"/>
        <color rgb="FF000000"/>
        <rFont val="Calibri"/>
      </rPr>
      <t xml:space="preserve">
</t>
    </r>
    <r>
      <rPr>
        <sz val="11"/>
        <color rgb="FF000000"/>
        <rFont val="Calibri"/>
      </rPr>
      <t xml:space="preserve">NOTE: Disregard any default database component account privilege assignments that may be returned. </t>
    </r>
    <r>
      <rPr>
        <sz val="11"/>
        <color rgb="FF000000"/>
        <rFont val="Calibri"/>
      </rPr>
      <t xml:space="preserve">
</t>
    </r>
    <r>
      <rPr>
        <sz val="11"/>
        <color rgb="FF000000"/>
        <rFont val="Calibri"/>
      </rPr>
      <t>If administrative privileges have been assigned directly to an account, this is a Finding.</t>
    </r>
  </si>
  <si>
    <t>V-15628</t>
  </si>
  <si>
    <r>
      <rPr>
        <sz val="11"/>
        <rFont val="Calibri"/>
      </rPr>
      <t>DBMS application users should not be granted administrative privileges to the DBMS.</t>
    </r>
  </si>
  <si>
    <r>
      <rPr>
        <sz val="11"/>
        <color rgb="FF000000"/>
        <rFont val="Calibri"/>
      </rPr>
      <t>Revoke ALTER, REFERENCES, and INDEX privileges from application user roles.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[privilege] from [application user role];</t>
    </r>
    <r>
      <rPr>
        <sz val="11"/>
        <color rgb="FF000000"/>
        <rFont val="Calibri"/>
      </rPr>
      <t xml:space="preserve">
</t>
    </r>
    <r>
      <rPr>
        <sz val="11"/>
        <color rgb="FF000000"/>
        <rFont val="Calibri"/>
      </rPr>
      <t>Replace [privilege] with the identified ALTER, REFERENCES or INDEX privilege and [application user role] with the identified application role.</t>
    </r>
  </si>
  <si>
    <r>
      <rPr>
        <sz val="11"/>
        <color rgb="FF000000"/>
        <rFont val="Calibri"/>
      </rPr>
      <t>Excessive privileges can lead to unauthorized actions on data and database objects. Assigning only the privileges required to perform the job function authorized for the user helps protect against exploits against application vulnerabilities such as SQL injection attacks. The recommended method is to grant access only to stored procedures that perform only static actions on the data authorized for the user. Where this is not feasible, consider using data views or other methods to restrict users to only the data suitable for their job function.</t>
    </r>
  </si>
  <si>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grantee, owner, table_name, privilege from dba_tab_privs</t>
    </r>
    <r>
      <rPr>
        <sz val="11"/>
        <color rgb="FF000000"/>
        <rFont val="Calibri"/>
      </rPr>
      <t xml:space="preserve">
</t>
    </r>
    <r>
      <rPr>
        <sz val="11"/>
        <color rgb="FF000000"/>
        <rFont val="Calibri"/>
      </rPr>
      <t xml:space="preserve">  where privilege in ('ALTER', 'REFERENCES', 'INDEX')</t>
    </r>
    <r>
      <rPr>
        <sz val="11"/>
        <color rgb="FF000000"/>
        <rFont val="Calibri"/>
      </rPr>
      <t xml:space="preserve">
</t>
    </r>
    <r>
      <rPr>
        <sz val="11"/>
        <color rgb="FF000000"/>
        <rFont val="Calibri"/>
      </rPr>
      <t xml:space="preserve">  and grantee not in ('DBA', 'SYS', 'SYSTEM', 'LBACSYS', 'XDBADMIN')</t>
    </r>
    <r>
      <rPr>
        <sz val="11"/>
        <color rgb="FF000000"/>
        <rFont val="Calibri"/>
      </rPr>
      <t xml:space="preserve">
</t>
    </r>
    <r>
      <rPr>
        <sz val="11"/>
        <color rgb="FF000000"/>
        <rFont val="Calibri"/>
      </rPr>
      <t xml:space="preserve">  and table_name not in</t>
    </r>
    <r>
      <rPr>
        <sz val="11"/>
        <color rgb="FF000000"/>
        <rFont val="Calibri"/>
      </rPr>
      <t xml:space="preserve">
</t>
    </r>
    <r>
      <rPr>
        <sz val="11"/>
        <color rgb="FF000000"/>
        <rFont val="Calibri"/>
      </rPr>
      <t xml:space="preserve">  ('SDO_IDX_TAB_SEQUENCE', 'XDB$ACL', 'XDB_ADMIN')</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(select grantee from dba_role_privs where granted_role = 'DBA')</t>
    </r>
    <r>
      <rPr>
        <sz val="11"/>
        <color rgb="FF000000"/>
        <rFont val="Calibri"/>
      </rPr>
      <t xml:space="preserve">
</t>
    </r>
    <r>
      <rPr>
        <sz val="11"/>
        <color rgb="FF000000"/>
        <rFont val="Calibri"/>
      </rPr>
      <t xml:space="preserve">  and grantee not in (select distinct owner from dba_objects);</t>
    </r>
    <r>
      <rPr>
        <sz val="11"/>
        <color rgb="FF000000"/>
        <rFont val="Calibri"/>
      </rPr>
      <t xml:space="preserve">
</t>
    </r>
    <r>
      <rPr>
        <sz val="11"/>
        <color rgb="FF000000"/>
        <rFont val="Calibri"/>
      </rPr>
      <t>If any records are returned, this is a Finding.</t>
    </r>
  </si>
  <si>
    <t>V-15629</t>
  </si>
  <si>
    <r>
      <rPr>
        <sz val="11"/>
        <rFont val="Calibri"/>
      </rPr>
      <t>Application users privileges should be restricted to assignment using application user roles.</t>
    </r>
  </si>
  <si>
    <r>
      <rPr>
        <sz val="11"/>
        <color rgb="FF000000"/>
        <rFont val="Calibri"/>
      </rPr>
      <t>Revoke privileges assigned directly to database accounts and assign them to roles based on job functions.</t>
    </r>
    <r>
      <rPr>
        <sz val="11"/>
        <color rgb="FF000000"/>
        <rFont val="Calibri"/>
      </rPr>
      <t xml:space="preserve">
</t>
    </r>
    <r>
      <rPr>
        <sz val="11"/>
        <color rgb="FF000000"/>
        <rFont val="Calibri"/>
      </rPr>
      <t>Assign users who are assigned responsibility for the job function to the defined role.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[privilege] on [object name] from [user name];</t>
    </r>
    <r>
      <rPr>
        <sz val="11"/>
        <color rgb="FF000000"/>
        <rFont val="Calibri"/>
      </rPr>
      <t xml:space="preserve">
</t>
    </r>
    <r>
      <rPr>
        <sz val="11"/>
        <color rgb="FF000000"/>
        <rFont val="Calibri"/>
      </rPr>
      <t xml:space="preserve">  grant [privilege] on [object name] to [role name];</t>
    </r>
  </si>
  <si>
    <r>
      <rPr>
        <sz val="11"/>
        <color rgb="FF000000"/>
        <rFont val="Calibri"/>
      </rPr>
      <t>Granting permissions to accounts is error prone and repetitive. Using roles allows for group management of privileges assigned by function and reduces the likelihood of wrongfully assigned privileges. Assign permissions to roles and then grant the roles to accounts.</t>
    </r>
  </si>
  <si>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grantee||': '||privilege||': '||owner||'.'||table_name </t>
    </r>
    <r>
      <rPr>
        <sz val="11"/>
        <color rgb="FF000000"/>
        <rFont val="Calibri"/>
      </rPr>
      <t xml:space="preserve">
</t>
    </r>
    <r>
      <rPr>
        <sz val="11"/>
        <color rgb="FF000000"/>
        <rFont val="Calibri"/>
      </rPr>
      <t xml:space="preserve">  from dba_tab_privs where grantee not in</t>
    </r>
    <r>
      <rPr>
        <sz val="11"/>
        <color rgb="FF000000"/>
        <rFont val="Calibri"/>
      </rPr>
      <t xml:space="preserve">
</t>
    </r>
    <r>
      <rPr>
        <sz val="11"/>
        <color rgb="FF000000"/>
        <rFont val="Calibri"/>
      </rPr>
      <t xml:space="preserve">  (select role from dba_roles)</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('APEX_PUBLIC_USER', 'AURORA$JIS$UTILITY$', 'CTXSYS',</t>
    </r>
    <r>
      <rPr>
        <sz val="11"/>
        <color rgb="FF000000"/>
        <rFont val="Calibri"/>
      </rPr>
      <t xml:space="preserve">
</t>
    </r>
    <r>
      <rPr>
        <sz val="11"/>
        <color rgb="FF000000"/>
        <rFont val="Calibri"/>
      </rPr>
      <t xml:space="preserve">   'DBSNMP', 'EXFSYS', 'FLOWS_030000', 'FLOWS_FILES',</t>
    </r>
    <r>
      <rPr>
        <sz val="11"/>
        <color rgb="FF000000"/>
        <rFont val="Calibri"/>
      </rPr>
      <t xml:space="preserve">
</t>
    </r>
    <r>
      <rPr>
        <sz val="11"/>
        <color rgb="FF000000"/>
        <rFont val="Calibri"/>
      </rPr>
      <t xml:space="preserve">   'LBACSYS', 'MDSYS', 'MGMT_VIEW', 'ODM', 'OLAPSYS',</t>
    </r>
    <r>
      <rPr>
        <sz val="11"/>
        <color rgb="FF000000"/>
        <rFont val="Calibri"/>
      </rPr>
      <t xml:space="preserve">
</t>
    </r>
    <r>
      <rPr>
        <sz val="11"/>
        <color rgb="FF000000"/>
        <rFont val="Calibri"/>
      </rPr>
      <t xml:space="preserve">   'ORACLE_OCM', 'ORDPLUGINS', 'ORDSYS',</t>
    </r>
    <r>
      <rPr>
        <sz val="11"/>
        <color rgb="FF000000"/>
        <rFont val="Calibri"/>
      </rPr>
      <t xml:space="preserve">
</t>
    </r>
    <r>
      <rPr>
        <sz val="11"/>
        <color rgb="FF000000"/>
        <rFont val="Calibri"/>
      </rPr>
      <t xml:space="preserve">   'OSE$HTTP$ADMIN', 'OUTLN', 'OWBSYS', 'PERFSTAT',</t>
    </r>
    <r>
      <rPr>
        <sz val="11"/>
        <color rgb="FF000000"/>
        <rFont val="Calibri"/>
      </rPr>
      <t xml:space="preserve">
</t>
    </r>
    <r>
      <rPr>
        <sz val="11"/>
        <color rgb="FF000000"/>
        <rFont val="Calibri"/>
      </rPr>
      <t xml:space="preserve">   'PUBLIC', 'REPADMIN', 'SYS', 'SYSMAN', 'SYSTEM',</t>
    </r>
    <r>
      <rPr>
        <sz val="11"/>
        <color rgb="FF000000"/>
        <rFont val="Calibri"/>
      </rPr>
      <t xml:space="preserve">
</t>
    </r>
    <r>
      <rPr>
        <sz val="11"/>
        <color rgb="FF000000"/>
        <rFont val="Calibri"/>
      </rPr>
      <t xml:space="preserve">   'WKSYS', 'WMSYS', 'XDB')</t>
    </r>
    <r>
      <rPr>
        <sz val="11"/>
        <color rgb="FF000000"/>
        <rFont val="Calibri"/>
      </rPr>
      <t xml:space="preserve">
</t>
    </r>
    <r>
      <rPr>
        <sz val="11"/>
        <color rgb="FF000000"/>
        <rFont val="Calibri"/>
      </rPr>
      <t xml:space="preserve">  and table_name&lt;&gt;'DBMS_REPCAT_INTERNAL_PACKAGE'</t>
    </r>
    <r>
      <rPr>
        <sz val="11"/>
        <color rgb="FF000000"/>
        <rFont val="Calibri"/>
      </rPr>
      <t xml:space="preserve">
</t>
    </r>
    <r>
      <rPr>
        <sz val="11"/>
        <color rgb="FF000000"/>
        <rFont val="Calibri"/>
      </rPr>
      <t xml:space="preserve">  and table_name not like '%RP'</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(select grantee from dba_tab_privs</t>
    </r>
    <r>
      <rPr>
        <sz val="11"/>
        <color rgb="FF000000"/>
        <rFont val="Calibri"/>
      </rPr>
      <t xml:space="preserve">
</t>
    </r>
    <r>
      <rPr>
        <sz val="11"/>
        <color rgb="FF000000"/>
        <rFont val="Calibri"/>
      </rPr>
      <t xml:space="preserve">   where table_name in ('DBMS_DEFER', 'DEFLOB'));</t>
    </r>
    <r>
      <rPr>
        <sz val="11"/>
        <color rgb="FF000000"/>
        <rFont val="Calibri"/>
      </rPr>
      <t xml:space="preserve">
</t>
    </r>
    <r>
      <rPr>
        <sz val="11"/>
        <color rgb="FF000000"/>
        <rFont val="Calibri"/>
      </rPr>
      <t>If any records are returned, this is a Finding.</t>
    </r>
    <r>
      <rPr>
        <sz val="11"/>
        <color rgb="FF000000"/>
        <rFont val="Calibri"/>
      </rPr>
      <t xml:space="preserve">
</t>
    </r>
    <r>
      <rPr>
        <sz val="11"/>
        <color rgb="FF000000"/>
        <rFont val="Calibri"/>
      </rPr>
      <t>NOTE:  This check may report false positives where other ORACLE products have been installed. Accounts installed with other Oracle products are exempt from this requirement.</t>
    </r>
  </si>
  <si>
    <t>V-15630</t>
  </si>
  <si>
    <r>
      <rPr>
        <sz val="11"/>
        <rFont val="Calibri"/>
      </rPr>
      <t>Access to sensitive data should be restricted to authorized users identified by the Information Owner.</t>
    </r>
  </si>
  <si>
    <r>
      <rPr>
        <sz val="11"/>
        <color rgb="FF000000"/>
        <rFont val="Calibri"/>
      </rPr>
      <t>Set UNIX permissions on critical files to 640 or more restrictive.</t>
    </r>
    <r>
      <rPr>
        <sz val="11"/>
        <color rgb="FF000000"/>
        <rFont val="Calibri"/>
      </rPr>
      <t xml:space="preserve">
</t>
    </r>
    <r>
      <rPr>
        <sz val="11"/>
        <color rgb="FF000000"/>
        <rFont val="Calibri"/>
      </rPr>
      <t>Check group membership of the group assigned access permissions to the database software to verify all members are authorized to have the assigned access.</t>
    </r>
    <r>
      <rPr>
        <sz val="11"/>
        <color rgb="FF000000"/>
        <rFont val="Calibri"/>
      </rPr>
      <t xml:space="preserve">
</t>
    </r>
    <r>
      <rPr>
        <sz val="11"/>
        <color rgb="FF000000"/>
        <rFont val="Calibri"/>
      </rPr>
      <t>Set Windows permissions to Full Control assigned to the Administrators, the Oracle service account and DBAs.</t>
    </r>
    <r>
      <rPr>
        <sz val="11"/>
        <color rgb="FF000000"/>
        <rFont val="Calibri"/>
      </rPr>
      <t xml:space="preserve">
</t>
    </r>
    <r>
      <rPr>
        <sz val="11"/>
        <color rgb="FF000000"/>
        <rFont val="Calibri"/>
      </rPr>
      <t>Remove any unauthorized account access.</t>
    </r>
  </si>
  <si>
    <r>
      <rPr>
        <sz val="11"/>
        <color rgb="FF000000"/>
        <rFont val="Calibri"/>
      </rPr>
      <t>The Oracle parameter file contains configuration settings that are applied to the database at database and instance startup. Unauthorized changes to these parameters could lead to a compromise of the database security posture. Oracle data and redo log files contain the data and transaction information that support the database use. Unauthorized access to these files bypasses access controls defined and enforced by the DBMS itself and can lead to a loss of confidentiality and integrity.</t>
    </r>
  </si>
  <si>
    <r>
      <rPr>
        <sz val="11"/>
        <color rgb="FF000000"/>
        <rFont val="Calibri"/>
      </rPr>
      <t>Review file permissions defined for critical files.</t>
    </r>
    <r>
      <rPr>
        <sz val="11"/>
        <color rgb="FF000000"/>
        <rFont val="Calibri"/>
      </rPr>
      <t xml:space="preserve">
</t>
    </r>
    <r>
      <rPr>
        <sz val="11"/>
        <color rgb="FF000000"/>
        <rFont val="Calibri"/>
      </rPr>
      <t>Review the file permissions on the Binary initialization parameter file (the default name is spfile[SID].ora).</t>
    </r>
    <r>
      <rPr>
        <sz val="11"/>
        <color rgb="FF000000"/>
        <rFont val="Calibri"/>
      </rPr>
      <t xml:space="preserve">
</t>
    </r>
    <r>
      <rPr>
        <sz val="11"/>
        <color rgb="FF000000"/>
        <rFont val="Calibri"/>
      </rPr>
      <t xml:space="preserve">Binary initialization parameter files are by default located in the $ORACLE_HOME/dbs directory (UNIX) or %ORACLE_HOME%\database directory (Windows).    </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value from v$parameter where name = 'spfile';</t>
    </r>
    <r>
      <rPr>
        <sz val="11"/>
        <color rgb="FF000000"/>
        <rFont val="Calibri"/>
      </rPr>
      <t xml:space="preserve">
</t>
    </r>
    <r>
      <rPr>
        <sz val="11"/>
        <color rgb="FF000000"/>
        <rFont val="Calibri"/>
      </rPr>
      <t xml:space="preserve">  select member from v$logfile;</t>
    </r>
    <r>
      <rPr>
        <sz val="11"/>
        <color rgb="FF000000"/>
        <rFont val="Calibri"/>
      </rPr>
      <t xml:space="preserve">
</t>
    </r>
    <r>
      <rPr>
        <sz val="11"/>
        <color rgb="FF000000"/>
        <rFont val="Calibri"/>
      </rPr>
      <t xml:space="preserve">  select name from v$datafile;  </t>
    </r>
    <r>
      <rPr>
        <sz val="11"/>
        <color rgb="FF000000"/>
        <rFont val="Calibri"/>
      </rPr>
      <t xml:space="preserve">
</t>
    </r>
    <r>
      <rPr>
        <sz val="11"/>
        <color rgb="FF000000"/>
        <rFont val="Calibri"/>
      </rPr>
      <t xml:space="preserve">  select name from v$controlfile;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directory and file permissions for the files returned by the SQL commands above, for the files located in the $ORACLE_HOME/network/admin directory (UNIX) or %ORACLE_HOME%\network\admin directory (Windows) and the directory specified by the TNS_ADMIN environment variable, if defined.</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 xml:space="preserve">  ls –ld [pathname]</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groups that include members other than the Oracle process and software owner accounts, DBAs, auditors, or backup accounts are listed,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 xml:space="preserve"> Browse to the directory specified.</t>
    </r>
    <r>
      <rPr>
        <sz val="11"/>
        <color rgb="FF000000"/>
        <rFont val="Calibri"/>
      </rPr>
      <t xml:space="preserve">
</t>
    </r>
    <r>
      <rPr>
        <sz val="11"/>
        <color rgb="FF000000"/>
        <rFont val="Calibri"/>
      </rPr>
      <t xml:space="preserve"> Select and right-click on the directory, select Properties, select the Security tab.</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accounts other than the Oracle process and software owner accounts, Administrators, DBAs, System groups, auditors, or backup accounts are listed, this is a Finding.</t>
    </r>
  </si>
  <si>
    <t>V-15631</t>
  </si>
  <si>
    <r>
      <rPr>
        <sz val="11"/>
        <rFont val="Calibri"/>
      </rPr>
      <t>Access to DBMS system tables and other configuration or metadata should be restricted to DBAs.</t>
    </r>
  </si>
  <si>
    <r>
      <rPr>
        <sz val="11"/>
        <color rgb="FF000000"/>
        <rFont val="Calibri"/>
      </rPr>
      <t xml:space="preserve">Revoke unauthorized access to system tables and data.  </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revoke [object privilege] on [system object name] from [account name or role];</t>
    </r>
  </si>
  <si>
    <r>
      <rPr>
        <sz val="11"/>
        <color rgb="FF000000"/>
        <rFont val="Calibri"/>
      </rPr>
      <t>System tables and DBA views contain information such as user, system and data that could lead to unauthorized access. Revoke any privileges granted to non-DBA accounts that provide direct access to objects owned by SYS or access to DBA views (DBA_%).</t>
    </r>
  </si>
  <si>
    <r>
      <rPr>
        <sz val="11"/>
        <color rgb="FF000000"/>
        <rFont val="Calibri"/>
      </rPr>
      <t>From SQL*Plus (NOTE: The owner list below is a short list of all possible default Oracle accounts):</t>
    </r>
    <r>
      <rPr>
        <sz val="11"/>
        <color rgb="FF000000"/>
        <rFont val="Calibri"/>
      </rPr>
      <t xml:space="preserve">
</t>
    </r>
    <r>
      <rPr>
        <sz val="11"/>
        <color rgb="FF000000"/>
        <rFont val="Calibri"/>
      </rPr>
      <t xml:space="preserve">  select grantee, privilege, owner, table_name from dba_tab_privs</t>
    </r>
    <r>
      <rPr>
        <sz val="11"/>
        <color rgb="FF000000"/>
        <rFont val="Calibri"/>
      </rPr>
      <t xml:space="preserve">
</t>
    </r>
    <r>
      <rPr>
        <sz val="11"/>
        <color rgb="FF000000"/>
        <rFont val="Calibri"/>
      </rPr>
      <t xml:space="preserve">  where (owner='SYS' or table_name like 'DBA_%') </t>
    </r>
    <r>
      <rPr>
        <sz val="11"/>
        <color rgb="FF000000"/>
        <rFont val="Calibri"/>
      </rPr>
      <t xml:space="preserve">
</t>
    </r>
    <r>
      <rPr>
        <sz val="11"/>
        <color rgb="FF000000"/>
        <rFont val="Calibri"/>
      </rPr>
      <t xml:space="preserve">  and privilege &lt;&gt; 'EXECUTE'</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('PUBLIC', 'AQ_ADMINISTRATOR_ROLE', 'AQ_USER_ROLE',</t>
    </r>
    <r>
      <rPr>
        <sz val="11"/>
        <color rgb="FF000000"/>
        <rFont val="Calibri"/>
      </rPr>
      <t xml:space="preserve">
</t>
    </r>
    <r>
      <rPr>
        <sz val="11"/>
        <color rgb="FF000000"/>
        <rFont val="Calibri"/>
      </rPr>
      <t xml:space="preserve">   'AURORA$JIS$UTILITY$', 'OSE$HTTP$ADMIN', 'TRACESVR',</t>
    </r>
    <r>
      <rPr>
        <sz val="11"/>
        <color rgb="FF000000"/>
        <rFont val="Calibri"/>
      </rPr>
      <t xml:space="preserve">
</t>
    </r>
    <r>
      <rPr>
        <sz val="11"/>
        <color rgb="FF000000"/>
        <rFont val="Calibri"/>
      </rPr>
      <t xml:space="preserve">   'CTXSYS', 'DBA', 'DELETE_CATALOG_ROLE',</t>
    </r>
    <r>
      <rPr>
        <sz val="11"/>
        <color rgb="FF000000"/>
        <rFont val="Calibri"/>
      </rPr>
      <t xml:space="preserve">
</t>
    </r>
    <r>
      <rPr>
        <sz val="11"/>
        <color rgb="FF000000"/>
        <rFont val="Calibri"/>
      </rPr>
      <t xml:space="preserve">   'EXECUTE_CATALOG_ROLE', 'EXP_FULL_DATABASE',</t>
    </r>
    <r>
      <rPr>
        <sz val="11"/>
        <color rgb="FF000000"/>
        <rFont val="Calibri"/>
      </rPr>
      <t xml:space="preserve">
</t>
    </r>
    <r>
      <rPr>
        <sz val="11"/>
        <color rgb="FF000000"/>
        <rFont val="Calibri"/>
      </rPr>
      <t xml:space="preserve">   'GATHER_SYSTEM_STATISTICS', 'HS_ADMIN_ROLE',</t>
    </r>
    <r>
      <rPr>
        <sz val="11"/>
        <color rgb="FF000000"/>
        <rFont val="Calibri"/>
      </rPr>
      <t xml:space="preserve">
</t>
    </r>
    <r>
      <rPr>
        <sz val="11"/>
        <color rgb="FF000000"/>
        <rFont val="Calibri"/>
      </rPr>
      <t xml:space="preserve">   'IMP_FULL_DATABASE', 'LOGSTDBY_ADMINISTRATOR', 'MDSYS',</t>
    </r>
    <r>
      <rPr>
        <sz val="11"/>
        <color rgb="FF000000"/>
        <rFont val="Calibri"/>
      </rPr>
      <t xml:space="preserve">
</t>
    </r>
    <r>
      <rPr>
        <sz val="11"/>
        <color rgb="FF000000"/>
        <rFont val="Calibri"/>
      </rPr>
      <t xml:space="preserve">   'ODM', 'OEM_MONITOR', 'OLAPSYS', 'ORDSYS', 'OUTLN',</t>
    </r>
    <r>
      <rPr>
        <sz val="11"/>
        <color rgb="FF000000"/>
        <rFont val="Calibri"/>
      </rPr>
      <t xml:space="preserve">
</t>
    </r>
    <r>
      <rPr>
        <sz val="11"/>
        <color rgb="FF000000"/>
        <rFont val="Calibri"/>
      </rPr>
      <t xml:space="preserve">   'RECOVERY_CATALOG_OWNER', 'SELECT_CATALOG_ROLE',</t>
    </r>
    <r>
      <rPr>
        <sz val="11"/>
        <color rgb="FF000000"/>
        <rFont val="Calibri"/>
      </rPr>
      <t xml:space="preserve">
</t>
    </r>
    <r>
      <rPr>
        <sz val="11"/>
        <color rgb="FF000000"/>
        <rFont val="Calibri"/>
      </rPr>
      <t xml:space="preserve">   'SNMPAGENT', 'SYSTEM', 'WKSYS', 'WKUSER', 'WMSYS',</t>
    </r>
    <r>
      <rPr>
        <sz val="11"/>
        <color rgb="FF000000"/>
        <rFont val="Calibri"/>
      </rPr>
      <t xml:space="preserve">
</t>
    </r>
    <r>
      <rPr>
        <sz val="11"/>
        <color rgb="FF000000"/>
        <rFont val="Calibri"/>
      </rPr>
      <t xml:space="preserve">   'WM_ADMIN_ROLE', 'XDB', 'LBACSYS', 'PERFSTAT', 'XDBADMIN')</t>
    </r>
    <r>
      <rPr>
        <sz val="11"/>
        <color rgb="FF000000"/>
        <rFont val="Calibri"/>
      </rPr>
      <t xml:space="preserve">
</t>
    </r>
    <r>
      <rPr>
        <sz val="11"/>
        <color rgb="FF000000"/>
        <rFont val="Calibri"/>
      </rPr>
      <t xml:space="preserve">  and grantee not in</t>
    </r>
    <r>
      <rPr>
        <sz val="11"/>
        <color rgb="FF000000"/>
        <rFont val="Calibri"/>
      </rPr>
      <t xml:space="preserve">
</t>
    </r>
    <r>
      <rPr>
        <sz val="11"/>
        <color rgb="FF000000"/>
        <rFont val="Calibri"/>
      </rPr>
      <t xml:space="preserve">  (select grantee from dba_role_privs where granted_role='DBA')</t>
    </r>
    <r>
      <rPr>
        <sz val="11"/>
        <color rgb="FF000000"/>
        <rFont val="Calibri"/>
      </rPr>
      <t xml:space="preserve">
</t>
    </r>
    <r>
      <rPr>
        <sz val="11"/>
        <color rgb="FF000000"/>
        <rFont val="Calibri"/>
      </rPr>
      <t xml:space="preserve">  order by grantee;</t>
    </r>
    <r>
      <rPr>
        <sz val="11"/>
        <color rgb="FF000000"/>
        <rFont val="Calibri"/>
      </rPr>
      <t xml:space="preserve">
</t>
    </r>
    <r>
      <rPr>
        <sz val="11"/>
        <color rgb="FF000000"/>
        <rFont val="Calibri"/>
      </rPr>
      <t xml:space="preserve">If no accounts or roles are listed,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accounts/roles listed have been authorized by the IAO.</t>
    </r>
    <r>
      <rPr>
        <sz val="11"/>
        <color rgb="FF000000"/>
        <rFont val="Calibri"/>
      </rPr>
      <t xml:space="preserve">
</t>
    </r>
    <r>
      <rPr>
        <sz val="11"/>
        <color rgb="FF000000"/>
        <rFont val="Calibri"/>
      </rPr>
      <t>NOTE: Any accounts created and assigned privileges by Oracle product installations do not require authorization by the IAO. The exclusion list provided in this check is subject to changes or additions made by updates to Oracle products. Non-Oracle products should not be assigned access to Oracle system data and tables, however, if required, document requirement in the System Security Plan and ensure authorization by the IAO.</t>
    </r>
  </si>
  <si>
    <t>V-15632</t>
  </si>
  <si>
    <r>
      <rPr>
        <sz val="11"/>
        <rFont val="Calibri"/>
      </rPr>
      <t>Use of DBA accounts should be restricted to administrative activities.</t>
    </r>
  </si>
  <si>
    <r>
      <rPr>
        <sz val="11"/>
        <color rgb="FF000000"/>
        <rFont val="Calibri"/>
      </rPr>
      <t>Develop, document and implement policy and procedures for outlining the proper and improper use of DBA accounts.</t>
    </r>
    <r>
      <rPr>
        <sz val="11"/>
        <color rgb="FF000000"/>
        <rFont val="Calibri"/>
      </rPr>
      <t xml:space="preserve">
</t>
    </r>
    <r>
      <rPr>
        <sz val="11"/>
        <color rgb="FF000000"/>
        <rFont val="Calibri"/>
      </rPr>
      <t>The documentation should clearly state that DBA accounts are used to administer and maintain the database only.</t>
    </r>
    <r>
      <rPr>
        <sz val="11"/>
        <color rgb="FF000000"/>
        <rFont val="Calibri"/>
      </rPr>
      <t xml:space="preserve">
</t>
    </r>
    <r>
      <rPr>
        <sz val="11"/>
        <color rgb="FF000000"/>
        <rFont val="Calibri"/>
      </rPr>
      <t>DBA accounts are not to be used to create or alter application objects.</t>
    </r>
    <r>
      <rPr>
        <sz val="11"/>
        <color rgb="FF000000"/>
        <rFont val="Calibri"/>
      </rPr>
      <t xml:space="preserve">
</t>
    </r>
    <r>
      <rPr>
        <sz val="11"/>
        <color rgb="FF000000"/>
        <rFont val="Calibri"/>
      </rPr>
      <t>Application maintenance should always be performed by the application object owner or application administrator accounts.</t>
    </r>
    <r>
      <rPr>
        <sz val="11"/>
        <color rgb="FF000000"/>
        <rFont val="Calibri"/>
      </rPr>
      <t xml:space="preserve">
</t>
    </r>
    <r>
      <rPr>
        <sz val="11"/>
        <color rgb="FF000000"/>
        <rFont val="Calibri"/>
      </rPr>
      <t>Request acknowledgement of receipt of these restrictions by all users granted DBA responsibilities.</t>
    </r>
  </si>
  <si>
    <r>
      <rPr>
        <sz val="11"/>
        <color rgb="FF000000"/>
        <rFont val="Calibri"/>
      </rPr>
      <t>Use of privileged accounts for non-administrative purposes puts data at risk of unintended or unauthorized loss, modification or exposure. In particular, DBA accounts if used for non-administration application development or application maintenance can lead to miss-assignment of privileges where privileges are inherited by object owners. It may also lead to loss or compromise of application data where the elevated privileges bypass controls designed in and provided by applications.</t>
    </r>
  </si>
  <si>
    <r>
      <rPr>
        <sz val="11"/>
        <color rgb="FF000000"/>
        <rFont val="Calibri"/>
      </rPr>
      <t>Review objects owned by custom DBA user accounts.</t>
    </r>
    <r>
      <rPr>
        <sz val="11"/>
        <color rgb="FF000000"/>
        <rFont val="Calibri"/>
      </rPr>
      <t xml:space="preserve">
</t>
    </r>
    <r>
      <rPr>
        <sz val="11"/>
        <color rgb="FF000000"/>
        <rFont val="Calibri"/>
      </rPr>
      <t>If any objects owned by DBA accounts are accessed by non-DBA users either directly or indirectly by other applications, this is a Finding.</t>
    </r>
    <r>
      <rPr>
        <sz val="11"/>
        <color rgb="FF000000"/>
        <rFont val="Calibri"/>
      </rPr>
      <t xml:space="preserve">
</t>
    </r>
    <r>
      <rPr>
        <sz val="11"/>
        <color rgb="FF000000"/>
        <rFont val="Calibri"/>
      </rPr>
      <t>Review documentation or instructions provided to DBAs to communicate proper and improper use of DBA accounts.</t>
    </r>
    <r>
      <rPr>
        <sz val="11"/>
        <color rgb="FF000000"/>
        <rFont val="Calibri"/>
      </rPr>
      <t xml:space="preserve">
</t>
    </r>
    <r>
      <rPr>
        <sz val="11"/>
        <color rgb="FF000000"/>
        <rFont val="Calibri"/>
      </rPr>
      <t>If such documentation does not exist or if DBAs do not indicate an understanding of this requirement, this is a Finding.</t>
    </r>
  </si>
  <si>
    <t>V-15633</t>
  </si>
  <si>
    <r>
      <rPr>
        <sz val="11"/>
        <rFont val="Calibri"/>
      </rPr>
      <t>Password reuse should be prevented where supported by the DBMS.</t>
    </r>
  </si>
  <si>
    <r>
      <rPr>
        <sz val="11"/>
        <color rgb="FF000000"/>
        <rFont val="Calibri"/>
      </rPr>
      <t>Configure the DBMS to prevent password reuse by modifying Oracle profiles: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profile default limit</t>
    </r>
    <r>
      <rPr>
        <sz val="11"/>
        <color rgb="FF000000"/>
        <rFont val="Calibri"/>
      </rPr>
      <t xml:space="preserve">
</t>
    </r>
    <r>
      <rPr>
        <sz val="11"/>
        <color rgb="FF000000"/>
        <rFont val="Calibri"/>
      </rPr>
      <t xml:space="preserve"> password_reuse_max 10</t>
    </r>
    <r>
      <rPr>
        <sz val="11"/>
        <color rgb="FF000000"/>
        <rFont val="Calibri"/>
      </rPr>
      <t xml:space="preserve">
</t>
    </r>
    <r>
      <rPr>
        <sz val="11"/>
        <color rgb="FF000000"/>
        <rFont val="Calibri"/>
      </rPr>
      <t xml:space="preserve"> password_reuse_time UNLIMITED;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alter profile [profile name] limit</t>
    </r>
    <r>
      <rPr>
        <sz val="11"/>
        <color rgb="FF000000"/>
        <rFont val="Calibri"/>
      </rPr>
      <t xml:space="preserve">
</t>
    </r>
    <r>
      <rPr>
        <sz val="11"/>
        <color rgb="FF000000"/>
        <rFont val="Calibri"/>
      </rPr>
      <t xml:space="preserve"> password_reuse_max default</t>
    </r>
    <r>
      <rPr>
        <sz val="11"/>
        <color rgb="FF000000"/>
        <rFont val="Calibri"/>
      </rPr>
      <t xml:space="preserve">
</t>
    </r>
    <r>
      <rPr>
        <sz val="11"/>
        <color rgb="FF000000"/>
        <rFont val="Calibri"/>
      </rPr>
      <t xml:space="preserve"> password_reuse_time 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[profile name] with any existing, non-default profile names.</t>
    </r>
    <r>
      <rPr>
        <sz val="11"/>
        <color rgb="FF000000"/>
        <rFont val="Calibri"/>
      </rPr>
      <t xml:space="preserve">
</t>
    </r>
    <r>
      <rPr>
        <sz val="11"/>
        <color rgb="FF000000"/>
        <rFont val="Calibri"/>
      </rPr>
      <t>Where Host Authentication is used, configure the OS to prevent password reuse.</t>
    </r>
    <r>
      <rPr>
        <sz val="11"/>
        <color rgb="FF000000"/>
        <rFont val="Calibri"/>
      </rPr>
      <t xml:space="preserve">
</t>
    </r>
    <r>
      <rPr>
        <sz val="11"/>
        <color rgb="FF000000"/>
        <rFont val="Calibri"/>
      </rPr>
      <t>Consider configuring the DBMS to use alternate authentication methods other than password authentication where supported by the DBMS.</t>
    </r>
  </si>
  <si>
    <r>
      <rPr>
        <sz val="11"/>
        <color rgb="FF000000"/>
        <rFont val="Calibri"/>
      </rPr>
      <t>Password reuse restrictions protect against bypass of password expiration requirements and help protect accounts from password guessing attempts. The DoDI 8500.2 specifies preventing password reuse to the extent system capabilities permit.</t>
    </r>
    <r>
      <rPr>
        <sz val="11"/>
        <color rgb="FF000000"/>
        <rFont val="Calibri"/>
      </rPr>
      <t xml:space="preserve">
</t>
    </r>
    <r>
      <rPr>
        <sz val="11"/>
        <color rgb="FF000000"/>
        <rFont val="Calibri"/>
      </rPr>
      <t>The PASSWORD_REUSE_MAX value specifies the number of password changes before a password can be reused. The PASSWORD_REUSE_TIME value specifies the length of time before a password can be reused.</t>
    </r>
  </si>
  <si>
    <r>
      <rPr>
        <sz val="11"/>
        <color rgb="FF000000"/>
        <rFont val="Calibri"/>
      </rPr>
      <t>If no DBMS accounts authenticate using passwords, this check is Not a Finding.</t>
    </r>
    <r>
      <rPr>
        <sz val="11"/>
        <color rgb="FF000000"/>
        <rFont val="Calibri"/>
      </rPr>
      <t xml:space="preserve">
</t>
    </r>
    <r>
      <rPr>
        <sz val="11"/>
        <color rgb="FF000000"/>
        <rFont val="Calibri"/>
      </rPr>
      <t>Review DBMS account password reuse restrictions: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p1.profile profile, p1.limit REUSE_MAX, p2.limit REUSE_TIME</t>
    </r>
    <r>
      <rPr>
        <sz val="11"/>
        <color rgb="FF000000"/>
        <rFont val="Calibri"/>
      </rPr>
      <t xml:space="preserve">
</t>
    </r>
    <r>
      <rPr>
        <sz val="11"/>
        <color rgb="FF000000"/>
        <rFont val="Calibri"/>
      </rPr>
      <t xml:space="preserve">  from dba_profiles p1, dba_profiles p2</t>
    </r>
    <r>
      <rPr>
        <sz val="11"/>
        <color rgb="FF000000"/>
        <rFont val="Calibri"/>
      </rPr>
      <t xml:space="preserve">
</t>
    </r>
    <r>
      <rPr>
        <sz val="11"/>
        <color rgb="FF000000"/>
        <rFont val="Calibri"/>
      </rPr>
      <t xml:space="preserve">  where p1.profile = p2.profile</t>
    </r>
    <r>
      <rPr>
        <sz val="11"/>
        <color rgb="FF000000"/>
        <rFont val="Calibri"/>
      </rPr>
      <t xml:space="preserve">
</t>
    </r>
    <r>
      <rPr>
        <sz val="11"/>
        <color rgb="FF000000"/>
        <rFont val="Calibri"/>
      </rPr>
      <t xml:space="preserve">  and p1.resource_name = 'PASSWORD_REUSE_MAX'</t>
    </r>
    <r>
      <rPr>
        <sz val="11"/>
        <color rgb="FF000000"/>
        <rFont val="Calibri"/>
      </rPr>
      <t xml:space="preserve">
</t>
    </r>
    <r>
      <rPr>
        <sz val="11"/>
        <color rgb="FF000000"/>
        <rFont val="Calibri"/>
      </rPr>
      <t xml:space="preserve">  and p2.resource_name = 'PASSWORD_REUSE_TIME'</t>
    </r>
    <r>
      <rPr>
        <sz val="11"/>
        <color rgb="FF000000"/>
        <rFont val="Calibri"/>
      </rPr>
      <t xml:space="preserve">
</t>
    </r>
    <r>
      <rPr>
        <sz val="11"/>
        <color rgb="FF000000"/>
        <rFont val="Calibri"/>
      </rPr>
      <t xml:space="preserve">  order by p1.profile;</t>
    </r>
    <r>
      <rPr>
        <sz val="11"/>
        <color rgb="FF000000"/>
        <rFont val="Calibri"/>
      </rPr>
      <t xml:space="preserve">
</t>
    </r>
    <r>
      <rPr>
        <sz val="11"/>
        <color rgb="FF000000"/>
        <rFont val="Calibri"/>
      </rPr>
      <t>If limits for REUSE_MAX and REUSE_TIME are set to UNLIMITED, this is a Finding.</t>
    </r>
    <r>
      <rPr>
        <sz val="11"/>
        <color rgb="FF000000"/>
        <rFont val="Calibri"/>
      </rPr>
      <t xml:space="preserve">
</t>
    </r>
    <r>
      <rPr>
        <sz val="11"/>
        <color rgb="FF000000"/>
        <rFont val="Calibri"/>
      </rPr>
      <t>If limits for REUSE_MAX and REUSE_TIME are not set to values, this is a Finding.</t>
    </r>
    <r>
      <rPr>
        <sz val="11"/>
        <color rgb="FF000000"/>
        <rFont val="Calibri"/>
      </rPr>
      <t xml:space="preserve">
</t>
    </r>
    <r>
      <rPr>
        <sz val="11"/>
        <color rgb="FF000000"/>
        <rFont val="Calibri"/>
      </rPr>
      <t>NOTE: If limits for REUSE_MAX or REUSE_TIME are set to DEFAULT refer to the corresponding limits set for the DEFAULT profile.</t>
    </r>
    <r>
      <rPr>
        <sz val="11"/>
        <color rgb="FF000000"/>
        <rFont val="Calibri"/>
      </rPr>
      <t xml:space="preserve">
</t>
    </r>
    <r>
      <rPr>
        <sz val="11"/>
        <color rgb="FF000000"/>
        <rFont val="Calibri"/>
      </rPr>
      <t>If the DBMS uses Host Authentication, confirm that the host is configured to prevent password reuse.  If it is not, this is a Finding.</t>
    </r>
  </si>
  <si>
    <t>V-15634</t>
  </si>
  <si>
    <r>
      <rPr>
        <sz val="11"/>
        <rFont val="Calibri"/>
      </rPr>
      <t>DBMS account passwords should not be set to easily guessed words or values.</t>
    </r>
  </si>
  <si>
    <r>
      <rPr>
        <sz val="11"/>
        <color rgb="FF000000"/>
        <rFont val="Calibri"/>
      </rPr>
      <t>Define and apply a Password Verify Function for all profiles where passwords are used to authenticate accounts.</t>
    </r>
    <r>
      <rPr>
        <sz val="11"/>
        <color rgb="FF000000"/>
        <rFont val="Calibri"/>
      </rPr>
      <t xml:space="preserve">
</t>
    </r>
    <r>
      <rPr>
        <sz val="11"/>
        <color rgb="FF000000"/>
        <rFont val="Calibri"/>
      </rPr>
      <t>See Fix information for DG0079 to create a Password Verify Function that meets STIG requirements.</t>
    </r>
  </si>
  <si>
    <r>
      <rPr>
        <sz val="11"/>
        <color rgb="FF000000"/>
        <rFont val="Calibri"/>
      </rPr>
      <t>DBMS account passwords set to common dictionary words or values render accounts vulnerable to password guessing attacks and unauthorized access.</t>
    </r>
  </si>
  <si>
    <r>
      <rPr>
        <sz val="11"/>
        <color rgb="FF000000"/>
        <rFont val="Calibri"/>
      </rPr>
      <t xml:space="preserve">If no DBMS accounts authenticate using passwords (rare), this check is Not a Finding.  </t>
    </r>
    <r>
      <rPr>
        <sz val="11"/>
        <color rgb="FF000000"/>
        <rFont val="Calibri"/>
      </rPr>
      <t xml:space="preserve">
</t>
    </r>
    <r>
      <rPr>
        <sz val="11"/>
        <color rgb="FF000000"/>
        <rFont val="Calibri"/>
      </rPr>
      <t>Confirm that database profiles specify a password verify function.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distinct limit from dba_profiles</t>
    </r>
    <r>
      <rPr>
        <sz val="11"/>
        <color rgb="FF000000"/>
        <rFont val="Calibri"/>
      </rPr>
      <t xml:space="preserve">
</t>
    </r>
    <r>
      <rPr>
        <sz val="11"/>
        <color rgb="FF000000"/>
        <rFont val="Calibri"/>
      </rPr>
      <t xml:space="preserve">  where resource_name= 'PASSWORD_VERIFY_FUNCTION'</t>
    </r>
    <r>
      <rPr>
        <sz val="11"/>
        <color rgb="FF000000"/>
        <rFont val="Calibri"/>
      </rPr>
      <t xml:space="preserve">
</t>
    </r>
    <r>
      <rPr>
        <sz val="11"/>
        <color rgb="FF000000"/>
        <rFont val="Calibri"/>
      </rPr>
      <t xml:space="preserve">  order by limit;</t>
    </r>
    <r>
      <rPr>
        <sz val="11"/>
        <color rgb="FF000000"/>
        <rFont val="Calibri"/>
      </rPr>
      <t xml:space="preserve">
</t>
    </r>
    <r>
      <rPr>
        <sz val="11"/>
        <color rgb="FF000000"/>
        <rFont val="Calibri"/>
      </rPr>
      <t>Review the code for the password verify function or have the DBA demonstrate a password change to ensure that the function does not accept passwords that are the same as the username, the name of the database or instance name.</t>
    </r>
    <r>
      <rPr>
        <sz val="11"/>
        <color rgb="FF000000"/>
        <rFont val="Calibri"/>
      </rPr>
      <t xml:space="preserve">
</t>
    </r>
    <r>
      <rPr>
        <sz val="11"/>
        <color rgb="FF000000"/>
        <rFont val="Calibri"/>
      </rPr>
      <t>If reviewing code, logic similar to the following should be discovered:</t>
    </r>
    <r>
      <rPr>
        <sz val="11"/>
        <color rgb="FF000000"/>
        <rFont val="Calibri"/>
      </rPr>
      <t xml:space="preserve">
</t>
    </r>
    <r>
      <rPr>
        <sz val="11"/>
        <color rgb="FF000000"/>
        <rFont val="Calibri"/>
      </rPr>
      <t>-- Check if the password is too simple. A dictionary of words may be</t>
    </r>
    <r>
      <rPr>
        <sz val="11"/>
        <color rgb="FF000000"/>
        <rFont val="Calibri"/>
      </rPr>
      <t xml:space="preserve">
</t>
    </r>
    <r>
      <rPr>
        <sz val="11"/>
        <color rgb="FF000000"/>
        <rFont val="Calibri"/>
      </rPr>
      <t>-- maintained and a check may be made so as not to allow the words</t>
    </r>
    <r>
      <rPr>
        <sz val="11"/>
        <color rgb="FF000000"/>
        <rFont val="Calibri"/>
      </rPr>
      <t xml:space="preserve">
</t>
    </r>
    <r>
      <rPr>
        <sz val="11"/>
        <color rgb="FF000000"/>
        <rFont val="Calibri"/>
      </rPr>
      <t>-- that are too simple for the password.</t>
    </r>
    <r>
      <rPr>
        <sz val="11"/>
        <color rgb="FF000000"/>
        <rFont val="Calibri"/>
      </rPr>
      <t xml:space="preserve">
</t>
    </r>
    <r>
      <rPr>
        <sz val="11"/>
        <color rgb="FF000000"/>
        <rFont val="Calibri"/>
      </rPr>
      <t>if nls_lower(password) in</t>
    </r>
    <r>
      <rPr>
        <sz val="11"/>
        <color rgb="FF000000"/>
        <rFont val="Calibri"/>
      </rPr>
      <t xml:space="preserve">
</t>
    </r>
    <r>
      <rPr>
        <sz val="11"/>
        <color rgb="FF000000"/>
        <rFont val="Calibri"/>
      </rPr>
      <t>('welcome','database','account','user','password','oracle','computer','abcdefgh',</t>
    </r>
    <r>
      <rPr>
        <sz val="11"/>
        <color rgb="FF000000"/>
        <rFont val="Calibri"/>
      </rPr>
      <t xml:space="preserve">
</t>
    </r>
    <r>
      <rPr>
        <sz val="11"/>
        <color rgb="FF000000"/>
        <rFont val="Calibri"/>
      </rPr>
      <t xml:space="preserve"> '12345') then</t>
    </r>
    <r>
      <rPr>
        <sz val="11"/>
        <color rgb="FF000000"/>
        <rFont val="Calibri"/>
      </rPr>
      <t xml:space="preserve">
</t>
    </r>
    <r>
      <rPr>
        <sz val="11"/>
        <color rgb="FF000000"/>
        <rFont val="Calibri"/>
      </rPr>
      <t xml:space="preserve">  raise_application_error(-20002, 'Password too simple');</t>
    </r>
    <r>
      <rPr>
        <sz val="11"/>
        <color rgb="FF000000"/>
        <rFont val="Calibri"/>
      </rPr>
      <t xml:space="preserve">
</t>
    </r>
    <r>
      <rPr>
        <sz val="11"/>
        <color rgb="FF000000"/>
        <rFont val="Calibri"/>
      </rPr>
      <t>end if;</t>
    </r>
    <r>
      <rPr>
        <sz val="11"/>
        <color rgb="FF000000"/>
        <rFont val="Calibri"/>
      </rPr>
      <t xml:space="preserve">
</t>
    </r>
    <r>
      <rPr>
        <sz val="11"/>
        <color rgb="FF000000"/>
        <rFont val="Calibri"/>
      </rPr>
      <t>If any password_verify_function routines do not check for simple passwords, this is a Finding.</t>
    </r>
    <r>
      <rPr>
        <sz val="11"/>
        <color rgb="FF000000"/>
        <rFont val="Calibri"/>
      </rPr>
      <t xml:space="preserve">
</t>
    </r>
    <r>
      <rPr>
        <sz val="11"/>
        <color rgb="FF000000"/>
        <rFont val="Calibri"/>
      </rPr>
      <t>Check also to ensure all password-authenticated accounts specify a password_verify_function.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distinct profile from dba_profiles</t>
    </r>
    <r>
      <rPr>
        <sz val="11"/>
        <color rgb="FF000000"/>
        <rFont val="Calibri"/>
      </rPr>
      <t xml:space="preserve">
</t>
    </r>
    <r>
      <rPr>
        <sz val="11"/>
        <color rgb="FF000000"/>
        <rFont val="Calibri"/>
      </rPr>
      <t xml:space="preserve">  where resource_name='PASSWORD_VERIFY_FUNCTION'</t>
    </r>
    <r>
      <rPr>
        <sz val="11"/>
        <color rgb="FF000000"/>
        <rFont val="Calibri"/>
      </rPr>
      <t xml:space="preserve">
</t>
    </r>
    <r>
      <rPr>
        <sz val="11"/>
        <color rgb="FF000000"/>
        <rFont val="Calibri"/>
      </rPr>
      <t xml:space="preserve">  and (limit is NULL or limit = NULL);</t>
    </r>
    <r>
      <rPr>
        <sz val="11"/>
        <color rgb="FF000000"/>
        <rFont val="Calibri"/>
      </rPr>
      <t xml:space="preserve">
</t>
    </r>
    <r>
      <rPr>
        <sz val="11"/>
        <color rgb="FF000000"/>
        <rFont val="Calibri"/>
      </rPr>
      <t>If any profiles are returned that are used by password-authenticated accounts, this is a Finding.</t>
    </r>
    <r>
      <rPr>
        <sz val="11"/>
        <color rgb="FF000000"/>
        <rFont val="Calibri"/>
      </rPr>
      <t xml:space="preserve">
</t>
    </r>
    <r>
      <rPr>
        <sz val="11"/>
        <color rgb="FF000000"/>
        <rFont val="Calibri"/>
      </rPr>
      <t>To view the names of password-authenticated accounts: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name from user$ where password is not NULL;</t>
    </r>
  </si>
  <si>
    <t>V-15635</t>
  </si>
  <si>
    <r>
      <rPr>
        <sz val="11"/>
        <rFont val="Calibri"/>
      </rPr>
      <t>DBMS default accounts should be assigned custom passwords.</t>
    </r>
  </si>
  <si>
    <r>
      <rPr>
        <sz val="11"/>
        <color rgb="FF000000"/>
        <rFont val="Calibri"/>
      </rPr>
      <t>Change passwords from the default.</t>
    </r>
    <r>
      <rPr>
        <sz val="11"/>
        <color rgb="FF000000"/>
        <rFont val="Calibri"/>
      </rPr>
      <t xml:space="preserve">
</t>
    </r>
    <r>
      <rPr>
        <sz val="11"/>
        <color rgb="FF000000"/>
        <rFont val="Calibri"/>
      </rPr>
      <t>Ensure passwords meet complexity standards outlined in STIG Requirement DG0079.</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user [username] identified by [password];</t>
    </r>
    <r>
      <rPr>
        <sz val="11"/>
        <color rgb="FF000000"/>
        <rFont val="Calibri"/>
      </rPr>
      <t xml:space="preserve">
</t>
    </r>
    <r>
      <rPr>
        <sz val="11"/>
        <color rgb="FF000000"/>
        <rFont val="Calibri"/>
      </rPr>
      <t xml:space="preserve">Lock and expire any accounts not required for interactive access.  </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user [username] account lock;</t>
    </r>
    <r>
      <rPr>
        <sz val="11"/>
        <color rgb="FF000000"/>
        <rFont val="Calibri"/>
      </rPr>
      <t xml:space="preserve">
</t>
    </r>
    <r>
      <rPr>
        <sz val="11"/>
        <color rgb="FF000000"/>
        <rFont val="Calibri"/>
      </rPr>
      <t xml:space="preserve">  alter user [username] password expire;</t>
    </r>
    <r>
      <rPr>
        <sz val="11"/>
        <color rgb="FF000000"/>
        <rFont val="Calibri"/>
      </rPr>
      <t xml:space="preserve">
</t>
    </r>
    <r>
      <rPr>
        <sz val="11"/>
        <color rgb="FF000000"/>
        <rFont val="Calibri"/>
      </rPr>
      <t>NOTE: Follow Oracle documentation for changing any default passwords. Some accounts require coordinated actions in order to maintain operational status.</t>
    </r>
  </si>
  <si>
    <r>
      <rPr>
        <sz val="11"/>
        <color rgb="FF000000"/>
        <rFont val="Calibri"/>
      </rPr>
      <t>Oracle databases have several well-known default username/password combinations. Default passwords may provide unauthorized access to the server. Default accounts should be locked and expired when they are not required for daily operations.</t>
    </r>
    <r>
      <rPr>
        <sz val="11"/>
        <color rgb="FF000000"/>
        <rFont val="Calibri"/>
      </rPr>
      <t xml:space="preserve">
</t>
    </r>
    <r>
      <rPr>
        <sz val="11"/>
        <color rgb="FF000000"/>
        <rFont val="Calibri"/>
      </rPr>
      <t>This finding is a Category I severity because the fully privileged Database Administrator accounts SYS and SYSTEM have well known default passwords and these accounts provide full access to the database.</t>
    </r>
  </si>
  <si>
    <r>
      <rPr>
        <sz val="11"/>
        <color rgb="FF000000"/>
        <rFont val="Calibri"/>
      </rPr>
      <t>From SQL*Plus:</t>
    </r>
    <r>
      <rPr>
        <sz val="11"/>
        <color rgb="FF000000"/>
        <rFont val="Calibri"/>
      </rPr>
      <t xml:space="preserve">
</t>
    </r>
    <r>
      <rPr>
        <sz val="11"/>
        <color rgb="FF000000"/>
        <rFont val="Calibri"/>
      </rPr>
      <t xml:space="preserve">  select decode(type#,0,'ROLE',1,'USER') type, name, </t>
    </r>
    <r>
      <rPr>
        <sz val="11"/>
        <color rgb="FF000000"/>
        <rFont val="Calibri"/>
      </rPr>
      <t xml:space="preserve">
</t>
    </r>
    <r>
      <rPr>
        <sz val="11"/>
        <color rgb="FF000000"/>
        <rFont val="Calibri"/>
      </rPr>
      <t xml:space="preserve">  decode(astatus,</t>
    </r>
    <r>
      <rPr>
        <sz val="11"/>
        <color rgb="FF000000"/>
        <rFont val="Calibri"/>
      </rPr>
      <t xml:space="preserve">
</t>
    </r>
    <r>
      <rPr>
        <sz val="11"/>
        <color rgb="FF000000"/>
        <rFont val="Calibri"/>
      </rPr>
      <t xml:space="preserve">   0,'OPEN',</t>
    </r>
    <r>
      <rPr>
        <sz val="11"/>
        <color rgb="FF000000"/>
        <rFont val="Calibri"/>
      </rPr>
      <t xml:space="preserve">
</t>
    </r>
    <r>
      <rPr>
        <sz val="11"/>
        <color rgb="FF000000"/>
        <rFont val="Calibri"/>
      </rPr>
      <t xml:space="preserve">   1,'EXPIRED',</t>
    </r>
    <r>
      <rPr>
        <sz val="11"/>
        <color rgb="FF000000"/>
        <rFont val="Calibri"/>
      </rPr>
      <t xml:space="preserve">
</t>
    </r>
    <r>
      <rPr>
        <sz val="11"/>
        <color rgb="FF000000"/>
        <rFont val="Calibri"/>
      </rPr>
      <t xml:space="preserve">   2,'EXPIRED(GRACE)',</t>
    </r>
    <r>
      <rPr>
        <sz val="11"/>
        <color rgb="FF000000"/>
        <rFont val="Calibri"/>
      </rPr>
      <t xml:space="preserve">
</t>
    </r>
    <r>
      <rPr>
        <sz val="11"/>
        <color rgb="FF000000"/>
        <rFont val="Calibri"/>
      </rPr>
      <t xml:space="preserve">   4,'LOCKED(TIMED)',</t>
    </r>
    <r>
      <rPr>
        <sz val="11"/>
        <color rgb="FF000000"/>
        <rFont val="Calibri"/>
      </rPr>
      <t xml:space="preserve">
</t>
    </r>
    <r>
      <rPr>
        <sz val="11"/>
        <color rgb="FF000000"/>
        <rFont val="Calibri"/>
      </rPr>
      <t xml:space="preserve">   8,'LOCKED',</t>
    </r>
    <r>
      <rPr>
        <sz val="11"/>
        <color rgb="FF000000"/>
        <rFont val="Calibri"/>
      </rPr>
      <t xml:space="preserve">
</t>
    </r>
    <r>
      <rPr>
        <sz val="11"/>
        <color rgb="FF000000"/>
        <rFont val="Calibri"/>
      </rPr>
      <t xml:space="preserve">   5,'EXPIRED and LOCKED(TIMED)',</t>
    </r>
    <r>
      <rPr>
        <sz val="11"/>
        <color rgb="FF000000"/>
        <rFont val="Calibri"/>
      </rPr>
      <t xml:space="preserve">
</t>
    </r>
    <r>
      <rPr>
        <sz val="11"/>
        <color rgb="FF000000"/>
        <rFont val="Calibri"/>
      </rPr>
      <t xml:space="preserve">   6,'EXPIRED(GRACE) and LOCKED(TIMED)',</t>
    </r>
    <r>
      <rPr>
        <sz val="11"/>
        <color rgb="FF000000"/>
        <rFont val="Calibri"/>
      </rPr>
      <t xml:space="preserve">
</t>
    </r>
    <r>
      <rPr>
        <sz val="11"/>
        <color rgb="FF000000"/>
        <rFont val="Calibri"/>
      </rPr>
      <t xml:space="preserve">   9,'EXPIRED and LOCKED',</t>
    </r>
    <r>
      <rPr>
        <sz val="11"/>
        <color rgb="FF000000"/>
        <rFont val="Calibri"/>
      </rPr>
      <t xml:space="preserve">
</t>
    </r>
    <r>
      <rPr>
        <sz val="11"/>
        <color rgb="FF000000"/>
        <rFont val="Calibri"/>
      </rPr>
      <t xml:space="preserve">   10,'EXPIRED(GRACE) and LOCKED') account_status</t>
    </r>
    <r>
      <rPr>
        <sz val="11"/>
        <color rgb="FF000000"/>
        <rFont val="Calibri"/>
      </rPr>
      <t xml:space="preserve">
</t>
    </r>
    <r>
      <rPr>
        <sz val="11"/>
        <color rgb="FF000000"/>
        <rFont val="Calibri"/>
      </rPr>
      <t xml:space="preserve">  from sys.user$</t>
    </r>
    <r>
      <rPr>
        <sz val="11"/>
        <color rgb="FF000000"/>
        <rFont val="Calibri"/>
      </rPr>
      <t xml:space="preserve">
</t>
    </r>
    <r>
      <rPr>
        <sz val="11"/>
        <color rgb="FF000000"/>
        <rFont val="Calibri"/>
      </rPr>
      <t xml:space="preserve">  where user$.name &lt;&gt; 'XS$NULL'</t>
    </r>
    <r>
      <rPr>
        <sz val="11"/>
        <color rgb="FF000000"/>
        <rFont val="Calibri"/>
      </rPr>
      <t xml:space="preserve">
</t>
    </r>
    <r>
      <rPr>
        <sz val="11"/>
        <color rgb="FF000000"/>
        <rFont val="Calibri"/>
      </rPr>
      <t xml:space="preserve">  and password = decode(name,</t>
    </r>
    <r>
      <rPr>
        <sz val="11"/>
        <color rgb="FF000000"/>
        <rFont val="Calibri"/>
      </rPr>
      <t xml:space="preserve">
</t>
    </r>
    <r>
      <rPr>
        <sz val="11"/>
        <color rgb="FF000000"/>
        <rFont val="Calibri"/>
      </rPr>
      <t>'AASH', '9B52488370BB3D77',</t>
    </r>
    <r>
      <rPr>
        <sz val="11"/>
        <color rgb="FF000000"/>
        <rFont val="Calibri"/>
      </rPr>
      <t xml:space="preserve">
</t>
    </r>
    <r>
      <rPr>
        <sz val="11"/>
        <color rgb="FF000000"/>
        <rFont val="Calibri"/>
      </rPr>
      <t>'ABA1', '30FD307004F350DE',</t>
    </r>
    <r>
      <rPr>
        <sz val="11"/>
        <color rgb="FF000000"/>
        <rFont val="Calibri"/>
      </rPr>
      <t xml:space="preserve">
</t>
    </r>
    <r>
      <rPr>
        <sz val="11"/>
        <color rgb="FF000000"/>
        <rFont val="Calibri"/>
      </rPr>
      <t>'ABM', 'D0F2982F121C7840',</t>
    </r>
    <r>
      <rPr>
        <sz val="11"/>
        <color rgb="FF000000"/>
        <rFont val="Calibri"/>
      </rPr>
      <t xml:space="preserve">
</t>
    </r>
    <r>
      <rPr>
        <sz val="11"/>
        <color rgb="FF000000"/>
        <rFont val="Calibri"/>
      </rPr>
      <t>'AD_MONITOR', '54F0C83F51B03F49',</t>
    </r>
    <r>
      <rPr>
        <sz val="11"/>
        <color rgb="FF000000"/>
        <rFont val="Calibri"/>
      </rPr>
      <t xml:space="preserve">
</t>
    </r>
    <r>
      <rPr>
        <sz val="11"/>
        <color rgb="FF000000"/>
        <rFont val="Calibri"/>
      </rPr>
      <t>'ADAMS', '72CDEF4A3483F60D',</t>
    </r>
    <r>
      <rPr>
        <sz val="11"/>
        <color rgb="FF000000"/>
        <rFont val="Calibri"/>
      </rPr>
      <t xml:space="preserve">
</t>
    </r>
    <r>
      <rPr>
        <sz val="11"/>
        <color rgb="FF000000"/>
        <rFont val="Calibri"/>
      </rPr>
      <t>'ADS', 'D23F0F5D871EB69F',</t>
    </r>
    <r>
      <rPr>
        <sz val="11"/>
        <color rgb="FF000000"/>
        <rFont val="Calibri"/>
      </rPr>
      <t xml:space="preserve">
</t>
    </r>
    <r>
      <rPr>
        <sz val="11"/>
        <color rgb="FF000000"/>
        <rFont val="Calibri"/>
      </rPr>
      <t>'ADSEUL_US', '4953B2EB6FCB4339',</t>
    </r>
    <r>
      <rPr>
        <sz val="11"/>
        <color rgb="FF000000"/>
        <rFont val="Calibri"/>
      </rPr>
      <t xml:space="preserve">
</t>
    </r>
    <r>
      <rPr>
        <sz val="11"/>
        <color rgb="FF000000"/>
        <rFont val="Calibri"/>
      </rPr>
      <t>'AHL', '7910AE63C9F7EEEE',</t>
    </r>
    <r>
      <rPr>
        <sz val="11"/>
        <color rgb="FF000000"/>
        <rFont val="Calibri"/>
      </rPr>
      <t xml:space="preserve">
</t>
    </r>
    <r>
      <rPr>
        <sz val="11"/>
        <color rgb="FF000000"/>
        <rFont val="Calibri"/>
      </rPr>
      <t>'AHM', '33C2E27CF5E401A4',</t>
    </r>
    <r>
      <rPr>
        <sz val="11"/>
        <color rgb="FF000000"/>
        <rFont val="Calibri"/>
      </rPr>
      <t xml:space="preserve">
</t>
    </r>
    <r>
      <rPr>
        <sz val="11"/>
        <color rgb="FF000000"/>
        <rFont val="Calibri"/>
      </rPr>
      <t>'AK', '8FCB78BBA8A59515',</t>
    </r>
    <r>
      <rPr>
        <sz val="11"/>
        <color rgb="FF000000"/>
        <rFont val="Calibri"/>
      </rPr>
      <t xml:space="preserve">
</t>
    </r>
    <r>
      <rPr>
        <sz val="11"/>
        <color rgb="FF000000"/>
        <rFont val="Calibri"/>
      </rPr>
      <t>'AL', '384B2C568DE4C2B5',</t>
    </r>
    <r>
      <rPr>
        <sz val="11"/>
        <color rgb="FF000000"/>
        <rFont val="Calibri"/>
      </rPr>
      <t xml:space="preserve">
</t>
    </r>
    <r>
      <rPr>
        <sz val="11"/>
        <color rgb="FF000000"/>
        <rFont val="Calibri"/>
      </rPr>
      <t>'ALA1', '90AAC5BD7981A3BA',</t>
    </r>
    <r>
      <rPr>
        <sz val="11"/>
        <color rgb="FF000000"/>
        <rFont val="Calibri"/>
      </rPr>
      <t xml:space="preserve">
</t>
    </r>
    <r>
      <rPr>
        <sz val="11"/>
        <color rgb="FF000000"/>
        <rFont val="Calibri"/>
      </rPr>
      <t>'ALLUSERS', '42F7CD03B7D2CA0F',</t>
    </r>
    <r>
      <rPr>
        <sz val="11"/>
        <color rgb="FF000000"/>
        <rFont val="Calibri"/>
      </rPr>
      <t xml:space="preserve">
</t>
    </r>
    <r>
      <rPr>
        <sz val="11"/>
        <color rgb="FF000000"/>
        <rFont val="Calibri"/>
      </rPr>
      <t>'ALR', 'BE89B24F9F8231A9',</t>
    </r>
    <r>
      <rPr>
        <sz val="11"/>
        <color rgb="FF000000"/>
        <rFont val="Calibri"/>
      </rPr>
      <t xml:space="preserve">
</t>
    </r>
    <r>
      <rPr>
        <sz val="11"/>
        <color rgb="FF000000"/>
        <rFont val="Calibri"/>
      </rPr>
      <t>'AMA1', '585565C23AB68F71',</t>
    </r>
    <r>
      <rPr>
        <sz val="11"/>
        <color rgb="FF000000"/>
        <rFont val="Calibri"/>
      </rPr>
      <t xml:space="preserve">
</t>
    </r>
    <r>
      <rPr>
        <sz val="11"/>
        <color rgb="FF000000"/>
        <rFont val="Calibri"/>
      </rPr>
      <t>'AMA2', '37E458EE1688E463',</t>
    </r>
    <r>
      <rPr>
        <sz val="11"/>
        <color rgb="FF000000"/>
        <rFont val="Calibri"/>
      </rPr>
      <t xml:space="preserve">
</t>
    </r>
    <r>
      <rPr>
        <sz val="11"/>
        <color rgb="FF000000"/>
        <rFont val="Calibri"/>
      </rPr>
      <t>'AMA3', '81A66D026DC5E2ED',</t>
    </r>
    <r>
      <rPr>
        <sz val="11"/>
        <color rgb="FF000000"/>
        <rFont val="Calibri"/>
      </rPr>
      <t xml:space="preserve">
</t>
    </r>
    <r>
      <rPr>
        <sz val="11"/>
        <color rgb="FF000000"/>
        <rFont val="Calibri"/>
      </rPr>
      <t>'AMA4', '194CCC94A481DCDE',</t>
    </r>
    <r>
      <rPr>
        <sz val="11"/>
        <color rgb="FF000000"/>
        <rFont val="Calibri"/>
      </rPr>
      <t xml:space="preserve">
</t>
    </r>
    <r>
      <rPr>
        <sz val="11"/>
        <color rgb="FF000000"/>
        <rFont val="Calibri"/>
      </rPr>
      <t>'AMF', 'EC9419F55CDC666B',</t>
    </r>
    <r>
      <rPr>
        <sz val="11"/>
        <color rgb="FF000000"/>
        <rFont val="Calibri"/>
      </rPr>
      <t xml:space="preserve">
</t>
    </r>
    <r>
      <rPr>
        <sz val="11"/>
        <color rgb="FF000000"/>
        <rFont val="Calibri"/>
      </rPr>
      <t>'AMS', 'BD821F59270E5F34',</t>
    </r>
    <r>
      <rPr>
        <sz val="11"/>
        <color rgb="FF000000"/>
        <rFont val="Calibri"/>
      </rPr>
      <t xml:space="preserve">
</t>
    </r>
    <r>
      <rPr>
        <sz val="11"/>
        <color rgb="FF000000"/>
        <rFont val="Calibri"/>
      </rPr>
      <t>'AMS1', 'DB8573759A76394B',</t>
    </r>
    <r>
      <rPr>
        <sz val="11"/>
        <color rgb="FF000000"/>
        <rFont val="Calibri"/>
      </rPr>
      <t xml:space="preserve">
</t>
    </r>
    <r>
      <rPr>
        <sz val="11"/>
        <color rgb="FF000000"/>
        <rFont val="Calibri"/>
      </rPr>
      <t>'AMS2', 'EF611999C6AD1FD7',</t>
    </r>
    <r>
      <rPr>
        <sz val="11"/>
        <color rgb="FF000000"/>
        <rFont val="Calibri"/>
      </rPr>
      <t xml:space="preserve">
</t>
    </r>
    <r>
      <rPr>
        <sz val="11"/>
        <color rgb="FF000000"/>
        <rFont val="Calibri"/>
      </rPr>
      <t>'AMS3', '41D1084F3F966440',</t>
    </r>
    <r>
      <rPr>
        <sz val="11"/>
        <color rgb="FF000000"/>
        <rFont val="Calibri"/>
      </rPr>
      <t xml:space="preserve">
</t>
    </r>
    <r>
      <rPr>
        <sz val="11"/>
        <color rgb="FF000000"/>
        <rFont val="Calibri"/>
      </rPr>
      <t>'AMS4', '5F5903367FFFB3A3',</t>
    </r>
    <r>
      <rPr>
        <sz val="11"/>
        <color rgb="FF000000"/>
        <rFont val="Calibri"/>
      </rPr>
      <t xml:space="preserve">
</t>
    </r>
    <r>
      <rPr>
        <sz val="11"/>
        <color rgb="FF000000"/>
        <rFont val="Calibri"/>
      </rPr>
      <t>'AMSYS', '4C1EF14ECE13B5DE',</t>
    </r>
    <r>
      <rPr>
        <sz val="11"/>
        <color rgb="FF000000"/>
        <rFont val="Calibri"/>
      </rPr>
      <t xml:space="preserve">
</t>
    </r>
    <r>
      <rPr>
        <sz val="11"/>
        <color rgb="FF000000"/>
        <rFont val="Calibri"/>
      </rPr>
      <t>'AMV', '38BC87EB334A1AC4',</t>
    </r>
    <r>
      <rPr>
        <sz val="11"/>
        <color rgb="FF000000"/>
        <rFont val="Calibri"/>
      </rPr>
      <t xml:space="preserve">
</t>
    </r>
    <r>
      <rPr>
        <sz val="11"/>
        <color rgb="FF000000"/>
        <rFont val="Calibri"/>
      </rPr>
      <t>'AMW', '0E123471AACA2A62',</t>
    </r>
    <r>
      <rPr>
        <sz val="11"/>
        <color rgb="FF000000"/>
        <rFont val="Calibri"/>
      </rPr>
      <t xml:space="preserve">
</t>
    </r>
    <r>
      <rPr>
        <sz val="11"/>
        <color rgb="FF000000"/>
        <rFont val="Calibri"/>
      </rPr>
      <t>'ANNE', '1EEA3E6F588599A6',</t>
    </r>
    <r>
      <rPr>
        <sz val="11"/>
        <color rgb="FF000000"/>
        <rFont val="Calibri"/>
      </rPr>
      <t xml:space="preserve">
</t>
    </r>
    <r>
      <rPr>
        <sz val="11"/>
        <color rgb="FF000000"/>
        <rFont val="Calibri"/>
      </rPr>
      <t>'ANONYMOUS', '94C33111FD9C66F3',</t>
    </r>
    <r>
      <rPr>
        <sz val="11"/>
        <color rgb="FF000000"/>
        <rFont val="Calibri"/>
      </rPr>
      <t xml:space="preserve">
</t>
    </r>
    <r>
      <rPr>
        <sz val="11"/>
        <color rgb="FF000000"/>
        <rFont val="Calibri"/>
      </rPr>
      <t>'AOLDEMO', 'D04BBDD5E643C436',</t>
    </r>
    <r>
      <rPr>
        <sz val="11"/>
        <color rgb="FF000000"/>
        <rFont val="Calibri"/>
      </rPr>
      <t xml:space="preserve">
</t>
    </r>
    <r>
      <rPr>
        <sz val="11"/>
        <color rgb="FF000000"/>
        <rFont val="Calibri"/>
      </rPr>
      <t>'AP', 'EED09A552944B6AD',</t>
    </r>
    <r>
      <rPr>
        <sz val="11"/>
        <color rgb="FF000000"/>
        <rFont val="Calibri"/>
      </rPr>
      <t xml:space="preserve">
</t>
    </r>
    <r>
      <rPr>
        <sz val="11"/>
        <color rgb="FF000000"/>
        <rFont val="Calibri"/>
      </rPr>
      <t>'APA1', 'D00197BF551B2A79',</t>
    </r>
    <r>
      <rPr>
        <sz val="11"/>
        <color rgb="FF000000"/>
        <rFont val="Calibri"/>
      </rPr>
      <t xml:space="preserve">
</t>
    </r>
    <r>
      <rPr>
        <sz val="11"/>
        <color rgb="FF000000"/>
        <rFont val="Calibri"/>
      </rPr>
      <t>'APA2', '121C6F5BD4674A33',</t>
    </r>
    <r>
      <rPr>
        <sz val="11"/>
        <color rgb="FF000000"/>
        <rFont val="Calibri"/>
      </rPr>
      <t xml:space="preserve">
</t>
    </r>
    <r>
      <rPr>
        <sz val="11"/>
        <color rgb="FF000000"/>
        <rFont val="Calibri"/>
      </rPr>
      <t>'APA3', '5F843C0692560518',</t>
    </r>
    <r>
      <rPr>
        <sz val="11"/>
        <color rgb="FF000000"/>
        <rFont val="Calibri"/>
      </rPr>
      <t xml:space="preserve">
</t>
    </r>
    <r>
      <rPr>
        <sz val="11"/>
        <color rgb="FF000000"/>
        <rFont val="Calibri"/>
      </rPr>
      <t>'APA4', 'BF21227532D2794A',</t>
    </r>
    <r>
      <rPr>
        <sz val="11"/>
        <color rgb="FF000000"/>
        <rFont val="Calibri"/>
      </rPr>
      <t xml:space="preserve">
</t>
    </r>
    <r>
      <rPr>
        <sz val="11"/>
        <color rgb="FF000000"/>
        <rFont val="Calibri"/>
      </rPr>
      <t>'APPLEAD', '5331DB9C240E093B',</t>
    </r>
    <r>
      <rPr>
        <sz val="11"/>
        <color rgb="FF000000"/>
        <rFont val="Calibri"/>
      </rPr>
      <t xml:space="preserve">
</t>
    </r>
    <r>
      <rPr>
        <sz val="11"/>
        <color rgb="FF000000"/>
        <rFont val="Calibri"/>
      </rPr>
      <t>'APPLSYS', '0F886772980B8C79',</t>
    </r>
    <r>
      <rPr>
        <sz val="11"/>
        <color rgb="FF000000"/>
        <rFont val="Calibri"/>
      </rPr>
      <t xml:space="preserve">
</t>
    </r>
    <r>
      <rPr>
        <sz val="11"/>
        <color rgb="FF000000"/>
        <rFont val="Calibri"/>
      </rPr>
      <t>'APPLSYSPUB', 'D2EEF40EE87221E',</t>
    </r>
    <r>
      <rPr>
        <sz val="11"/>
        <color rgb="FF000000"/>
        <rFont val="Calibri"/>
      </rPr>
      <t xml:space="preserve">
</t>
    </r>
    <r>
      <rPr>
        <sz val="11"/>
        <color rgb="FF000000"/>
        <rFont val="Calibri"/>
      </rPr>
      <t>'APPLSYS', 'E153FFF4DAE6C9F7',</t>
    </r>
    <r>
      <rPr>
        <sz val="11"/>
        <color rgb="FF000000"/>
        <rFont val="Calibri"/>
      </rPr>
      <t xml:space="preserve">
</t>
    </r>
    <r>
      <rPr>
        <sz val="11"/>
        <color rgb="FF000000"/>
        <rFont val="Calibri"/>
      </rPr>
      <t>'APPS', 'D728438E8A5925E0',</t>
    </r>
    <r>
      <rPr>
        <sz val="11"/>
        <color rgb="FF000000"/>
        <rFont val="Calibri"/>
      </rPr>
      <t xml:space="preserve">
</t>
    </r>
    <r>
      <rPr>
        <sz val="11"/>
        <color rgb="FF000000"/>
        <rFont val="Calibri"/>
      </rPr>
      <t>'APS1', 'F65751C55EA079E6',</t>
    </r>
    <r>
      <rPr>
        <sz val="11"/>
        <color rgb="FF000000"/>
        <rFont val="Calibri"/>
      </rPr>
      <t xml:space="preserve">
</t>
    </r>
    <r>
      <rPr>
        <sz val="11"/>
        <color rgb="FF000000"/>
        <rFont val="Calibri"/>
      </rPr>
      <t>'APS2', '5CACE7B928382C8B',</t>
    </r>
    <r>
      <rPr>
        <sz val="11"/>
        <color rgb="FF000000"/>
        <rFont val="Calibri"/>
      </rPr>
      <t xml:space="preserve">
</t>
    </r>
    <r>
      <rPr>
        <sz val="11"/>
        <color rgb="FF000000"/>
        <rFont val="Calibri"/>
      </rPr>
      <t>'APS3', 'C786695324D7FB3B',</t>
    </r>
    <r>
      <rPr>
        <sz val="11"/>
        <color rgb="FF000000"/>
        <rFont val="Calibri"/>
      </rPr>
      <t xml:space="preserve">
</t>
    </r>
    <r>
      <rPr>
        <sz val="11"/>
        <color rgb="FF000000"/>
        <rFont val="Calibri"/>
      </rPr>
      <t>'APS4', 'F86074C4F4F82D2C',</t>
    </r>
    <r>
      <rPr>
        <sz val="11"/>
        <color rgb="FF000000"/>
        <rFont val="Calibri"/>
      </rPr>
      <t xml:space="preserve">
</t>
    </r>
    <r>
      <rPr>
        <sz val="11"/>
        <color rgb="FF000000"/>
        <rFont val="Calibri"/>
      </rPr>
      <t>'AQDEMO', '5140E342712061DD',</t>
    </r>
    <r>
      <rPr>
        <sz val="11"/>
        <color rgb="FF000000"/>
        <rFont val="Calibri"/>
      </rPr>
      <t xml:space="preserve">
</t>
    </r>
    <r>
      <rPr>
        <sz val="11"/>
        <color rgb="FF000000"/>
        <rFont val="Calibri"/>
      </rPr>
      <t>'AQJAVA', '8765D2543274B42E',</t>
    </r>
    <r>
      <rPr>
        <sz val="11"/>
        <color rgb="FF000000"/>
        <rFont val="Calibri"/>
      </rPr>
      <t xml:space="preserve">
</t>
    </r>
    <r>
      <rPr>
        <sz val="11"/>
        <color rgb="FF000000"/>
        <rFont val="Calibri"/>
      </rPr>
      <t>'AQUSER', '4CF13BDAC1D7511C',</t>
    </r>
    <r>
      <rPr>
        <sz val="11"/>
        <color rgb="FF000000"/>
        <rFont val="Calibri"/>
      </rPr>
      <t xml:space="preserve">
</t>
    </r>
    <r>
      <rPr>
        <sz val="11"/>
        <color rgb="FF000000"/>
        <rFont val="Calibri"/>
      </rPr>
      <t>'AR', 'BBBFE175688DED7E',</t>
    </r>
    <r>
      <rPr>
        <sz val="11"/>
        <color rgb="FF000000"/>
        <rFont val="Calibri"/>
      </rPr>
      <t xml:space="preserve">
</t>
    </r>
    <r>
      <rPr>
        <sz val="11"/>
        <color rgb="FF000000"/>
        <rFont val="Calibri"/>
      </rPr>
      <t>'ARA1', '4B9F4E0667857EB8',</t>
    </r>
    <r>
      <rPr>
        <sz val="11"/>
        <color rgb="FF000000"/>
        <rFont val="Calibri"/>
      </rPr>
      <t xml:space="preserve">
</t>
    </r>
    <r>
      <rPr>
        <sz val="11"/>
        <color rgb="FF000000"/>
        <rFont val="Calibri"/>
      </rPr>
      <t>'ARA2', 'F4E52BFBED4652CD',</t>
    </r>
    <r>
      <rPr>
        <sz val="11"/>
        <color rgb="FF000000"/>
        <rFont val="Calibri"/>
      </rPr>
      <t xml:space="preserve">
</t>
    </r>
    <r>
      <rPr>
        <sz val="11"/>
        <color rgb="FF000000"/>
        <rFont val="Calibri"/>
      </rPr>
      <t>'ARA3', 'E3D8D73AE399F7FE',</t>
    </r>
    <r>
      <rPr>
        <sz val="11"/>
        <color rgb="FF000000"/>
        <rFont val="Calibri"/>
      </rPr>
      <t xml:space="preserve">
</t>
    </r>
    <r>
      <rPr>
        <sz val="11"/>
        <color rgb="FF000000"/>
        <rFont val="Calibri"/>
      </rPr>
      <t>'ARA4', '758FD31D826E9143',</t>
    </r>
    <r>
      <rPr>
        <sz val="11"/>
        <color rgb="FF000000"/>
        <rFont val="Calibri"/>
      </rPr>
      <t xml:space="preserve">
</t>
    </r>
    <r>
      <rPr>
        <sz val="11"/>
        <color rgb="FF000000"/>
        <rFont val="Calibri"/>
      </rPr>
      <t>'ARS1', '433263ED08C7A4FD',</t>
    </r>
    <r>
      <rPr>
        <sz val="11"/>
        <color rgb="FF000000"/>
        <rFont val="Calibri"/>
      </rPr>
      <t xml:space="preserve">
</t>
    </r>
    <r>
      <rPr>
        <sz val="11"/>
        <color rgb="FF000000"/>
        <rFont val="Calibri"/>
      </rPr>
      <t>'ARS2', 'F3AF9F26D0213538',</t>
    </r>
    <r>
      <rPr>
        <sz val="11"/>
        <color rgb="FF000000"/>
        <rFont val="Calibri"/>
      </rPr>
      <t xml:space="preserve">
</t>
    </r>
    <r>
      <rPr>
        <sz val="11"/>
        <color rgb="FF000000"/>
        <rFont val="Calibri"/>
      </rPr>
      <t>'ARS3', 'F6755F08CC1E7831',</t>
    </r>
    <r>
      <rPr>
        <sz val="11"/>
        <color rgb="FF000000"/>
        <rFont val="Calibri"/>
      </rPr>
      <t xml:space="preserve">
</t>
    </r>
    <r>
      <rPr>
        <sz val="11"/>
        <color rgb="FF000000"/>
        <rFont val="Calibri"/>
      </rPr>
      <t>'ARS4', '452B5A381CABB241',</t>
    </r>
    <r>
      <rPr>
        <sz val="11"/>
        <color rgb="FF000000"/>
        <rFont val="Calibri"/>
      </rPr>
      <t xml:space="preserve">
</t>
    </r>
    <r>
      <rPr>
        <sz val="11"/>
        <color rgb="FF000000"/>
        <rFont val="Calibri"/>
      </rPr>
      <t>'ART', '665168849666C4F3',</t>
    </r>
    <r>
      <rPr>
        <sz val="11"/>
        <color rgb="FF000000"/>
        <rFont val="Calibri"/>
      </rPr>
      <t xml:space="preserve">
</t>
    </r>
    <r>
      <rPr>
        <sz val="11"/>
        <color rgb="FF000000"/>
        <rFont val="Calibri"/>
      </rPr>
      <t>'ASF', 'B6FD427D08619EEE',</t>
    </r>
    <r>
      <rPr>
        <sz val="11"/>
        <color rgb="FF000000"/>
        <rFont val="Calibri"/>
      </rPr>
      <t xml:space="preserve">
</t>
    </r>
    <r>
      <rPr>
        <sz val="11"/>
        <color rgb="FF000000"/>
        <rFont val="Calibri"/>
      </rPr>
      <t>'ASG', '1EF8D8BD87CF16BE',</t>
    </r>
    <r>
      <rPr>
        <sz val="11"/>
        <color rgb="FF000000"/>
        <rFont val="Calibri"/>
      </rPr>
      <t xml:space="preserve">
</t>
    </r>
    <r>
      <rPr>
        <sz val="11"/>
        <color rgb="FF000000"/>
        <rFont val="Calibri"/>
      </rPr>
      <t>'ASL', '03B20D2C323D0BFE',</t>
    </r>
    <r>
      <rPr>
        <sz val="11"/>
        <color rgb="FF000000"/>
        <rFont val="Calibri"/>
      </rPr>
      <t xml:space="preserve">
</t>
    </r>
    <r>
      <rPr>
        <sz val="11"/>
        <color rgb="FF000000"/>
        <rFont val="Calibri"/>
      </rPr>
      <t>'ASN', '1EE6AEBD9A23D4E0',</t>
    </r>
    <r>
      <rPr>
        <sz val="11"/>
        <color rgb="FF000000"/>
        <rFont val="Calibri"/>
      </rPr>
      <t xml:space="preserve">
</t>
    </r>
    <r>
      <rPr>
        <sz val="11"/>
        <color rgb="FF000000"/>
        <rFont val="Calibri"/>
      </rPr>
      <t>'ASO', 'F712D80109E3C9D8',</t>
    </r>
    <r>
      <rPr>
        <sz val="11"/>
        <color rgb="FF000000"/>
        <rFont val="Calibri"/>
      </rPr>
      <t xml:space="preserve">
</t>
    </r>
    <r>
      <rPr>
        <sz val="11"/>
        <color rgb="FF000000"/>
        <rFont val="Calibri"/>
      </rPr>
      <t>'ASP', 'CF95D2C6C85FF513',</t>
    </r>
    <r>
      <rPr>
        <sz val="11"/>
        <color rgb="FF000000"/>
        <rFont val="Calibri"/>
      </rPr>
      <t xml:space="preserve">
</t>
    </r>
    <r>
      <rPr>
        <sz val="11"/>
        <color rgb="FF000000"/>
        <rFont val="Calibri"/>
      </rPr>
      <t>'AST', 'F13FF949563EAB3C',</t>
    </r>
    <r>
      <rPr>
        <sz val="11"/>
        <color rgb="FF000000"/>
        <rFont val="Calibri"/>
      </rPr>
      <t xml:space="preserve">
</t>
    </r>
    <r>
      <rPr>
        <sz val="11"/>
        <color rgb="FF000000"/>
        <rFont val="Calibri"/>
      </rPr>
      <t>'AUC_GUEST', '8A59D349DAEC26F7',</t>
    </r>
    <r>
      <rPr>
        <sz val="11"/>
        <color rgb="FF000000"/>
        <rFont val="Calibri"/>
      </rPr>
      <t xml:space="preserve">
</t>
    </r>
    <r>
      <rPr>
        <sz val="11"/>
        <color rgb="FF000000"/>
        <rFont val="Calibri"/>
      </rPr>
      <t>'AURORA$ORB$UNAUTHENTICATED', '80C099F0EADF877E',</t>
    </r>
    <r>
      <rPr>
        <sz val="11"/>
        <color rgb="FF000000"/>
        <rFont val="Calibri"/>
      </rPr>
      <t xml:space="preserve">
</t>
    </r>
    <r>
      <rPr>
        <sz val="11"/>
        <color rgb="FF000000"/>
        <rFont val="Calibri"/>
      </rPr>
      <t>'AUTHORIA', 'CC78120E79B57093',</t>
    </r>
    <r>
      <rPr>
        <sz val="11"/>
        <color rgb="FF000000"/>
        <rFont val="Calibri"/>
      </rPr>
      <t xml:space="preserve">
</t>
    </r>
    <r>
      <rPr>
        <sz val="11"/>
        <color rgb="FF000000"/>
        <rFont val="Calibri"/>
      </rPr>
      <t>'AX', '0A8303530E86FCDD',</t>
    </r>
    <r>
      <rPr>
        <sz val="11"/>
        <color rgb="FF000000"/>
        <rFont val="Calibri"/>
      </rPr>
      <t xml:space="preserve">
</t>
    </r>
    <r>
      <rPr>
        <sz val="11"/>
        <color rgb="FF000000"/>
        <rFont val="Calibri"/>
      </rPr>
      <t>'AZ', 'AAA18B5D51B0D5AC',</t>
    </r>
    <r>
      <rPr>
        <sz val="11"/>
        <color rgb="FF000000"/>
        <rFont val="Calibri"/>
      </rPr>
      <t xml:space="preserve">
</t>
    </r>
    <r>
      <rPr>
        <sz val="11"/>
        <color rgb="FF000000"/>
        <rFont val="Calibri"/>
      </rPr>
      <t>'B2B', 'CC387B24E013C616',</t>
    </r>
    <r>
      <rPr>
        <sz val="11"/>
        <color rgb="FF000000"/>
        <rFont val="Calibri"/>
      </rPr>
      <t xml:space="preserve">
</t>
    </r>
    <r>
      <rPr>
        <sz val="11"/>
        <color rgb="FF000000"/>
        <rFont val="Calibri"/>
      </rPr>
      <t>'BAM', '031091A1D1A30061',</t>
    </r>
    <r>
      <rPr>
        <sz val="11"/>
        <color rgb="FF000000"/>
        <rFont val="Calibri"/>
      </rPr>
      <t xml:space="preserve">
</t>
    </r>
    <r>
      <rPr>
        <sz val="11"/>
        <color rgb="FF000000"/>
        <rFont val="Calibri"/>
      </rPr>
      <t>'BCA1', '398A69209360BD9D',</t>
    </r>
    <r>
      <rPr>
        <sz val="11"/>
        <color rgb="FF000000"/>
        <rFont val="Calibri"/>
      </rPr>
      <t xml:space="preserve">
</t>
    </r>
    <r>
      <rPr>
        <sz val="11"/>
        <color rgb="FF000000"/>
        <rFont val="Calibri"/>
      </rPr>
      <t>'BCA2', '801D9C90EBC89371',</t>
    </r>
    <r>
      <rPr>
        <sz val="11"/>
        <color rgb="FF000000"/>
        <rFont val="Calibri"/>
      </rPr>
      <t xml:space="preserve">
</t>
    </r>
    <r>
      <rPr>
        <sz val="11"/>
        <color rgb="FF000000"/>
        <rFont val="Calibri"/>
      </rPr>
      <t>'BEN', '9671866348E03616',</t>
    </r>
    <r>
      <rPr>
        <sz val="11"/>
        <color rgb="FF000000"/>
        <rFont val="Calibri"/>
      </rPr>
      <t xml:space="preserve">
</t>
    </r>
    <r>
      <rPr>
        <sz val="11"/>
        <color rgb="FF000000"/>
        <rFont val="Calibri"/>
      </rPr>
      <t>'BIC', 'E84CC95CBBAC1B67',</t>
    </r>
    <r>
      <rPr>
        <sz val="11"/>
        <color rgb="FF000000"/>
        <rFont val="Calibri"/>
      </rPr>
      <t xml:space="preserve">
</t>
    </r>
    <r>
      <rPr>
        <sz val="11"/>
        <color rgb="FF000000"/>
        <rFont val="Calibri"/>
      </rPr>
      <t>'BIL', 'BF24BCE2409BE1F7',</t>
    </r>
    <r>
      <rPr>
        <sz val="11"/>
        <color rgb="FF000000"/>
        <rFont val="Calibri"/>
      </rPr>
      <t xml:space="preserve">
</t>
    </r>
    <r>
      <rPr>
        <sz val="11"/>
        <color rgb="FF000000"/>
        <rFont val="Calibri"/>
      </rPr>
      <t>'BIM', '6026F9A8A54B9468',</t>
    </r>
    <r>
      <rPr>
        <sz val="11"/>
        <color rgb="FF000000"/>
        <rFont val="Calibri"/>
      </rPr>
      <t xml:space="preserve">
</t>
    </r>
    <r>
      <rPr>
        <sz val="11"/>
        <color rgb="FF000000"/>
        <rFont val="Calibri"/>
      </rPr>
      <t>'BIS', '7E9901882E5F3565',</t>
    </r>
    <r>
      <rPr>
        <sz val="11"/>
        <color rgb="FF000000"/>
        <rFont val="Calibri"/>
      </rPr>
      <t xml:space="preserve">
</t>
    </r>
    <r>
      <rPr>
        <sz val="11"/>
        <color rgb="FF000000"/>
        <rFont val="Calibri"/>
      </rPr>
      <t>'BIV', '2564B34BE50C2524',</t>
    </r>
    <r>
      <rPr>
        <sz val="11"/>
        <color rgb="FF000000"/>
        <rFont val="Calibri"/>
      </rPr>
      <t xml:space="preserve">
</t>
    </r>
    <r>
      <rPr>
        <sz val="11"/>
        <color rgb="FF000000"/>
        <rFont val="Calibri"/>
      </rPr>
      <t>'BIX', '3DD36935EAEDE2E3',</t>
    </r>
    <r>
      <rPr>
        <sz val="11"/>
        <color rgb="FF000000"/>
        <rFont val="Calibri"/>
      </rPr>
      <t xml:space="preserve">
</t>
    </r>
    <r>
      <rPr>
        <sz val="11"/>
        <color rgb="FF000000"/>
        <rFont val="Calibri"/>
      </rPr>
      <t>'BLAKE', '9435F2E60569158E',</t>
    </r>
    <r>
      <rPr>
        <sz val="11"/>
        <color rgb="FF000000"/>
        <rFont val="Calibri"/>
      </rPr>
      <t xml:space="preserve">
</t>
    </r>
    <r>
      <rPr>
        <sz val="11"/>
        <color rgb="FF000000"/>
        <rFont val="Calibri"/>
      </rPr>
      <t>'BMEADOWS', '2882BA3D3EE1F65A',</t>
    </r>
    <r>
      <rPr>
        <sz val="11"/>
        <color rgb="FF000000"/>
        <rFont val="Calibri"/>
      </rPr>
      <t xml:space="preserve">
</t>
    </r>
    <r>
      <rPr>
        <sz val="11"/>
        <color rgb="FF000000"/>
        <rFont val="Calibri"/>
      </rPr>
      <t>'BNE', '080B5C7EE819BF78',</t>
    </r>
    <r>
      <rPr>
        <sz val="11"/>
        <color rgb="FF000000"/>
        <rFont val="Calibri"/>
      </rPr>
      <t xml:space="preserve">
</t>
    </r>
    <r>
      <rPr>
        <sz val="11"/>
        <color rgb="FF000000"/>
        <rFont val="Calibri"/>
      </rPr>
      <t>'BOM', '56DB3E89EAE5788E',</t>
    </r>
    <r>
      <rPr>
        <sz val="11"/>
        <color rgb="FF000000"/>
        <rFont val="Calibri"/>
      </rPr>
      <t xml:space="preserve">
</t>
    </r>
    <r>
      <rPr>
        <sz val="11"/>
        <color rgb="FF000000"/>
        <rFont val="Calibri"/>
      </rPr>
      <t>'BP01', '612D669D2833FACD',</t>
    </r>
    <r>
      <rPr>
        <sz val="11"/>
        <color rgb="FF000000"/>
        <rFont val="Calibri"/>
      </rPr>
      <t xml:space="preserve">
</t>
    </r>
    <r>
      <rPr>
        <sz val="11"/>
        <color rgb="FF000000"/>
        <rFont val="Calibri"/>
      </rPr>
      <t>'BP02', 'FCE0C089A3ECECEE',</t>
    </r>
    <r>
      <rPr>
        <sz val="11"/>
        <color rgb="FF000000"/>
        <rFont val="Calibri"/>
      </rPr>
      <t xml:space="preserve">
</t>
    </r>
    <r>
      <rPr>
        <sz val="11"/>
        <color rgb="FF000000"/>
        <rFont val="Calibri"/>
      </rPr>
      <t>'BP03', '0723FFEEFBA61545',</t>
    </r>
    <r>
      <rPr>
        <sz val="11"/>
        <color rgb="FF000000"/>
        <rFont val="Calibri"/>
      </rPr>
      <t xml:space="preserve">
</t>
    </r>
    <r>
      <rPr>
        <sz val="11"/>
        <color rgb="FF000000"/>
        <rFont val="Calibri"/>
      </rPr>
      <t>'BP04', 'E5797698E0F8934E',</t>
    </r>
    <r>
      <rPr>
        <sz val="11"/>
        <color rgb="FF000000"/>
        <rFont val="Calibri"/>
      </rPr>
      <t xml:space="preserve">
</t>
    </r>
    <r>
      <rPr>
        <sz val="11"/>
        <color rgb="FF000000"/>
        <rFont val="Calibri"/>
      </rPr>
      <t>'BP05', '58FFC821F778D7E9',</t>
    </r>
    <r>
      <rPr>
        <sz val="11"/>
        <color rgb="FF000000"/>
        <rFont val="Calibri"/>
      </rPr>
      <t xml:space="preserve">
</t>
    </r>
    <r>
      <rPr>
        <sz val="11"/>
        <color rgb="FF000000"/>
        <rFont val="Calibri"/>
      </rPr>
      <t>'BP06', '2F358909A4AA6059',</t>
    </r>
    <r>
      <rPr>
        <sz val="11"/>
        <color rgb="FF000000"/>
        <rFont val="Calibri"/>
      </rPr>
      <t xml:space="preserve">
</t>
    </r>
    <r>
      <rPr>
        <sz val="11"/>
        <color rgb="FF000000"/>
        <rFont val="Calibri"/>
      </rPr>
      <t>'BSC', 'EC481FD7DCE6366A',</t>
    </r>
    <r>
      <rPr>
        <sz val="11"/>
        <color rgb="FF000000"/>
        <rFont val="Calibri"/>
      </rPr>
      <t xml:space="preserve">
</t>
    </r>
    <r>
      <rPr>
        <sz val="11"/>
        <color rgb="FF000000"/>
        <rFont val="Calibri"/>
      </rPr>
      <t>'BUYACCT', 'D6B388366ECF2F61',</t>
    </r>
    <r>
      <rPr>
        <sz val="11"/>
        <color rgb="FF000000"/>
        <rFont val="Calibri"/>
      </rPr>
      <t xml:space="preserve">
</t>
    </r>
    <r>
      <rPr>
        <sz val="11"/>
        <color rgb="FF000000"/>
        <rFont val="Calibri"/>
      </rPr>
      <t>'BUYAPPR1', 'CB04931693309228',</t>
    </r>
    <r>
      <rPr>
        <sz val="11"/>
        <color rgb="FF000000"/>
        <rFont val="Calibri"/>
      </rPr>
      <t xml:space="preserve">
</t>
    </r>
    <r>
      <rPr>
        <sz val="11"/>
        <color rgb="FF000000"/>
        <rFont val="Calibri"/>
      </rPr>
      <t>'BUYAPPR2', '3F98A3ADC037F49C',</t>
    </r>
    <r>
      <rPr>
        <sz val="11"/>
        <color rgb="FF000000"/>
        <rFont val="Calibri"/>
      </rPr>
      <t xml:space="preserve">
</t>
    </r>
    <r>
      <rPr>
        <sz val="11"/>
        <color rgb="FF000000"/>
        <rFont val="Calibri"/>
      </rPr>
      <t>'BUYAPPR3', 'E65D8AD3ACC23DA3',</t>
    </r>
    <r>
      <rPr>
        <sz val="11"/>
        <color rgb="FF000000"/>
        <rFont val="Calibri"/>
      </rPr>
      <t xml:space="preserve">
</t>
    </r>
    <r>
      <rPr>
        <sz val="11"/>
        <color rgb="FF000000"/>
        <rFont val="Calibri"/>
      </rPr>
      <t>'BUYER', '547BDA4286A2ECAE',</t>
    </r>
    <r>
      <rPr>
        <sz val="11"/>
        <color rgb="FF000000"/>
        <rFont val="Calibri"/>
      </rPr>
      <t xml:space="preserve">
</t>
    </r>
    <r>
      <rPr>
        <sz val="11"/>
        <color rgb="FF000000"/>
        <rFont val="Calibri"/>
      </rPr>
      <t>'BUYMTCH', '0DA5E3B504CC7497',</t>
    </r>
    <r>
      <rPr>
        <sz val="11"/>
        <color rgb="FF000000"/>
        <rFont val="Calibri"/>
      </rPr>
      <t xml:space="preserve">
</t>
    </r>
    <r>
      <rPr>
        <sz val="11"/>
        <color rgb="FF000000"/>
        <rFont val="Calibri"/>
      </rPr>
      <t>'CAMRON', '4384E3F9C9C9B8F1',</t>
    </r>
    <r>
      <rPr>
        <sz val="11"/>
        <color rgb="FF000000"/>
        <rFont val="Calibri"/>
      </rPr>
      <t xml:space="preserve">
</t>
    </r>
    <r>
      <rPr>
        <sz val="11"/>
        <color rgb="FF000000"/>
        <rFont val="Calibri"/>
      </rPr>
      <t>'CANDICE', 'CF458B3230215199',</t>
    </r>
    <r>
      <rPr>
        <sz val="11"/>
        <color rgb="FF000000"/>
        <rFont val="Calibri"/>
      </rPr>
      <t xml:space="preserve">
</t>
    </r>
    <r>
      <rPr>
        <sz val="11"/>
        <color rgb="FF000000"/>
        <rFont val="Calibri"/>
      </rPr>
      <t>'CARL', '99ECCC664FFDFEA2',</t>
    </r>
    <r>
      <rPr>
        <sz val="11"/>
        <color rgb="FF000000"/>
        <rFont val="Calibri"/>
      </rPr>
      <t xml:space="preserve">
</t>
    </r>
    <r>
      <rPr>
        <sz val="11"/>
        <color rgb="FF000000"/>
        <rFont val="Calibri"/>
      </rPr>
      <t>'CARLY', 'F7D90C099F9097F1',</t>
    </r>
    <r>
      <rPr>
        <sz val="11"/>
        <color rgb="FF000000"/>
        <rFont val="Calibri"/>
      </rPr>
      <t xml:space="preserve">
</t>
    </r>
    <r>
      <rPr>
        <sz val="11"/>
        <color rgb="FF000000"/>
        <rFont val="Calibri"/>
      </rPr>
      <t>'CARMEN', '46E23E1FD86A4277',</t>
    </r>
    <r>
      <rPr>
        <sz val="11"/>
        <color rgb="FF000000"/>
        <rFont val="Calibri"/>
      </rPr>
      <t xml:space="preserve">
</t>
    </r>
    <r>
      <rPr>
        <sz val="11"/>
        <color rgb="FF000000"/>
        <rFont val="Calibri"/>
      </rPr>
      <t>'CARRIECONYERS', '9BA83B1E43A5885B',</t>
    </r>
    <r>
      <rPr>
        <sz val="11"/>
        <color rgb="FF000000"/>
        <rFont val="Calibri"/>
      </rPr>
      <t xml:space="preserve">
</t>
    </r>
    <r>
      <rPr>
        <sz val="11"/>
        <color rgb="FF000000"/>
        <rFont val="Calibri"/>
      </rPr>
      <t>'CATADMIN', 'AF9AB905347E004F',</t>
    </r>
    <r>
      <rPr>
        <sz val="11"/>
        <color rgb="FF000000"/>
        <rFont val="Calibri"/>
      </rPr>
      <t xml:space="preserve">
</t>
    </r>
    <r>
      <rPr>
        <sz val="11"/>
        <color rgb="FF000000"/>
        <rFont val="Calibri"/>
      </rPr>
      <t>'CE', 'E7FDFE26A524FE39',</t>
    </r>
    <r>
      <rPr>
        <sz val="11"/>
        <color rgb="FF000000"/>
        <rFont val="Calibri"/>
      </rPr>
      <t xml:space="preserve">
</t>
    </r>
    <r>
      <rPr>
        <sz val="11"/>
        <color rgb="FF000000"/>
        <rFont val="Calibri"/>
      </rPr>
      <t>'CAESAR', 'E69833B8205D5DD7',</t>
    </r>
    <r>
      <rPr>
        <sz val="11"/>
        <color rgb="FF000000"/>
        <rFont val="Calibri"/>
      </rPr>
      <t xml:space="preserve">
</t>
    </r>
    <r>
      <rPr>
        <sz val="11"/>
        <color rgb="FF000000"/>
        <rFont val="Calibri"/>
      </rPr>
      <t>'CENTRA', '63BF5FFE5E3EA16D',</t>
    </r>
    <r>
      <rPr>
        <sz val="11"/>
        <color rgb="FF000000"/>
        <rFont val="Calibri"/>
      </rPr>
      <t xml:space="preserve">
</t>
    </r>
    <r>
      <rPr>
        <sz val="11"/>
        <color rgb="FF000000"/>
        <rFont val="Calibri"/>
      </rPr>
      <t>'CFD', '667B018D4703C739',</t>
    </r>
    <r>
      <rPr>
        <sz val="11"/>
        <color rgb="FF000000"/>
        <rFont val="Calibri"/>
      </rPr>
      <t xml:space="preserve">
</t>
    </r>
    <r>
      <rPr>
        <sz val="11"/>
        <color rgb="FF000000"/>
        <rFont val="Calibri"/>
      </rPr>
      <t>'CHANDRA', '184503FA7786C82D',</t>
    </r>
    <r>
      <rPr>
        <sz val="11"/>
        <color rgb="FF000000"/>
        <rFont val="Calibri"/>
      </rPr>
      <t xml:space="preserve">
</t>
    </r>
    <r>
      <rPr>
        <sz val="11"/>
        <color rgb="FF000000"/>
        <rFont val="Calibri"/>
      </rPr>
      <t>'CHARLEY', 'E500DAA705382E8D',</t>
    </r>
    <r>
      <rPr>
        <sz val="11"/>
        <color rgb="FF000000"/>
        <rFont val="Calibri"/>
      </rPr>
      <t xml:space="preserve">
</t>
    </r>
    <r>
      <rPr>
        <sz val="11"/>
        <color rgb="FF000000"/>
        <rFont val="Calibri"/>
      </rPr>
      <t>'CHRISBAKER', '52AFB6B3BE485F81',</t>
    </r>
    <r>
      <rPr>
        <sz val="11"/>
        <color rgb="FF000000"/>
        <rFont val="Calibri"/>
      </rPr>
      <t xml:space="preserve">
</t>
    </r>
    <r>
      <rPr>
        <sz val="11"/>
        <color rgb="FF000000"/>
        <rFont val="Calibri"/>
      </rPr>
      <t>'CHRISTIE', 'C08B79CCEC43E798',</t>
    </r>
    <r>
      <rPr>
        <sz val="11"/>
        <color rgb="FF000000"/>
        <rFont val="Calibri"/>
      </rPr>
      <t xml:space="preserve">
</t>
    </r>
    <r>
      <rPr>
        <sz val="11"/>
        <color rgb="FF000000"/>
        <rFont val="Calibri"/>
      </rPr>
      <t>'CINDY', '3AB2C717D1BD0887',</t>
    </r>
    <r>
      <rPr>
        <sz val="11"/>
        <color rgb="FF000000"/>
        <rFont val="Calibri"/>
      </rPr>
      <t xml:space="preserve">
</t>
    </r>
    <r>
      <rPr>
        <sz val="11"/>
        <color rgb="FF000000"/>
        <rFont val="Calibri"/>
      </rPr>
      <t>'CLARK', '7AAFE7D01511D73F',</t>
    </r>
    <r>
      <rPr>
        <sz val="11"/>
        <color rgb="FF000000"/>
        <rFont val="Calibri"/>
      </rPr>
      <t xml:space="preserve">
</t>
    </r>
    <r>
      <rPr>
        <sz val="11"/>
        <color rgb="FF000000"/>
        <rFont val="Calibri"/>
      </rPr>
      <t>'CLAUDE', 'C6082BCBD0B69D20',</t>
    </r>
    <r>
      <rPr>
        <sz val="11"/>
        <color rgb="FF000000"/>
        <rFont val="Calibri"/>
      </rPr>
      <t xml:space="preserve">
</t>
    </r>
    <r>
      <rPr>
        <sz val="11"/>
        <color rgb="FF000000"/>
        <rFont val="Calibri"/>
      </rPr>
      <t>'CLARK', '74DF527800B6D713',</t>
    </r>
    <r>
      <rPr>
        <sz val="11"/>
        <color rgb="FF000000"/>
        <rFont val="Calibri"/>
      </rPr>
      <t xml:space="preserve">
</t>
    </r>
    <r>
      <rPr>
        <sz val="11"/>
        <color rgb="FF000000"/>
        <rFont val="Calibri"/>
      </rPr>
      <t>'CLINT', '163FF8CCB7F11691',</t>
    </r>
    <r>
      <rPr>
        <sz val="11"/>
        <color rgb="FF000000"/>
        <rFont val="Calibri"/>
      </rPr>
      <t xml:space="preserve">
</t>
    </r>
    <r>
      <rPr>
        <sz val="11"/>
        <color rgb="FF000000"/>
        <rFont val="Calibri"/>
      </rPr>
      <t>'CLN', 'A18899D42066BFCA',</t>
    </r>
    <r>
      <rPr>
        <sz val="11"/>
        <color rgb="FF000000"/>
        <rFont val="Calibri"/>
      </rPr>
      <t xml:space="preserve">
</t>
    </r>
    <r>
      <rPr>
        <sz val="11"/>
        <color rgb="FF000000"/>
        <rFont val="Calibri"/>
      </rPr>
      <t>'CN', '73F284637A54777D',</t>
    </r>
    <r>
      <rPr>
        <sz val="11"/>
        <color rgb="FF000000"/>
        <rFont val="Calibri"/>
      </rPr>
      <t xml:space="preserve">
</t>
    </r>
    <r>
      <rPr>
        <sz val="11"/>
        <color rgb="FF000000"/>
        <rFont val="Calibri"/>
      </rPr>
      <t>'CNCADMIN', 'C7C8933C678F7BF9',</t>
    </r>
    <r>
      <rPr>
        <sz val="11"/>
        <color rgb="FF000000"/>
        <rFont val="Calibri"/>
      </rPr>
      <t xml:space="preserve">
</t>
    </r>
    <r>
      <rPr>
        <sz val="11"/>
        <color rgb="FF000000"/>
        <rFont val="Calibri"/>
      </rPr>
      <t>'CONNIE', '982F4C420DD38307',</t>
    </r>
    <r>
      <rPr>
        <sz val="11"/>
        <color rgb="FF000000"/>
        <rFont val="Calibri"/>
      </rPr>
      <t xml:space="preserve">
</t>
    </r>
    <r>
      <rPr>
        <sz val="11"/>
        <color rgb="FF000000"/>
        <rFont val="Calibri"/>
      </rPr>
      <t>'CONNOR', '52875AEB74008D78',</t>
    </r>
    <r>
      <rPr>
        <sz val="11"/>
        <color rgb="FF000000"/>
        <rFont val="Calibri"/>
      </rPr>
      <t xml:space="preserve">
</t>
    </r>
    <r>
      <rPr>
        <sz val="11"/>
        <color rgb="FF000000"/>
        <rFont val="Calibri"/>
      </rPr>
      <t>'CORY', '93CE4CCE632ADCD2',</t>
    </r>
    <r>
      <rPr>
        <sz val="11"/>
        <color rgb="FF000000"/>
        <rFont val="Calibri"/>
      </rPr>
      <t xml:space="preserve">
</t>
    </r>
    <r>
      <rPr>
        <sz val="11"/>
        <color rgb="FF000000"/>
        <rFont val="Calibri"/>
      </rPr>
      <t>'CRM1', '6966EA64B0DFC44E',</t>
    </r>
    <r>
      <rPr>
        <sz val="11"/>
        <color rgb="FF000000"/>
        <rFont val="Calibri"/>
      </rPr>
      <t xml:space="preserve">
</t>
    </r>
    <r>
      <rPr>
        <sz val="11"/>
        <color rgb="FF000000"/>
        <rFont val="Calibri"/>
      </rPr>
      <t>'CRM2', 'B041F3BEEDA87F72',</t>
    </r>
    <r>
      <rPr>
        <sz val="11"/>
        <color rgb="FF000000"/>
        <rFont val="Calibri"/>
      </rPr>
      <t xml:space="preserve">
</t>
    </r>
    <r>
      <rPr>
        <sz val="11"/>
        <color rgb="FF000000"/>
        <rFont val="Calibri"/>
      </rPr>
      <t>'CRP', 'F165BDE5462AD557',</t>
    </r>
    <r>
      <rPr>
        <sz val="11"/>
        <color rgb="FF000000"/>
        <rFont val="Calibri"/>
      </rPr>
      <t xml:space="preserve">
</t>
    </r>
    <r>
      <rPr>
        <sz val="11"/>
        <color rgb="FF000000"/>
        <rFont val="Calibri"/>
      </rPr>
      <t>'CRPB733', '2C9AB93FF2999125',</t>
    </r>
    <r>
      <rPr>
        <sz val="11"/>
        <color rgb="FF000000"/>
        <rFont val="Calibri"/>
      </rPr>
      <t xml:space="preserve">
</t>
    </r>
    <r>
      <rPr>
        <sz val="11"/>
        <color rgb="FF000000"/>
        <rFont val="Calibri"/>
      </rPr>
      <t>'CRPCTL', '4C7A200FB33A531D',</t>
    </r>
    <r>
      <rPr>
        <sz val="11"/>
        <color rgb="FF000000"/>
        <rFont val="Calibri"/>
      </rPr>
      <t xml:space="preserve">
</t>
    </r>
    <r>
      <rPr>
        <sz val="11"/>
        <color rgb="FF000000"/>
        <rFont val="Calibri"/>
      </rPr>
      <t>'CRPDTA', '6665270166D613BC',</t>
    </r>
    <r>
      <rPr>
        <sz val="11"/>
        <color rgb="FF000000"/>
        <rFont val="Calibri"/>
      </rPr>
      <t xml:space="preserve">
</t>
    </r>
    <r>
      <rPr>
        <sz val="11"/>
        <color rgb="FF000000"/>
        <rFont val="Calibri"/>
      </rPr>
      <t>'CS', 'DB78866145D4E1C3',</t>
    </r>
    <r>
      <rPr>
        <sz val="11"/>
        <color rgb="FF000000"/>
        <rFont val="Calibri"/>
      </rPr>
      <t xml:space="preserve">
</t>
    </r>
    <r>
      <rPr>
        <sz val="11"/>
        <color rgb="FF000000"/>
        <rFont val="Calibri"/>
      </rPr>
      <t>'CSADMIN', '94327195EF560924',</t>
    </r>
    <r>
      <rPr>
        <sz val="11"/>
        <color rgb="FF000000"/>
        <rFont val="Calibri"/>
      </rPr>
      <t xml:space="preserve">
</t>
    </r>
    <r>
      <rPr>
        <sz val="11"/>
        <color rgb="FF000000"/>
        <rFont val="Calibri"/>
      </rPr>
      <t>'CSAPPR1', '47D841B5A01168FF',</t>
    </r>
    <r>
      <rPr>
        <sz val="11"/>
        <color rgb="FF000000"/>
        <rFont val="Calibri"/>
      </rPr>
      <t xml:space="preserve">
</t>
    </r>
    <r>
      <rPr>
        <sz val="11"/>
        <color rgb="FF000000"/>
        <rFont val="Calibri"/>
      </rPr>
      <t>'CSC', 'EDECA9762A8C79CD',</t>
    </r>
    <r>
      <rPr>
        <sz val="11"/>
        <color rgb="FF000000"/>
        <rFont val="Calibri"/>
      </rPr>
      <t xml:space="preserve">
</t>
    </r>
    <r>
      <rPr>
        <sz val="11"/>
        <color rgb="FF000000"/>
        <rFont val="Calibri"/>
      </rPr>
      <t>'CSD', '144441CEBAFC91CF',</t>
    </r>
    <r>
      <rPr>
        <sz val="11"/>
        <color rgb="FF000000"/>
        <rFont val="Calibri"/>
      </rPr>
      <t xml:space="preserve">
</t>
    </r>
    <r>
      <rPr>
        <sz val="11"/>
        <color rgb="FF000000"/>
        <rFont val="Calibri"/>
      </rPr>
      <t>'CSDUMMY', '7A587C459B93ACE4',</t>
    </r>
    <r>
      <rPr>
        <sz val="11"/>
        <color rgb="FF000000"/>
        <rFont val="Calibri"/>
      </rPr>
      <t xml:space="preserve">
</t>
    </r>
    <r>
      <rPr>
        <sz val="11"/>
        <color rgb="FF000000"/>
        <rFont val="Calibri"/>
      </rPr>
      <t>'CSE', 'D8CC61E8F42537DA',</t>
    </r>
    <r>
      <rPr>
        <sz val="11"/>
        <color rgb="FF000000"/>
        <rFont val="Calibri"/>
      </rPr>
      <t xml:space="preserve">
</t>
    </r>
    <r>
      <rPr>
        <sz val="11"/>
        <color rgb="FF000000"/>
        <rFont val="Calibri"/>
      </rPr>
      <t>'CSF', '684E28B3C899D42C',</t>
    </r>
    <r>
      <rPr>
        <sz val="11"/>
        <color rgb="FF000000"/>
        <rFont val="Calibri"/>
      </rPr>
      <t xml:space="preserve">
</t>
    </r>
    <r>
      <rPr>
        <sz val="11"/>
        <color rgb="FF000000"/>
        <rFont val="Calibri"/>
      </rPr>
      <t>'CSI', '71C2B12C28B79294',</t>
    </r>
    <r>
      <rPr>
        <sz val="11"/>
        <color rgb="FF000000"/>
        <rFont val="Calibri"/>
      </rPr>
      <t xml:space="preserve">
</t>
    </r>
    <r>
      <rPr>
        <sz val="11"/>
        <color rgb="FF000000"/>
        <rFont val="Calibri"/>
      </rPr>
      <t>'CSL', 'C4D7FE062EFB85AB',</t>
    </r>
    <r>
      <rPr>
        <sz val="11"/>
        <color rgb="FF000000"/>
        <rFont val="Calibri"/>
      </rPr>
      <t xml:space="preserve">
</t>
    </r>
    <r>
      <rPr>
        <sz val="11"/>
        <color rgb="FF000000"/>
        <rFont val="Calibri"/>
      </rPr>
      <t>'CSM', '94C24FC0BE22F77F',</t>
    </r>
    <r>
      <rPr>
        <sz val="11"/>
        <color rgb="FF000000"/>
        <rFont val="Calibri"/>
      </rPr>
      <t xml:space="preserve">
</t>
    </r>
    <r>
      <rPr>
        <sz val="11"/>
        <color rgb="FF000000"/>
        <rFont val="Calibri"/>
      </rPr>
      <t>'CSMIG', '09B4BB013FBD0D65',</t>
    </r>
    <r>
      <rPr>
        <sz val="11"/>
        <color rgb="FF000000"/>
        <rFont val="Calibri"/>
      </rPr>
      <t xml:space="preserve">
</t>
    </r>
    <r>
      <rPr>
        <sz val="11"/>
        <color rgb="FF000000"/>
        <rFont val="Calibri"/>
      </rPr>
      <t>'CSP', '5746C5E077719DB4',</t>
    </r>
    <r>
      <rPr>
        <sz val="11"/>
        <color rgb="FF000000"/>
        <rFont val="Calibri"/>
      </rPr>
      <t xml:space="preserve">
</t>
    </r>
    <r>
      <rPr>
        <sz val="11"/>
        <color rgb="FF000000"/>
        <rFont val="Calibri"/>
      </rPr>
      <t>'CSR', '0E0F7C1B1FE3FA32',</t>
    </r>
    <r>
      <rPr>
        <sz val="11"/>
        <color rgb="FF000000"/>
        <rFont val="Calibri"/>
      </rPr>
      <t xml:space="preserve">
</t>
    </r>
    <r>
      <rPr>
        <sz val="11"/>
        <color rgb="FF000000"/>
        <rFont val="Calibri"/>
      </rPr>
      <t>'CSS', '3C6B8C73DDC6B04F',</t>
    </r>
    <r>
      <rPr>
        <sz val="11"/>
        <color rgb="FF000000"/>
        <rFont val="Calibri"/>
      </rPr>
      <t xml:space="preserve">
</t>
    </r>
    <r>
      <rPr>
        <sz val="11"/>
        <color rgb="FF000000"/>
        <rFont val="Calibri"/>
      </rPr>
      <t>'CTXDEMO', 'CB6B5E9D9672FE89',</t>
    </r>
    <r>
      <rPr>
        <sz val="11"/>
        <color rgb="FF000000"/>
        <rFont val="Calibri"/>
      </rPr>
      <t xml:space="preserve">
</t>
    </r>
    <r>
      <rPr>
        <sz val="11"/>
        <color rgb="FF000000"/>
        <rFont val="Calibri"/>
      </rPr>
      <t>'CTXSYS', '24ABAB8B06281B4C',</t>
    </r>
    <r>
      <rPr>
        <sz val="11"/>
        <color rgb="FF000000"/>
        <rFont val="Calibri"/>
      </rPr>
      <t xml:space="preserve">
</t>
    </r>
    <r>
      <rPr>
        <sz val="11"/>
        <color rgb="FF000000"/>
        <rFont val="Calibri"/>
      </rPr>
      <t>'CTXTEST', '064717C317B551B6',</t>
    </r>
    <r>
      <rPr>
        <sz val="11"/>
        <color rgb="FF000000"/>
        <rFont val="Calibri"/>
      </rPr>
      <t xml:space="preserve">
</t>
    </r>
    <r>
      <rPr>
        <sz val="11"/>
        <color rgb="FF000000"/>
        <rFont val="Calibri"/>
      </rPr>
      <t>'CTXSYS', '71E687F036AD56E5',</t>
    </r>
    <r>
      <rPr>
        <sz val="11"/>
        <color rgb="FF000000"/>
        <rFont val="Calibri"/>
      </rPr>
      <t xml:space="preserve">
</t>
    </r>
    <r>
      <rPr>
        <sz val="11"/>
        <color rgb="FF000000"/>
        <rFont val="Calibri"/>
      </rPr>
      <t>'CUA', 'CB7B2E6FFDD7976F',</t>
    </r>
    <r>
      <rPr>
        <sz val="11"/>
        <color rgb="FF000000"/>
        <rFont val="Calibri"/>
      </rPr>
      <t xml:space="preserve">
</t>
    </r>
    <r>
      <rPr>
        <sz val="11"/>
        <color rgb="FF000000"/>
        <rFont val="Calibri"/>
      </rPr>
      <t>'CUE', 'A219FE4CA25023AA',</t>
    </r>
    <r>
      <rPr>
        <sz val="11"/>
        <color rgb="FF000000"/>
        <rFont val="Calibri"/>
      </rPr>
      <t xml:space="preserve">
</t>
    </r>
    <r>
      <rPr>
        <sz val="11"/>
        <color rgb="FF000000"/>
        <rFont val="Calibri"/>
      </rPr>
      <t>'CUF', '82959A9BD2D51297',</t>
    </r>
    <r>
      <rPr>
        <sz val="11"/>
        <color rgb="FF000000"/>
        <rFont val="Calibri"/>
      </rPr>
      <t xml:space="preserve">
</t>
    </r>
    <r>
      <rPr>
        <sz val="11"/>
        <color rgb="FF000000"/>
        <rFont val="Calibri"/>
      </rPr>
      <t>'CUG', '21FBCADAEAFCC489',</t>
    </r>
    <r>
      <rPr>
        <sz val="11"/>
        <color rgb="FF000000"/>
        <rFont val="Calibri"/>
      </rPr>
      <t xml:space="preserve">
</t>
    </r>
    <r>
      <rPr>
        <sz val="11"/>
        <color rgb="FF000000"/>
        <rFont val="Calibri"/>
      </rPr>
      <t>'CUI', 'AD7862E01FA80912',</t>
    </r>
    <r>
      <rPr>
        <sz val="11"/>
        <color rgb="FF000000"/>
        <rFont val="Calibri"/>
      </rPr>
      <t xml:space="preserve">
</t>
    </r>
    <r>
      <rPr>
        <sz val="11"/>
        <color rgb="FF000000"/>
        <rFont val="Calibri"/>
      </rPr>
      <t>'CUN', '41C2D31F3C85A79D',</t>
    </r>
    <r>
      <rPr>
        <sz val="11"/>
        <color rgb="FF000000"/>
        <rFont val="Calibri"/>
      </rPr>
      <t xml:space="preserve">
</t>
    </r>
    <r>
      <rPr>
        <sz val="11"/>
        <color rgb="FF000000"/>
        <rFont val="Calibri"/>
      </rPr>
      <t>'CUP', 'C03082CD3B13EC42',</t>
    </r>
    <r>
      <rPr>
        <sz val="11"/>
        <color rgb="FF000000"/>
        <rFont val="Calibri"/>
      </rPr>
      <t xml:space="preserve">
</t>
    </r>
    <r>
      <rPr>
        <sz val="11"/>
        <color rgb="FF000000"/>
        <rFont val="Calibri"/>
      </rPr>
      <t>'CUS', '00A12CC6EBF8EDB8',</t>
    </r>
    <r>
      <rPr>
        <sz val="11"/>
        <color rgb="FF000000"/>
        <rFont val="Calibri"/>
      </rPr>
      <t xml:space="preserve">
</t>
    </r>
    <r>
      <rPr>
        <sz val="11"/>
        <color rgb="FF000000"/>
        <rFont val="Calibri"/>
      </rPr>
      <t>'CZ', '9B667E9C5A0D21A6',</t>
    </r>
    <r>
      <rPr>
        <sz val="11"/>
        <color rgb="FF000000"/>
        <rFont val="Calibri"/>
      </rPr>
      <t xml:space="preserve">
</t>
    </r>
    <r>
      <rPr>
        <sz val="11"/>
        <color rgb="FF000000"/>
        <rFont val="Calibri"/>
      </rPr>
      <t>'DAVIDMORGAN', 'B717BAB262B7A070',</t>
    </r>
    <r>
      <rPr>
        <sz val="11"/>
        <color rgb="FF000000"/>
        <rFont val="Calibri"/>
      </rPr>
      <t xml:space="preserve">
</t>
    </r>
    <r>
      <rPr>
        <sz val="11"/>
        <color rgb="FF000000"/>
        <rFont val="Calibri"/>
      </rPr>
      <t>'DBSNMP', 'E066D214D5421CCC',</t>
    </r>
    <r>
      <rPr>
        <sz val="11"/>
        <color rgb="FF000000"/>
        <rFont val="Calibri"/>
      </rPr>
      <t xml:space="preserve">
</t>
    </r>
    <r>
      <rPr>
        <sz val="11"/>
        <color rgb="FF000000"/>
        <rFont val="Calibri"/>
      </rPr>
      <t>'DCM', '45CCF86E1058D3A5',</t>
    </r>
    <r>
      <rPr>
        <sz val="11"/>
        <color rgb="FF000000"/>
        <rFont val="Calibri"/>
      </rPr>
      <t xml:space="preserve">
</t>
    </r>
    <r>
      <rPr>
        <sz val="11"/>
        <color rgb="FF000000"/>
        <rFont val="Calibri"/>
      </rPr>
      <t>'DD7333', '44886308CF32B5D4',</t>
    </r>
    <r>
      <rPr>
        <sz val="11"/>
        <color rgb="FF000000"/>
        <rFont val="Calibri"/>
      </rPr>
      <t xml:space="preserve">
</t>
    </r>
    <r>
      <rPr>
        <sz val="11"/>
        <color rgb="FF000000"/>
        <rFont val="Calibri"/>
      </rPr>
      <t>'DD7334', 'D7511E19D9BD0F90',</t>
    </r>
    <r>
      <rPr>
        <sz val="11"/>
        <color rgb="FF000000"/>
        <rFont val="Calibri"/>
      </rPr>
      <t xml:space="preserve">
</t>
    </r>
    <r>
      <rPr>
        <sz val="11"/>
        <color rgb="FF000000"/>
        <rFont val="Calibri"/>
      </rPr>
      <t>'DD810', '0F9473D8D8105590',</t>
    </r>
    <r>
      <rPr>
        <sz val="11"/>
        <color rgb="FF000000"/>
        <rFont val="Calibri"/>
      </rPr>
      <t xml:space="preserve">
</t>
    </r>
    <r>
      <rPr>
        <sz val="11"/>
        <color rgb="FF000000"/>
        <rFont val="Calibri"/>
      </rPr>
      <t>'DD811', 'D8084AE609C9A2FD',</t>
    </r>
    <r>
      <rPr>
        <sz val="11"/>
        <color rgb="FF000000"/>
        <rFont val="Calibri"/>
      </rPr>
      <t xml:space="preserve">
</t>
    </r>
    <r>
      <rPr>
        <sz val="11"/>
        <color rgb="FF000000"/>
        <rFont val="Calibri"/>
      </rPr>
      <t>'DD812', 'AB71915CF21E849E',</t>
    </r>
    <r>
      <rPr>
        <sz val="11"/>
        <color rgb="FF000000"/>
        <rFont val="Calibri"/>
      </rPr>
      <t xml:space="preserve">
</t>
    </r>
    <r>
      <rPr>
        <sz val="11"/>
        <color rgb="FF000000"/>
        <rFont val="Calibri"/>
      </rPr>
      <t>'DD9', 'E81821D03070818C',</t>
    </r>
    <r>
      <rPr>
        <sz val="11"/>
        <color rgb="FF000000"/>
        <rFont val="Calibri"/>
      </rPr>
      <t xml:space="preserve">
</t>
    </r>
    <r>
      <rPr>
        <sz val="11"/>
        <color rgb="FF000000"/>
        <rFont val="Calibri"/>
      </rPr>
      <t>'DDB733', '7D11619CEE99DE12',</t>
    </r>
    <r>
      <rPr>
        <sz val="11"/>
        <color rgb="FF000000"/>
        <rFont val="Calibri"/>
      </rPr>
      <t xml:space="preserve">
</t>
    </r>
    <r>
      <rPr>
        <sz val="11"/>
        <color rgb="FF000000"/>
        <rFont val="Calibri"/>
      </rPr>
      <t>'DDD', '6CB03AF4F6DD133D',</t>
    </r>
    <r>
      <rPr>
        <sz val="11"/>
        <color rgb="FF000000"/>
        <rFont val="Calibri"/>
      </rPr>
      <t xml:space="preserve">
</t>
    </r>
    <r>
      <rPr>
        <sz val="11"/>
        <color rgb="FF000000"/>
        <rFont val="Calibri"/>
      </rPr>
      <t>'DEMO8', '0E7260738FDFD678',</t>
    </r>
    <r>
      <rPr>
        <sz val="11"/>
        <color rgb="FF000000"/>
        <rFont val="Calibri"/>
      </rPr>
      <t xml:space="preserve">
</t>
    </r>
    <r>
      <rPr>
        <sz val="11"/>
        <color rgb="FF000000"/>
        <rFont val="Calibri"/>
      </rPr>
      <t>'DES', 'ABFEC5AC2274E54D',</t>
    </r>
    <r>
      <rPr>
        <sz val="11"/>
        <color rgb="FF000000"/>
        <rFont val="Calibri"/>
      </rPr>
      <t xml:space="preserve">
</t>
    </r>
    <r>
      <rPr>
        <sz val="11"/>
        <color rgb="FF000000"/>
        <rFont val="Calibri"/>
      </rPr>
      <t>'DES2K', '611E7A73EC4B425A',</t>
    </r>
    <r>
      <rPr>
        <sz val="11"/>
        <color rgb="FF000000"/>
        <rFont val="Calibri"/>
      </rPr>
      <t xml:space="preserve">
</t>
    </r>
    <r>
      <rPr>
        <sz val="11"/>
        <color rgb="FF000000"/>
        <rFont val="Calibri"/>
      </rPr>
      <t>'DEV2000_DEMOS', '18A0C8BD6B13BEE2',</t>
    </r>
    <r>
      <rPr>
        <sz val="11"/>
        <color rgb="FF000000"/>
        <rFont val="Calibri"/>
      </rPr>
      <t xml:space="preserve">
</t>
    </r>
    <r>
      <rPr>
        <sz val="11"/>
        <color rgb="FF000000"/>
        <rFont val="Calibri"/>
      </rPr>
      <t>'DEVB733', '7500DF89DC99C057',</t>
    </r>
    <r>
      <rPr>
        <sz val="11"/>
        <color rgb="FF000000"/>
        <rFont val="Calibri"/>
      </rPr>
      <t xml:space="preserve">
</t>
    </r>
    <r>
      <rPr>
        <sz val="11"/>
        <color rgb="FF000000"/>
        <rFont val="Calibri"/>
      </rPr>
      <t>'DEVUSER', 'C10B4A80D00CA7A5',</t>
    </r>
    <r>
      <rPr>
        <sz val="11"/>
        <color rgb="FF000000"/>
        <rFont val="Calibri"/>
      </rPr>
      <t xml:space="preserve">
</t>
    </r>
    <r>
      <rPr>
        <sz val="11"/>
        <color rgb="FF000000"/>
        <rFont val="Calibri"/>
      </rPr>
      <t>'DGRAY', '5B76A1EB8F212B85',</t>
    </r>
    <r>
      <rPr>
        <sz val="11"/>
        <color rgb="FF000000"/>
        <rFont val="Calibri"/>
      </rPr>
      <t xml:space="preserve">
</t>
    </r>
    <r>
      <rPr>
        <sz val="11"/>
        <color rgb="FF000000"/>
        <rFont val="Calibri"/>
      </rPr>
      <t>'DIP', 'CE4A36B8E06CA59C',</t>
    </r>
    <r>
      <rPr>
        <sz val="11"/>
        <color rgb="FF000000"/>
        <rFont val="Calibri"/>
      </rPr>
      <t xml:space="preserve">
</t>
    </r>
    <r>
      <rPr>
        <sz val="11"/>
        <color rgb="FF000000"/>
        <rFont val="Calibri"/>
      </rPr>
      <t>'DISCOVERER5', 'AF0EDB66D914B731',</t>
    </r>
    <r>
      <rPr>
        <sz val="11"/>
        <color rgb="FF000000"/>
        <rFont val="Calibri"/>
      </rPr>
      <t xml:space="preserve">
</t>
    </r>
    <r>
      <rPr>
        <sz val="11"/>
        <color rgb="FF000000"/>
        <rFont val="Calibri"/>
      </rPr>
      <t>'DKING', '255C2B0E1F0912EA',</t>
    </r>
    <r>
      <rPr>
        <sz val="11"/>
        <color rgb="FF000000"/>
        <rFont val="Calibri"/>
      </rPr>
      <t xml:space="preserve">
</t>
    </r>
    <r>
      <rPr>
        <sz val="11"/>
        <color rgb="FF000000"/>
        <rFont val="Calibri"/>
      </rPr>
      <t>'DLD', '4454B932A1E0E320',</t>
    </r>
    <r>
      <rPr>
        <sz val="11"/>
        <color rgb="FF000000"/>
        <rFont val="Calibri"/>
      </rPr>
      <t xml:space="preserve">
</t>
    </r>
    <r>
      <rPr>
        <sz val="11"/>
        <color rgb="FF000000"/>
        <rFont val="Calibri"/>
      </rPr>
      <t>'DMADMIN', 'E6681A8926B40826',</t>
    </r>
    <r>
      <rPr>
        <sz val="11"/>
        <color rgb="FF000000"/>
        <rFont val="Calibri"/>
      </rPr>
      <t xml:space="preserve">
</t>
    </r>
    <r>
      <rPr>
        <sz val="11"/>
        <color rgb="FF000000"/>
        <rFont val="Calibri"/>
      </rPr>
      <t>'DMATS', '8C692701A4531286',</t>
    </r>
    <r>
      <rPr>
        <sz val="11"/>
        <color rgb="FF000000"/>
        <rFont val="Calibri"/>
      </rPr>
      <t xml:space="preserve">
</t>
    </r>
    <r>
      <rPr>
        <sz val="11"/>
        <color rgb="FF000000"/>
        <rFont val="Calibri"/>
      </rPr>
      <t>'DMS', '1351DC7ED400BD59',</t>
    </r>
    <r>
      <rPr>
        <sz val="11"/>
        <color rgb="FF000000"/>
        <rFont val="Calibri"/>
      </rPr>
      <t xml:space="preserve">
</t>
    </r>
    <r>
      <rPr>
        <sz val="11"/>
        <color rgb="FF000000"/>
        <rFont val="Calibri"/>
      </rPr>
      <t>'DMSYS', 'BFBA5A553FD9E28A',</t>
    </r>
    <r>
      <rPr>
        <sz val="11"/>
        <color rgb="FF000000"/>
        <rFont val="Calibri"/>
      </rPr>
      <t xml:space="preserve">
</t>
    </r>
    <r>
      <rPr>
        <sz val="11"/>
        <color rgb="FF000000"/>
        <rFont val="Calibri"/>
      </rPr>
      <t>'DOM', '51C9F2BECA78AE0E',</t>
    </r>
    <r>
      <rPr>
        <sz val="11"/>
        <color rgb="FF000000"/>
        <rFont val="Calibri"/>
      </rPr>
      <t xml:space="preserve">
</t>
    </r>
    <r>
      <rPr>
        <sz val="11"/>
        <color rgb="FF000000"/>
        <rFont val="Calibri"/>
      </rPr>
      <t>'DPOND', '79D6A52960EEC216',</t>
    </r>
    <r>
      <rPr>
        <sz val="11"/>
        <color rgb="FF000000"/>
        <rFont val="Calibri"/>
      </rPr>
      <t xml:space="preserve">
</t>
    </r>
    <r>
      <rPr>
        <sz val="11"/>
        <color rgb="FF000000"/>
        <rFont val="Calibri"/>
      </rPr>
      <t>'DSGATEWAY', '6869F3CFD027983A',</t>
    </r>
    <r>
      <rPr>
        <sz val="11"/>
        <color rgb="FF000000"/>
        <rFont val="Calibri"/>
      </rPr>
      <t xml:space="preserve">
</t>
    </r>
    <r>
      <rPr>
        <sz val="11"/>
        <color rgb="FF000000"/>
        <rFont val="Calibri"/>
      </rPr>
      <t>'DV7333', '36AFA5CD674BA841',</t>
    </r>
    <r>
      <rPr>
        <sz val="11"/>
        <color rgb="FF000000"/>
        <rFont val="Calibri"/>
      </rPr>
      <t xml:space="preserve">
</t>
    </r>
    <r>
      <rPr>
        <sz val="11"/>
        <color rgb="FF000000"/>
        <rFont val="Calibri"/>
      </rPr>
      <t>'DV7334', '473B568021BDB428',</t>
    </r>
    <r>
      <rPr>
        <sz val="11"/>
        <color rgb="FF000000"/>
        <rFont val="Calibri"/>
      </rPr>
      <t xml:space="preserve">
</t>
    </r>
    <r>
      <rPr>
        <sz val="11"/>
        <color rgb="FF000000"/>
        <rFont val="Calibri"/>
      </rPr>
      <t>'DV810', '52C38F48C99A0352',</t>
    </r>
    <r>
      <rPr>
        <sz val="11"/>
        <color rgb="FF000000"/>
        <rFont val="Calibri"/>
      </rPr>
      <t xml:space="preserve">
</t>
    </r>
    <r>
      <rPr>
        <sz val="11"/>
        <color rgb="FF000000"/>
        <rFont val="Calibri"/>
      </rPr>
      <t>'DV811', 'B6DC5AAB55ECB66C',</t>
    </r>
    <r>
      <rPr>
        <sz val="11"/>
        <color rgb="FF000000"/>
        <rFont val="Calibri"/>
      </rPr>
      <t xml:space="preserve">
</t>
    </r>
    <r>
      <rPr>
        <sz val="11"/>
        <color rgb="FF000000"/>
        <rFont val="Calibri"/>
      </rPr>
      <t>'DV812', '7359E6E060B945BA',</t>
    </r>
    <r>
      <rPr>
        <sz val="11"/>
        <color rgb="FF000000"/>
        <rFont val="Calibri"/>
      </rPr>
      <t xml:space="preserve">
</t>
    </r>
    <r>
      <rPr>
        <sz val="11"/>
        <color rgb="FF000000"/>
        <rFont val="Calibri"/>
      </rPr>
      <t>'DV9', '07A1D03FD26E5820',</t>
    </r>
    <r>
      <rPr>
        <sz val="11"/>
        <color rgb="FF000000"/>
        <rFont val="Calibri"/>
      </rPr>
      <t xml:space="preserve">
</t>
    </r>
    <r>
      <rPr>
        <sz val="11"/>
        <color rgb="FF000000"/>
        <rFont val="Calibri"/>
      </rPr>
      <t>'DVP1', '0559A0D3DE0759A6',</t>
    </r>
    <r>
      <rPr>
        <sz val="11"/>
        <color rgb="FF000000"/>
        <rFont val="Calibri"/>
      </rPr>
      <t xml:space="preserve">
</t>
    </r>
    <r>
      <rPr>
        <sz val="11"/>
        <color rgb="FF000000"/>
        <rFont val="Calibri"/>
      </rPr>
      <t>'EAA', 'A410B2C5A0958CDF',</t>
    </r>
    <r>
      <rPr>
        <sz val="11"/>
        <color rgb="FF000000"/>
        <rFont val="Calibri"/>
      </rPr>
      <t xml:space="preserve">
</t>
    </r>
    <r>
      <rPr>
        <sz val="11"/>
        <color rgb="FF000000"/>
        <rFont val="Calibri"/>
      </rPr>
      <t>'EAM', 'CE8234D92FCFB563',</t>
    </r>
    <r>
      <rPr>
        <sz val="11"/>
        <color rgb="FF000000"/>
        <rFont val="Calibri"/>
      </rPr>
      <t xml:space="preserve">
</t>
    </r>
    <r>
      <rPr>
        <sz val="11"/>
        <color rgb="FF000000"/>
        <rFont val="Calibri"/>
      </rPr>
      <t>'EC', '6A066C462B62DD46',</t>
    </r>
    <r>
      <rPr>
        <sz val="11"/>
        <color rgb="FF000000"/>
        <rFont val="Calibri"/>
      </rPr>
      <t xml:space="preserve">
</t>
    </r>
    <r>
      <rPr>
        <sz val="11"/>
        <color rgb="FF000000"/>
        <rFont val="Calibri"/>
      </rPr>
      <t>'ECX', '0A30645183812087',</t>
    </r>
    <r>
      <rPr>
        <sz val="11"/>
        <color rgb="FF000000"/>
        <rFont val="Calibri"/>
      </rPr>
      <t xml:space="preserve">
</t>
    </r>
    <r>
      <rPr>
        <sz val="11"/>
        <color rgb="FF000000"/>
        <rFont val="Calibri"/>
      </rPr>
      <t>'EDR', '5FEC29516474BB3A',</t>
    </r>
    <r>
      <rPr>
        <sz val="11"/>
        <color rgb="FF000000"/>
        <rFont val="Calibri"/>
      </rPr>
      <t xml:space="preserve">
</t>
    </r>
    <r>
      <rPr>
        <sz val="11"/>
        <color rgb="FF000000"/>
        <rFont val="Calibri"/>
      </rPr>
      <t>'EDWEUL_US', '5922BA2E72C49787',</t>
    </r>
    <r>
      <rPr>
        <sz val="11"/>
        <color rgb="FF000000"/>
        <rFont val="Calibri"/>
      </rPr>
      <t xml:space="preserve">
</t>
    </r>
    <r>
      <rPr>
        <sz val="11"/>
        <color rgb="FF000000"/>
        <rFont val="Calibri"/>
      </rPr>
      <t>'EDWREP', '79372B4AB748501F',</t>
    </r>
    <r>
      <rPr>
        <sz val="11"/>
        <color rgb="FF000000"/>
        <rFont val="Calibri"/>
      </rPr>
      <t xml:space="preserve">
</t>
    </r>
    <r>
      <rPr>
        <sz val="11"/>
        <color rgb="FF000000"/>
        <rFont val="Calibri"/>
      </rPr>
      <t>'EGC1', 'D78E0F2BE306450D',</t>
    </r>
    <r>
      <rPr>
        <sz val="11"/>
        <color rgb="FF000000"/>
        <rFont val="Calibri"/>
      </rPr>
      <t xml:space="preserve">
</t>
    </r>
    <r>
      <rPr>
        <sz val="11"/>
        <color rgb="FF000000"/>
        <rFont val="Calibri"/>
      </rPr>
      <t>'EGD1', 'DA6D6F2089885BA6',</t>
    </r>
    <r>
      <rPr>
        <sz val="11"/>
        <color rgb="FF000000"/>
        <rFont val="Calibri"/>
      </rPr>
      <t xml:space="preserve">
</t>
    </r>
    <r>
      <rPr>
        <sz val="11"/>
        <color rgb="FF000000"/>
        <rFont val="Calibri"/>
      </rPr>
      <t>'EGM1', 'FB949D5E4B5255C0',</t>
    </r>
    <r>
      <rPr>
        <sz val="11"/>
        <color rgb="FF000000"/>
        <rFont val="Calibri"/>
      </rPr>
      <t xml:space="preserve">
</t>
    </r>
    <r>
      <rPr>
        <sz val="11"/>
        <color rgb="FF000000"/>
        <rFont val="Calibri"/>
      </rPr>
      <t>'EGO', 'B9D919E5F5A9DA71',</t>
    </r>
    <r>
      <rPr>
        <sz val="11"/>
        <color rgb="FF000000"/>
        <rFont val="Calibri"/>
      </rPr>
      <t xml:space="preserve">
</t>
    </r>
    <r>
      <rPr>
        <sz val="11"/>
        <color rgb="FF000000"/>
        <rFont val="Calibri"/>
      </rPr>
      <t>'EGR1', 'BB636336ADC5824A',</t>
    </r>
    <r>
      <rPr>
        <sz val="11"/>
        <color rgb="FF000000"/>
        <rFont val="Calibri"/>
      </rPr>
      <t xml:space="preserve">
</t>
    </r>
    <r>
      <rPr>
        <sz val="11"/>
        <color rgb="FF000000"/>
        <rFont val="Calibri"/>
      </rPr>
      <t>'END1', '688499930C210B75',</t>
    </r>
    <r>
      <rPr>
        <sz val="11"/>
        <color rgb="FF000000"/>
        <rFont val="Calibri"/>
      </rPr>
      <t xml:space="preserve">
</t>
    </r>
    <r>
      <rPr>
        <sz val="11"/>
        <color rgb="FF000000"/>
        <rFont val="Calibri"/>
      </rPr>
      <t>'ENG', '4553A3B443FB3207',</t>
    </r>
    <r>
      <rPr>
        <sz val="11"/>
        <color rgb="FF000000"/>
        <rFont val="Calibri"/>
      </rPr>
      <t xml:space="preserve">
</t>
    </r>
    <r>
      <rPr>
        <sz val="11"/>
        <color rgb="FF000000"/>
        <rFont val="Calibri"/>
      </rPr>
      <t>'ENI', '05A92C0958AFBCBC',</t>
    </r>
    <r>
      <rPr>
        <sz val="11"/>
        <color rgb="FF000000"/>
        <rFont val="Calibri"/>
      </rPr>
      <t xml:space="preserve">
</t>
    </r>
    <r>
      <rPr>
        <sz val="11"/>
        <color rgb="FF000000"/>
        <rFont val="Calibri"/>
      </rPr>
      <t>'ENM1', '3BDABFD1246BFEA2',</t>
    </r>
    <r>
      <rPr>
        <sz val="11"/>
        <color rgb="FF000000"/>
        <rFont val="Calibri"/>
      </rPr>
      <t xml:space="preserve">
</t>
    </r>
    <r>
      <rPr>
        <sz val="11"/>
        <color rgb="FF000000"/>
        <rFont val="Calibri"/>
      </rPr>
      <t>'ENS1', 'F68A5D0D6D2BB25B',</t>
    </r>
    <r>
      <rPr>
        <sz val="11"/>
        <color rgb="FF000000"/>
        <rFont val="Calibri"/>
      </rPr>
      <t xml:space="preserve">
</t>
    </r>
    <r>
      <rPr>
        <sz val="11"/>
        <color rgb="FF000000"/>
        <rFont val="Calibri"/>
      </rPr>
      <t>'ENTMGR_CUST', '45812601EAA2B8BD',</t>
    </r>
    <r>
      <rPr>
        <sz val="11"/>
        <color rgb="FF000000"/>
        <rFont val="Calibri"/>
      </rPr>
      <t xml:space="preserve">
</t>
    </r>
    <r>
      <rPr>
        <sz val="11"/>
        <color rgb="FF000000"/>
        <rFont val="Calibri"/>
      </rPr>
      <t>'ENTMGR_PRO', '20002682991470B3',</t>
    </r>
    <r>
      <rPr>
        <sz val="11"/>
        <color rgb="FF000000"/>
        <rFont val="Calibri"/>
      </rPr>
      <t xml:space="preserve">
</t>
    </r>
    <r>
      <rPr>
        <sz val="11"/>
        <color rgb="FF000000"/>
        <rFont val="Calibri"/>
      </rPr>
      <t>'ENTMGR_TRAIN', 'BE40A3BE306DD857',</t>
    </r>
    <r>
      <rPr>
        <sz val="11"/>
        <color rgb="FF000000"/>
        <rFont val="Calibri"/>
      </rPr>
      <t xml:space="preserve">
</t>
    </r>
    <r>
      <rPr>
        <sz val="11"/>
        <color rgb="FF000000"/>
        <rFont val="Calibri"/>
      </rPr>
      <t>'EOPP_PORTALADM', 'B60557FD8C45005A',</t>
    </r>
    <r>
      <rPr>
        <sz val="11"/>
        <color rgb="FF000000"/>
        <rFont val="Calibri"/>
      </rPr>
      <t xml:space="preserve">
</t>
    </r>
    <r>
      <rPr>
        <sz val="11"/>
        <color rgb="FF000000"/>
        <rFont val="Calibri"/>
      </rPr>
      <t>'EOPP_PORTALMGR', '9BB3CF93F7DE25F1',</t>
    </r>
    <r>
      <rPr>
        <sz val="11"/>
        <color rgb="FF000000"/>
        <rFont val="Calibri"/>
      </rPr>
      <t xml:space="preserve">
</t>
    </r>
    <r>
      <rPr>
        <sz val="11"/>
        <color rgb="FF000000"/>
        <rFont val="Calibri"/>
      </rPr>
      <t>'EOPP_USER', '13709991FC4800A1',</t>
    </r>
    <r>
      <rPr>
        <sz val="11"/>
        <color rgb="FF000000"/>
        <rFont val="Calibri"/>
      </rPr>
      <t xml:space="preserve">
</t>
    </r>
    <r>
      <rPr>
        <sz val="11"/>
        <color rgb="FF000000"/>
        <rFont val="Calibri"/>
      </rPr>
      <t>'EUL_US', '28AEC22561414B29',</t>
    </r>
    <r>
      <rPr>
        <sz val="11"/>
        <color rgb="FF000000"/>
        <rFont val="Calibri"/>
      </rPr>
      <t xml:space="preserve">
</t>
    </r>
    <r>
      <rPr>
        <sz val="11"/>
        <color rgb="FF000000"/>
        <rFont val="Calibri"/>
      </rPr>
      <t>'EVM', '137CEDC20DE69F71',</t>
    </r>
    <r>
      <rPr>
        <sz val="11"/>
        <color rgb="FF000000"/>
        <rFont val="Calibri"/>
      </rPr>
      <t xml:space="preserve">
</t>
    </r>
    <r>
      <rPr>
        <sz val="11"/>
        <color rgb="FF000000"/>
        <rFont val="Calibri"/>
      </rPr>
      <t>'EXA1', '091BCD95EE112EE3',</t>
    </r>
    <r>
      <rPr>
        <sz val="11"/>
        <color rgb="FF000000"/>
        <rFont val="Calibri"/>
      </rPr>
      <t xml:space="preserve">
</t>
    </r>
    <r>
      <rPr>
        <sz val="11"/>
        <color rgb="FF000000"/>
        <rFont val="Calibri"/>
      </rPr>
      <t>'EXA2', 'E4C0A21DBD06B890',</t>
    </r>
    <r>
      <rPr>
        <sz val="11"/>
        <color rgb="FF000000"/>
        <rFont val="Calibri"/>
      </rPr>
      <t xml:space="preserve">
</t>
    </r>
    <r>
      <rPr>
        <sz val="11"/>
        <color rgb="FF000000"/>
        <rFont val="Calibri"/>
      </rPr>
      <t>'EXA3', '40DC4FA801A73560',</t>
    </r>
    <r>
      <rPr>
        <sz val="11"/>
        <color rgb="FF000000"/>
        <rFont val="Calibri"/>
      </rPr>
      <t xml:space="preserve">
</t>
    </r>
    <r>
      <rPr>
        <sz val="11"/>
        <color rgb="FF000000"/>
        <rFont val="Calibri"/>
      </rPr>
      <t>'EXA4', '953885D52BDF5C86',</t>
    </r>
    <r>
      <rPr>
        <sz val="11"/>
        <color rgb="FF000000"/>
        <rFont val="Calibri"/>
      </rPr>
      <t xml:space="preserve">
</t>
    </r>
    <r>
      <rPr>
        <sz val="11"/>
        <color rgb="FF000000"/>
        <rFont val="Calibri"/>
      </rPr>
      <t>'EXFSYS', '66F4EF5650C20355',</t>
    </r>
    <r>
      <rPr>
        <sz val="11"/>
        <color rgb="FF000000"/>
        <rFont val="Calibri"/>
      </rPr>
      <t xml:space="preserve">
</t>
    </r>
    <r>
      <rPr>
        <sz val="11"/>
        <color rgb="FF000000"/>
        <rFont val="Calibri"/>
      </rPr>
      <t>'EXS1', 'C5572BAB195817F0',</t>
    </r>
    <r>
      <rPr>
        <sz val="11"/>
        <color rgb="FF000000"/>
        <rFont val="Calibri"/>
      </rPr>
      <t xml:space="preserve">
</t>
    </r>
    <r>
      <rPr>
        <sz val="11"/>
        <color rgb="FF000000"/>
        <rFont val="Calibri"/>
      </rPr>
      <t>'EXS2', '8FAA3AC645793562',</t>
    </r>
    <r>
      <rPr>
        <sz val="11"/>
        <color rgb="FF000000"/>
        <rFont val="Calibri"/>
      </rPr>
      <t xml:space="preserve">
</t>
    </r>
    <r>
      <rPr>
        <sz val="11"/>
        <color rgb="FF000000"/>
        <rFont val="Calibri"/>
      </rPr>
      <t>'EXS3', 'E3050174EE1844BA',</t>
    </r>
    <r>
      <rPr>
        <sz val="11"/>
        <color rgb="FF000000"/>
        <rFont val="Calibri"/>
      </rPr>
      <t xml:space="preserve">
</t>
    </r>
    <r>
      <rPr>
        <sz val="11"/>
        <color rgb="FF000000"/>
        <rFont val="Calibri"/>
      </rPr>
      <t>'EXS4', 'E963BFE157475F7D',</t>
    </r>
    <r>
      <rPr>
        <sz val="11"/>
        <color rgb="FF000000"/>
        <rFont val="Calibri"/>
      </rPr>
      <t xml:space="preserve">
</t>
    </r>
    <r>
      <rPr>
        <sz val="11"/>
        <color rgb="FF000000"/>
        <rFont val="Calibri"/>
      </rPr>
      <t>'FA', '21A837D0AED8F8E5',</t>
    </r>
    <r>
      <rPr>
        <sz val="11"/>
        <color rgb="FF000000"/>
        <rFont val="Calibri"/>
      </rPr>
      <t xml:space="preserve">
</t>
    </r>
    <r>
      <rPr>
        <sz val="11"/>
        <color rgb="FF000000"/>
        <rFont val="Calibri"/>
      </rPr>
      <t>'FEM', 'BD63D79ADF5262E7',</t>
    </r>
    <r>
      <rPr>
        <sz val="11"/>
        <color rgb="FF000000"/>
        <rFont val="Calibri"/>
      </rPr>
      <t xml:space="preserve">
</t>
    </r>
    <r>
      <rPr>
        <sz val="11"/>
        <color rgb="FF000000"/>
        <rFont val="Calibri"/>
      </rPr>
      <t>'FIA1', '2EB76E07D3E094EC',</t>
    </r>
    <r>
      <rPr>
        <sz val="11"/>
        <color rgb="FF000000"/>
        <rFont val="Calibri"/>
      </rPr>
      <t xml:space="preserve">
</t>
    </r>
    <r>
      <rPr>
        <sz val="11"/>
        <color rgb="FF000000"/>
        <rFont val="Calibri"/>
      </rPr>
      <t>'FII', 'CF39DE29C08F71B9',</t>
    </r>
    <r>
      <rPr>
        <sz val="11"/>
        <color rgb="FF000000"/>
        <rFont val="Calibri"/>
      </rPr>
      <t xml:space="preserve">
</t>
    </r>
    <r>
      <rPr>
        <sz val="11"/>
        <color rgb="FF000000"/>
        <rFont val="Calibri"/>
      </rPr>
      <t>'FLM', 'CEE2C4B59E7567A3',</t>
    </r>
    <r>
      <rPr>
        <sz val="11"/>
        <color rgb="FF000000"/>
        <rFont val="Calibri"/>
      </rPr>
      <t xml:space="preserve">
</t>
    </r>
    <r>
      <rPr>
        <sz val="11"/>
        <color rgb="FF000000"/>
        <rFont val="Calibri"/>
      </rPr>
      <t>'FNI1', '308839029D04F80C',</t>
    </r>
    <r>
      <rPr>
        <sz val="11"/>
        <color rgb="FF000000"/>
        <rFont val="Calibri"/>
      </rPr>
      <t xml:space="preserve">
</t>
    </r>
    <r>
      <rPr>
        <sz val="11"/>
        <color rgb="FF000000"/>
        <rFont val="Calibri"/>
      </rPr>
      <t>'FNI2', '05C69C8FEAB4F0B9',</t>
    </r>
    <r>
      <rPr>
        <sz val="11"/>
        <color rgb="FF000000"/>
        <rFont val="Calibri"/>
      </rPr>
      <t xml:space="preserve">
</t>
    </r>
    <r>
      <rPr>
        <sz val="11"/>
        <color rgb="FF000000"/>
        <rFont val="Calibri"/>
      </rPr>
      <t>'FPA', '9FD6074B9FD3754C',</t>
    </r>
    <r>
      <rPr>
        <sz val="11"/>
        <color rgb="FF000000"/>
        <rFont val="Calibri"/>
      </rPr>
      <t xml:space="preserve">
</t>
    </r>
    <r>
      <rPr>
        <sz val="11"/>
        <color rgb="FF000000"/>
        <rFont val="Calibri"/>
      </rPr>
      <t>'FPT', '73E3EC9C0D1FAECF',</t>
    </r>
    <r>
      <rPr>
        <sz val="11"/>
        <color rgb="FF000000"/>
        <rFont val="Calibri"/>
      </rPr>
      <t xml:space="preserve">
</t>
    </r>
    <r>
      <rPr>
        <sz val="11"/>
        <color rgb="FF000000"/>
        <rFont val="Calibri"/>
      </rPr>
      <t>'FRM', '9A2A7E2EBE6E4F71',</t>
    </r>
    <r>
      <rPr>
        <sz val="11"/>
        <color rgb="FF000000"/>
        <rFont val="Calibri"/>
      </rPr>
      <t xml:space="preserve">
</t>
    </r>
    <r>
      <rPr>
        <sz val="11"/>
        <color rgb="FF000000"/>
        <rFont val="Calibri"/>
      </rPr>
      <t>'FTA1', '65FF9AB3A49E8A13',</t>
    </r>
    <r>
      <rPr>
        <sz val="11"/>
        <color rgb="FF000000"/>
        <rFont val="Calibri"/>
      </rPr>
      <t xml:space="preserve">
</t>
    </r>
    <r>
      <rPr>
        <sz val="11"/>
        <color rgb="FF000000"/>
        <rFont val="Calibri"/>
      </rPr>
      <t>'FTE', '2FB4D2C9BAE2CCCA',</t>
    </r>
    <r>
      <rPr>
        <sz val="11"/>
        <color rgb="FF000000"/>
        <rFont val="Calibri"/>
      </rPr>
      <t xml:space="preserve">
</t>
    </r>
    <r>
      <rPr>
        <sz val="11"/>
        <color rgb="FF000000"/>
        <rFont val="Calibri"/>
      </rPr>
      <t>'FUN', '8A7055CA462DB219',</t>
    </r>
    <r>
      <rPr>
        <sz val="11"/>
        <color rgb="FF000000"/>
        <rFont val="Calibri"/>
      </rPr>
      <t xml:space="preserve">
</t>
    </r>
    <r>
      <rPr>
        <sz val="11"/>
        <color rgb="FF000000"/>
        <rFont val="Calibri"/>
      </rPr>
      <t>'FV', '907D70C0891A85B1',</t>
    </r>
    <r>
      <rPr>
        <sz val="11"/>
        <color rgb="FF000000"/>
        <rFont val="Calibri"/>
      </rPr>
      <t xml:space="preserve">
</t>
    </r>
    <r>
      <rPr>
        <sz val="11"/>
        <color rgb="FF000000"/>
        <rFont val="Calibri"/>
      </rPr>
      <t>'FVP1', '6CC7825EADF994E8',</t>
    </r>
    <r>
      <rPr>
        <sz val="11"/>
        <color rgb="FF000000"/>
        <rFont val="Calibri"/>
      </rPr>
      <t xml:space="preserve">
</t>
    </r>
    <r>
      <rPr>
        <sz val="11"/>
        <color rgb="FF000000"/>
        <rFont val="Calibri"/>
      </rPr>
      <t>'GALLEN', 'F8E8ED9F15842428',</t>
    </r>
    <r>
      <rPr>
        <sz val="11"/>
        <color rgb="FF000000"/>
        <rFont val="Calibri"/>
      </rPr>
      <t xml:space="preserve">
</t>
    </r>
    <r>
      <rPr>
        <sz val="11"/>
        <color rgb="FF000000"/>
        <rFont val="Calibri"/>
      </rPr>
      <t>'GCA1', '47DA9864E018539B',</t>
    </r>
    <r>
      <rPr>
        <sz val="11"/>
        <color rgb="FF000000"/>
        <rFont val="Calibri"/>
      </rPr>
      <t xml:space="preserve">
</t>
    </r>
    <r>
      <rPr>
        <sz val="11"/>
        <color rgb="FF000000"/>
        <rFont val="Calibri"/>
      </rPr>
      <t>'GCA2', 'FD6E06F7DD50E868',</t>
    </r>
    <r>
      <rPr>
        <sz val="11"/>
        <color rgb="FF000000"/>
        <rFont val="Calibri"/>
      </rPr>
      <t xml:space="preserve">
</t>
    </r>
    <r>
      <rPr>
        <sz val="11"/>
        <color rgb="FF000000"/>
        <rFont val="Calibri"/>
      </rPr>
      <t>'GCA3', '4A4B9C2E9624C410',</t>
    </r>
    <r>
      <rPr>
        <sz val="11"/>
        <color rgb="FF000000"/>
        <rFont val="Calibri"/>
      </rPr>
      <t xml:space="preserve">
</t>
    </r>
    <r>
      <rPr>
        <sz val="11"/>
        <color rgb="FF000000"/>
        <rFont val="Calibri"/>
      </rPr>
      <t>'GCA9', '48A7205A4C52D6B5',</t>
    </r>
    <r>
      <rPr>
        <sz val="11"/>
        <color rgb="FF000000"/>
        <rFont val="Calibri"/>
      </rPr>
      <t xml:space="preserve">
</t>
    </r>
    <r>
      <rPr>
        <sz val="11"/>
        <color rgb="FF000000"/>
        <rFont val="Calibri"/>
      </rPr>
      <t>'GCMGR1', '14A1C1A08EA915D6',</t>
    </r>
    <r>
      <rPr>
        <sz val="11"/>
        <color rgb="FF000000"/>
        <rFont val="Calibri"/>
      </rPr>
      <t xml:space="preserve">
</t>
    </r>
    <r>
      <rPr>
        <sz val="11"/>
        <color rgb="FF000000"/>
        <rFont val="Calibri"/>
      </rPr>
      <t>'GCMGR2', 'F4F11339A4221A4D',</t>
    </r>
    <r>
      <rPr>
        <sz val="11"/>
        <color rgb="FF000000"/>
        <rFont val="Calibri"/>
      </rPr>
      <t xml:space="preserve">
</t>
    </r>
    <r>
      <rPr>
        <sz val="11"/>
        <color rgb="FF000000"/>
        <rFont val="Calibri"/>
      </rPr>
      <t>'GCMGR3', '320F0D4258B9D190',</t>
    </r>
    <r>
      <rPr>
        <sz val="11"/>
        <color rgb="FF000000"/>
        <rFont val="Calibri"/>
      </rPr>
      <t xml:space="preserve">
</t>
    </r>
    <r>
      <rPr>
        <sz val="11"/>
        <color rgb="FF000000"/>
        <rFont val="Calibri"/>
      </rPr>
      <t>'GCS', '7AE34CA7F597EBF7',</t>
    </r>
    <r>
      <rPr>
        <sz val="11"/>
        <color rgb="FF000000"/>
        <rFont val="Calibri"/>
      </rPr>
      <t xml:space="preserve">
</t>
    </r>
    <r>
      <rPr>
        <sz val="11"/>
        <color rgb="FF000000"/>
        <rFont val="Calibri"/>
      </rPr>
      <t>'GCS1', '2AE8E84D2400E61D',</t>
    </r>
    <r>
      <rPr>
        <sz val="11"/>
        <color rgb="FF000000"/>
        <rFont val="Calibri"/>
      </rPr>
      <t xml:space="preserve">
</t>
    </r>
    <r>
      <rPr>
        <sz val="11"/>
        <color rgb="FF000000"/>
        <rFont val="Calibri"/>
      </rPr>
      <t>'GCS2', 'C242D2B83162FF3D',</t>
    </r>
    <r>
      <rPr>
        <sz val="11"/>
        <color rgb="FF000000"/>
        <rFont val="Calibri"/>
      </rPr>
      <t xml:space="preserve">
</t>
    </r>
    <r>
      <rPr>
        <sz val="11"/>
        <color rgb="FF000000"/>
        <rFont val="Calibri"/>
      </rPr>
      <t>'GCS3', 'DCCB4B49C68D77E2',</t>
    </r>
    <r>
      <rPr>
        <sz val="11"/>
        <color rgb="FF000000"/>
        <rFont val="Calibri"/>
      </rPr>
      <t xml:space="preserve">
</t>
    </r>
    <r>
      <rPr>
        <sz val="11"/>
        <color rgb="FF000000"/>
        <rFont val="Calibri"/>
      </rPr>
      <t>'GEORGIAWINE', 'F05B1C50A1C926DE',</t>
    </r>
    <r>
      <rPr>
        <sz val="11"/>
        <color rgb="FF000000"/>
        <rFont val="Calibri"/>
      </rPr>
      <t xml:space="preserve">
</t>
    </r>
    <r>
      <rPr>
        <sz val="11"/>
        <color rgb="FF000000"/>
        <rFont val="Calibri"/>
      </rPr>
      <t>'GL', 'CD6E99DACE4EA3A6',</t>
    </r>
    <r>
      <rPr>
        <sz val="11"/>
        <color rgb="FF000000"/>
        <rFont val="Calibri"/>
      </rPr>
      <t xml:space="preserve">
</t>
    </r>
    <r>
      <rPr>
        <sz val="11"/>
        <color rgb="FF000000"/>
        <rFont val="Calibri"/>
      </rPr>
      <t>'GLA1', '86C88007729EB36F',</t>
    </r>
    <r>
      <rPr>
        <sz val="11"/>
        <color rgb="FF000000"/>
        <rFont val="Calibri"/>
      </rPr>
      <t xml:space="preserve">
</t>
    </r>
    <r>
      <rPr>
        <sz val="11"/>
        <color rgb="FF000000"/>
        <rFont val="Calibri"/>
      </rPr>
      <t>'GLA2', '807622529F170C02',</t>
    </r>
    <r>
      <rPr>
        <sz val="11"/>
        <color rgb="FF000000"/>
        <rFont val="Calibri"/>
      </rPr>
      <t xml:space="preserve">
</t>
    </r>
    <r>
      <rPr>
        <sz val="11"/>
        <color rgb="FF000000"/>
        <rFont val="Calibri"/>
      </rPr>
      <t>'GLA3', '863A20A4EFF7386B',</t>
    </r>
    <r>
      <rPr>
        <sz val="11"/>
        <color rgb="FF000000"/>
        <rFont val="Calibri"/>
      </rPr>
      <t xml:space="preserve">
</t>
    </r>
    <r>
      <rPr>
        <sz val="11"/>
        <color rgb="FF000000"/>
        <rFont val="Calibri"/>
      </rPr>
      <t>'GLA4', 'DB882CF89A758377',</t>
    </r>
    <r>
      <rPr>
        <sz val="11"/>
        <color rgb="FF000000"/>
        <rFont val="Calibri"/>
      </rPr>
      <t xml:space="preserve">
</t>
    </r>
    <r>
      <rPr>
        <sz val="11"/>
        <color rgb="FF000000"/>
        <rFont val="Calibri"/>
      </rPr>
      <t>'GLS1', '7485C6BD564E75D1',</t>
    </r>
    <r>
      <rPr>
        <sz val="11"/>
        <color rgb="FF000000"/>
        <rFont val="Calibri"/>
      </rPr>
      <t xml:space="preserve">
</t>
    </r>
    <r>
      <rPr>
        <sz val="11"/>
        <color rgb="FF000000"/>
        <rFont val="Calibri"/>
      </rPr>
      <t>'GLS2', '319E08C55B04C672',</t>
    </r>
    <r>
      <rPr>
        <sz val="11"/>
        <color rgb="FF000000"/>
        <rFont val="Calibri"/>
      </rPr>
      <t xml:space="preserve">
</t>
    </r>
    <r>
      <rPr>
        <sz val="11"/>
        <color rgb="FF000000"/>
        <rFont val="Calibri"/>
      </rPr>
      <t>'GLS3', 'A7699C43BB136229',</t>
    </r>
    <r>
      <rPr>
        <sz val="11"/>
        <color rgb="FF000000"/>
        <rFont val="Calibri"/>
      </rPr>
      <t xml:space="preserve">
</t>
    </r>
    <r>
      <rPr>
        <sz val="11"/>
        <color rgb="FF000000"/>
        <rFont val="Calibri"/>
      </rPr>
      <t>'GLS4', '7C171E6980BE2DB9',</t>
    </r>
    <r>
      <rPr>
        <sz val="11"/>
        <color rgb="FF000000"/>
        <rFont val="Calibri"/>
      </rPr>
      <t xml:space="preserve">
</t>
    </r>
    <r>
      <rPr>
        <sz val="11"/>
        <color rgb="FF000000"/>
        <rFont val="Calibri"/>
      </rPr>
      <t>'GM_AWDA', '4A06A107E7A3BB10',</t>
    </r>
    <r>
      <rPr>
        <sz val="11"/>
        <color rgb="FF000000"/>
        <rFont val="Calibri"/>
      </rPr>
      <t xml:space="preserve">
</t>
    </r>
    <r>
      <rPr>
        <sz val="11"/>
        <color rgb="FF000000"/>
        <rFont val="Calibri"/>
      </rPr>
      <t>'GM_COPI', '03929AE296BAAFF2',</t>
    </r>
    <r>
      <rPr>
        <sz val="11"/>
        <color rgb="FF000000"/>
        <rFont val="Calibri"/>
      </rPr>
      <t xml:space="preserve">
</t>
    </r>
    <r>
      <rPr>
        <sz val="11"/>
        <color rgb="FF000000"/>
        <rFont val="Calibri"/>
      </rPr>
      <t>'GM_DPHD', '0519252EDF68FA86',</t>
    </r>
    <r>
      <rPr>
        <sz val="11"/>
        <color rgb="FF000000"/>
        <rFont val="Calibri"/>
      </rPr>
      <t xml:space="preserve">
</t>
    </r>
    <r>
      <rPr>
        <sz val="11"/>
        <color rgb="FF000000"/>
        <rFont val="Calibri"/>
      </rPr>
      <t>'GM_MLCT', '24E8B569E8D1E93E',</t>
    </r>
    <r>
      <rPr>
        <sz val="11"/>
        <color rgb="FF000000"/>
        <rFont val="Calibri"/>
      </rPr>
      <t xml:space="preserve">
</t>
    </r>
    <r>
      <rPr>
        <sz val="11"/>
        <color rgb="FF000000"/>
        <rFont val="Calibri"/>
      </rPr>
      <t>'GM_PLADMA', '2946218A27B554D8',</t>
    </r>
    <r>
      <rPr>
        <sz val="11"/>
        <color rgb="FF000000"/>
        <rFont val="Calibri"/>
      </rPr>
      <t xml:space="preserve">
</t>
    </r>
    <r>
      <rPr>
        <sz val="11"/>
        <color rgb="FF000000"/>
        <rFont val="Calibri"/>
      </rPr>
      <t>'GM_PLADMH', '2F6EDE96313AF1B7',</t>
    </r>
    <r>
      <rPr>
        <sz val="11"/>
        <color rgb="FF000000"/>
        <rFont val="Calibri"/>
      </rPr>
      <t xml:space="preserve">
</t>
    </r>
    <r>
      <rPr>
        <sz val="11"/>
        <color rgb="FF000000"/>
        <rFont val="Calibri"/>
      </rPr>
      <t>'GM_PLCCA', '7A99244B545A038D',</t>
    </r>
    <r>
      <rPr>
        <sz val="11"/>
        <color rgb="FF000000"/>
        <rFont val="Calibri"/>
      </rPr>
      <t xml:space="preserve">
</t>
    </r>
    <r>
      <rPr>
        <sz val="11"/>
        <color rgb="FF000000"/>
        <rFont val="Calibri"/>
      </rPr>
      <t>'GM_PLCCH', '770D9045741499E6',</t>
    </r>
    <r>
      <rPr>
        <sz val="11"/>
        <color rgb="FF000000"/>
        <rFont val="Calibri"/>
      </rPr>
      <t xml:space="preserve">
</t>
    </r>
    <r>
      <rPr>
        <sz val="11"/>
        <color rgb="FF000000"/>
        <rFont val="Calibri"/>
      </rPr>
      <t>'GM_PLCOMA', '91524D7DE2B789A8',</t>
    </r>
    <r>
      <rPr>
        <sz val="11"/>
        <color rgb="FF000000"/>
        <rFont val="Calibri"/>
      </rPr>
      <t xml:space="preserve">
</t>
    </r>
    <r>
      <rPr>
        <sz val="11"/>
        <color rgb="FF000000"/>
        <rFont val="Calibri"/>
      </rPr>
      <t>'GM_PLCOMH', 'FC1C6E0864BF0AF2',</t>
    </r>
    <r>
      <rPr>
        <sz val="11"/>
        <color rgb="FF000000"/>
        <rFont val="Calibri"/>
      </rPr>
      <t xml:space="preserve">
</t>
    </r>
    <r>
      <rPr>
        <sz val="11"/>
        <color rgb="FF000000"/>
        <rFont val="Calibri"/>
      </rPr>
      <t>'GM_PLCONA', '1F531397B19B1E05',</t>
    </r>
    <r>
      <rPr>
        <sz val="11"/>
        <color rgb="FF000000"/>
        <rFont val="Calibri"/>
      </rPr>
      <t xml:space="preserve">
</t>
    </r>
    <r>
      <rPr>
        <sz val="11"/>
        <color rgb="FF000000"/>
        <rFont val="Calibri"/>
      </rPr>
      <t>'GM_PLCONH', 'C5FE216EB8FCD023',</t>
    </r>
    <r>
      <rPr>
        <sz val="11"/>
        <color rgb="FF000000"/>
        <rFont val="Calibri"/>
      </rPr>
      <t xml:space="preserve">
</t>
    </r>
    <r>
      <rPr>
        <sz val="11"/>
        <color rgb="FF000000"/>
        <rFont val="Calibri"/>
      </rPr>
      <t>'GM_PLNSCA', 'DB9DD2361D011A30',</t>
    </r>
    <r>
      <rPr>
        <sz val="11"/>
        <color rgb="FF000000"/>
        <rFont val="Calibri"/>
      </rPr>
      <t xml:space="preserve">
</t>
    </r>
    <r>
      <rPr>
        <sz val="11"/>
        <color rgb="FF000000"/>
        <rFont val="Calibri"/>
      </rPr>
      <t>'GM_PLNSCH', 'C80D557351110D51',</t>
    </r>
    <r>
      <rPr>
        <sz val="11"/>
        <color rgb="FF000000"/>
        <rFont val="Calibri"/>
      </rPr>
      <t xml:space="preserve">
</t>
    </r>
    <r>
      <rPr>
        <sz val="11"/>
        <color rgb="FF000000"/>
        <rFont val="Calibri"/>
      </rPr>
      <t>'GM_PLSCTA', '3A778986229BA20C',</t>
    </r>
    <r>
      <rPr>
        <sz val="11"/>
        <color rgb="FF000000"/>
        <rFont val="Calibri"/>
      </rPr>
      <t xml:space="preserve">
</t>
    </r>
    <r>
      <rPr>
        <sz val="11"/>
        <color rgb="FF000000"/>
        <rFont val="Calibri"/>
      </rPr>
      <t>'GM_PLSCTH', '9E50865473B63347',</t>
    </r>
    <r>
      <rPr>
        <sz val="11"/>
        <color rgb="FF000000"/>
        <rFont val="Calibri"/>
      </rPr>
      <t xml:space="preserve">
</t>
    </r>
    <r>
      <rPr>
        <sz val="11"/>
        <color rgb="FF000000"/>
        <rFont val="Calibri"/>
      </rPr>
      <t>'GM_PLVET', '674885FDB93D34B9',</t>
    </r>
    <r>
      <rPr>
        <sz val="11"/>
        <color rgb="FF000000"/>
        <rFont val="Calibri"/>
      </rPr>
      <t xml:space="preserve">
</t>
    </r>
    <r>
      <rPr>
        <sz val="11"/>
        <color rgb="FF000000"/>
        <rFont val="Calibri"/>
      </rPr>
      <t>'GM_SPO', 'E57D4BD77DAF92F0',</t>
    </r>
    <r>
      <rPr>
        <sz val="11"/>
        <color rgb="FF000000"/>
        <rFont val="Calibri"/>
      </rPr>
      <t xml:space="preserve">
</t>
    </r>
    <r>
      <rPr>
        <sz val="11"/>
        <color rgb="FF000000"/>
        <rFont val="Calibri"/>
      </rPr>
      <t>'GM_STKH', 'C498A86BE2663899',</t>
    </r>
    <r>
      <rPr>
        <sz val="11"/>
        <color rgb="FF000000"/>
        <rFont val="Calibri"/>
      </rPr>
      <t xml:space="preserve">
</t>
    </r>
    <r>
      <rPr>
        <sz val="11"/>
        <color rgb="FF000000"/>
        <rFont val="Calibri"/>
      </rPr>
      <t>'GMA', 'DC7948E807DFE242',</t>
    </r>
    <r>
      <rPr>
        <sz val="11"/>
        <color rgb="FF000000"/>
        <rFont val="Calibri"/>
      </rPr>
      <t xml:space="preserve">
</t>
    </r>
    <r>
      <rPr>
        <sz val="11"/>
        <color rgb="FF000000"/>
        <rFont val="Calibri"/>
      </rPr>
      <t>'GMD', 'E269165256F22F01',</t>
    </r>
    <r>
      <rPr>
        <sz val="11"/>
        <color rgb="FF000000"/>
        <rFont val="Calibri"/>
      </rPr>
      <t xml:space="preserve">
</t>
    </r>
    <r>
      <rPr>
        <sz val="11"/>
        <color rgb="FF000000"/>
        <rFont val="Calibri"/>
      </rPr>
      <t>'GME', 'B2F0E221F45A228F',</t>
    </r>
    <r>
      <rPr>
        <sz val="11"/>
        <color rgb="FF000000"/>
        <rFont val="Calibri"/>
      </rPr>
      <t xml:space="preserve">
</t>
    </r>
    <r>
      <rPr>
        <sz val="11"/>
        <color rgb="FF000000"/>
        <rFont val="Calibri"/>
      </rPr>
      <t>'GMF', 'A07F1956E3E468E1',</t>
    </r>
    <r>
      <rPr>
        <sz val="11"/>
        <color rgb="FF000000"/>
        <rFont val="Calibri"/>
      </rPr>
      <t xml:space="preserve">
</t>
    </r>
    <r>
      <rPr>
        <sz val="11"/>
        <color rgb="FF000000"/>
        <rFont val="Calibri"/>
      </rPr>
      <t>'GMI', '82542940B0CF9C16',</t>
    </r>
    <r>
      <rPr>
        <sz val="11"/>
        <color rgb="FF000000"/>
        <rFont val="Calibri"/>
      </rPr>
      <t xml:space="preserve">
</t>
    </r>
    <r>
      <rPr>
        <sz val="11"/>
        <color rgb="FF000000"/>
        <rFont val="Calibri"/>
      </rPr>
      <t>'GML', '5F1869AD455BBA73',</t>
    </r>
    <r>
      <rPr>
        <sz val="11"/>
        <color rgb="FF000000"/>
        <rFont val="Calibri"/>
      </rPr>
      <t xml:space="preserve">
</t>
    </r>
    <r>
      <rPr>
        <sz val="11"/>
        <color rgb="FF000000"/>
        <rFont val="Calibri"/>
      </rPr>
      <t>'GMP', '450793ACFCC7B58E',</t>
    </r>
    <r>
      <rPr>
        <sz val="11"/>
        <color rgb="FF000000"/>
        <rFont val="Calibri"/>
      </rPr>
      <t xml:space="preserve">
</t>
    </r>
    <r>
      <rPr>
        <sz val="11"/>
        <color rgb="FF000000"/>
        <rFont val="Calibri"/>
      </rPr>
      <t>'GMS', 'E654261035504804',</t>
    </r>
    <r>
      <rPr>
        <sz val="11"/>
        <color rgb="FF000000"/>
        <rFont val="Calibri"/>
      </rPr>
      <t xml:space="preserve">
</t>
    </r>
    <r>
      <rPr>
        <sz val="11"/>
        <color rgb="FF000000"/>
        <rFont val="Calibri"/>
      </rPr>
      <t>'GR', 'F5AB0AA3197AEE42',</t>
    </r>
    <r>
      <rPr>
        <sz val="11"/>
        <color rgb="FF000000"/>
        <rFont val="Calibri"/>
      </rPr>
      <t xml:space="preserve">
</t>
    </r>
    <r>
      <rPr>
        <sz val="11"/>
        <color rgb="FF000000"/>
        <rFont val="Calibri"/>
      </rPr>
      <t>'GUEST', '1C0A090E404CECD0',</t>
    </r>
    <r>
      <rPr>
        <sz val="11"/>
        <color rgb="FF000000"/>
        <rFont val="Calibri"/>
      </rPr>
      <t xml:space="preserve">
</t>
    </r>
    <r>
      <rPr>
        <sz val="11"/>
        <color rgb="FF000000"/>
        <rFont val="Calibri"/>
      </rPr>
      <t>'HCC', '25A25A7FEFAC17B6',</t>
    </r>
    <r>
      <rPr>
        <sz val="11"/>
        <color rgb="FF000000"/>
        <rFont val="Calibri"/>
      </rPr>
      <t xml:space="preserve">
</t>
    </r>
    <r>
      <rPr>
        <sz val="11"/>
        <color rgb="FF000000"/>
        <rFont val="Calibri"/>
      </rPr>
      <t>'HHCFO', '62DF37933FB35E9F',</t>
    </r>
    <r>
      <rPr>
        <sz val="11"/>
        <color rgb="FF000000"/>
        <rFont val="Calibri"/>
      </rPr>
      <t xml:space="preserve">
</t>
    </r>
    <r>
      <rPr>
        <sz val="11"/>
        <color rgb="FF000000"/>
        <rFont val="Calibri"/>
      </rPr>
      <t>'HR', '4C6D73C3E8B0F0DA',</t>
    </r>
    <r>
      <rPr>
        <sz val="11"/>
        <color rgb="FF000000"/>
        <rFont val="Calibri"/>
      </rPr>
      <t xml:space="preserve">
</t>
    </r>
    <r>
      <rPr>
        <sz val="11"/>
        <color rgb="FF000000"/>
        <rFont val="Calibri"/>
      </rPr>
      <t>'HRI', '49A3A09B8FC291D0',</t>
    </r>
    <r>
      <rPr>
        <sz val="11"/>
        <color rgb="FF000000"/>
        <rFont val="Calibri"/>
      </rPr>
      <t xml:space="preserve">
</t>
    </r>
    <r>
      <rPr>
        <sz val="11"/>
        <color rgb="FF000000"/>
        <rFont val="Calibri"/>
      </rPr>
      <t>'HXC', '4CEA0BF02214DA55',</t>
    </r>
    <r>
      <rPr>
        <sz val="11"/>
        <color rgb="FF000000"/>
        <rFont val="Calibri"/>
      </rPr>
      <t xml:space="preserve">
</t>
    </r>
    <r>
      <rPr>
        <sz val="11"/>
        <color rgb="FF000000"/>
        <rFont val="Calibri"/>
      </rPr>
      <t>'HXT', '169018EB8E2C4A77',</t>
    </r>
    <r>
      <rPr>
        <sz val="11"/>
        <color rgb="FF000000"/>
        <rFont val="Calibri"/>
      </rPr>
      <t xml:space="preserve">
</t>
    </r>
    <r>
      <rPr>
        <sz val="11"/>
        <color rgb="FF000000"/>
        <rFont val="Calibri"/>
      </rPr>
      <t>'IA', '42C7EAFBCEEC09CC',</t>
    </r>
    <r>
      <rPr>
        <sz val="11"/>
        <color rgb="FF000000"/>
        <rFont val="Calibri"/>
      </rPr>
      <t xml:space="preserve">
</t>
    </r>
    <r>
      <rPr>
        <sz val="11"/>
        <color rgb="FF000000"/>
        <rFont val="Calibri"/>
      </rPr>
      <t>'IBA', '0BD475D5BF449C63',</t>
    </r>
    <r>
      <rPr>
        <sz val="11"/>
        <color rgb="FF000000"/>
        <rFont val="Calibri"/>
      </rPr>
      <t xml:space="preserve">
</t>
    </r>
    <r>
      <rPr>
        <sz val="11"/>
        <color rgb="FF000000"/>
        <rFont val="Calibri"/>
      </rPr>
      <t>'IBC', '9FB08604A30A4951',</t>
    </r>
    <r>
      <rPr>
        <sz val="11"/>
        <color rgb="FF000000"/>
        <rFont val="Calibri"/>
      </rPr>
      <t xml:space="preserve">
</t>
    </r>
    <r>
      <rPr>
        <sz val="11"/>
        <color rgb="FF000000"/>
        <rFont val="Calibri"/>
      </rPr>
      <t>'IBE', '9D41D2B3DD095227',</t>
    </r>
    <r>
      <rPr>
        <sz val="11"/>
        <color rgb="FF000000"/>
        <rFont val="Calibri"/>
      </rPr>
      <t xml:space="preserve">
</t>
    </r>
    <r>
      <rPr>
        <sz val="11"/>
        <color rgb="FF000000"/>
        <rFont val="Calibri"/>
      </rPr>
      <t>'IBP', '840267B7BD30C82E',</t>
    </r>
    <r>
      <rPr>
        <sz val="11"/>
        <color rgb="FF000000"/>
        <rFont val="Calibri"/>
      </rPr>
      <t xml:space="preserve">
</t>
    </r>
    <r>
      <rPr>
        <sz val="11"/>
        <color rgb="FF000000"/>
        <rFont val="Calibri"/>
      </rPr>
      <t>'IBU', '0AD9ABABC74B3057',</t>
    </r>
    <r>
      <rPr>
        <sz val="11"/>
        <color rgb="FF000000"/>
        <rFont val="Calibri"/>
      </rPr>
      <t xml:space="preserve">
</t>
    </r>
    <r>
      <rPr>
        <sz val="11"/>
        <color rgb="FF000000"/>
        <rFont val="Calibri"/>
      </rPr>
      <t>'IBY', 'F483A48F6A8C51EC',</t>
    </r>
    <r>
      <rPr>
        <sz val="11"/>
        <color rgb="FF000000"/>
        <rFont val="Calibri"/>
      </rPr>
      <t xml:space="preserve">
</t>
    </r>
    <r>
      <rPr>
        <sz val="11"/>
        <color rgb="FF000000"/>
        <rFont val="Calibri"/>
      </rPr>
      <t>'ICX', '7766E887AF4DCC46',</t>
    </r>
    <r>
      <rPr>
        <sz val="11"/>
        <color rgb="FF000000"/>
        <rFont val="Calibri"/>
      </rPr>
      <t xml:space="preserve">
</t>
    </r>
    <r>
      <rPr>
        <sz val="11"/>
        <color rgb="FF000000"/>
        <rFont val="Calibri"/>
      </rPr>
      <t>'IEB', 'A695699F0F71C300',</t>
    </r>
    <r>
      <rPr>
        <sz val="11"/>
        <color rgb="FF000000"/>
        <rFont val="Calibri"/>
      </rPr>
      <t xml:space="preserve">
</t>
    </r>
    <r>
      <rPr>
        <sz val="11"/>
        <color rgb="FF000000"/>
        <rFont val="Calibri"/>
      </rPr>
      <t>'IEC', 'CA39F929AF0A2DEC',</t>
    </r>
    <r>
      <rPr>
        <sz val="11"/>
        <color rgb="FF000000"/>
        <rFont val="Calibri"/>
      </rPr>
      <t xml:space="preserve">
</t>
    </r>
    <r>
      <rPr>
        <sz val="11"/>
        <color rgb="FF000000"/>
        <rFont val="Calibri"/>
      </rPr>
      <t>'IEM', '37EF7B2DD17279B5',</t>
    </r>
    <r>
      <rPr>
        <sz val="11"/>
        <color rgb="FF000000"/>
        <rFont val="Calibri"/>
      </rPr>
      <t xml:space="preserve">
</t>
    </r>
    <r>
      <rPr>
        <sz val="11"/>
        <color rgb="FF000000"/>
        <rFont val="Calibri"/>
      </rPr>
      <t>'IEO', 'E93196E9196653F1',</t>
    </r>
    <r>
      <rPr>
        <sz val="11"/>
        <color rgb="FF000000"/>
        <rFont val="Calibri"/>
      </rPr>
      <t xml:space="preserve">
</t>
    </r>
    <r>
      <rPr>
        <sz val="11"/>
        <color rgb="FF000000"/>
        <rFont val="Calibri"/>
      </rPr>
      <t>'IES', '30802533ADACFE14',</t>
    </r>
    <r>
      <rPr>
        <sz val="11"/>
        <color rgb="FF000000"/>
        <rFont val="Calibri"/>
      </rPr>
      <t xml:space="preserve">
</t>
    </r>
    <r>
      <rPr>
        <sz val="11"/>
        <color rgb="FF000000"/>
        <rFont val="Calibri"/>
      </rPr>
      <t>'IEU', '5D0E790B9E882230',</t>
    </r>
    <r>
      <rPr>
        <sz val="11"/>
        <color rgb="FF000000"/>
        <rFont val="Calibri"/>
      </rPr>
      <t xml:space="preserve">
</t>
    </r>
    <r>
      <rPr>
        <sz val="11"/>
        <color rgb="FF000000"/>
        <rFont val="Calibri"/>
      </rPr>
      <t>'IEX', '6CC978F56D21258D',</t>
    </r>
    <r>
      <rPr>
        <sz val="11"/>
        <color rgb="FF000000"/>
        <rFont val="Calibri"/>
      </rPr>
      <t xml:space="preserve">
</t>
    </r>
    <r>
      <rPr>
        <sz val="11"/>
        <color rgb="FF000000"/>
        <rFont val="Calibri"/>
      </rPr>
      <t>'IGC', 'D33CEB8277F25346',</t>
    </r>
    <r>
      <rPr>
        <sz val="11"/>
        <color rgb="FF000000"/>
        <rFont val="Calibri"/>
      </rPr>
      <t xml:space="preserve">
</t>
    </r>
    <r>
      <rPr>
        <sz val="11"/>
        <color rgb="FF000000"/>
        <rFont val="Calibri"/>
      </rPr>
      <t>'IGF', '1740079EFF46AB81',</t>
    </r>
    <r>
      <rPr>
        <sz val="11"/>
        <color rgb="FF000000"/>
        <rFont val="Calibri"/>
      </rPr>
      <t xml:space="preserve">
</t>
    </r>
    <r>
      <rPr>
        <sz val="11"/>
        <color rgb="FF000000"/>
        <rFont val="Calibri"/>
      </rPr>
      <t>'IGI', '8C69D50E9D92B9D0',</t>
    </r>
    <r>
      <rPr>
        <sz val="11"/>
        <color rgb="FF000000"/>
        <rFont val="Calibri"/>
      </rPr>
      <t xml:space="preserve">
</t>
    </r>
    <r>
      <rPr>
        <sz val="11"/>
        <color rgb="FF000000"/>
        <rFont val="Calibri"/>
      </rPr>
      <t>'IGS', 'DAF602231281B5AC',</t>
    </r>
    <r>
      <rPr>
        <sz val="11"/>
        <color rgb="FF000000"/>
        <rFont val="Calibri"/>
      </rPr>
      <t xml:space="preserve">
</t>
    </r>
    <r>
      <rPr>
        <sz val="11"/>
        <color rgb="FF000000"/>
        <rFont val="Calibri"/>
      </rPr>
      <t>'IGW', 'B39565F4E3CF744B',</t>
    </r>
    <r>
      <rPr>
        <sz val="11"/>
        <color rgb="FF000000"/>
        <rFont val="Calibri"/>
      </rPr>
      <t xml:space="preserve">
</t>
    </r>
    <r>
      <rPr>
        <sz val="11"/>
        <color rgb="FF000000"/>
        <rFont val="Calibri"/>
      </rPr>
      <t>'IMC', 'C7D0B9CDE0B42C73',</t>
    </r>
    <r>
      <rPr>
        <sz val="11"/>
        <color rgb="FF000000"/>
        <rFont val="Calibri"/>
      </rPr>
      <t xml:space="preserve">
</t>
    </r>
    <r>
      <rPr>
        <sz val="11"/>
        <color rgb="FF000000"/>
        <rFont val="Calibri"/>
      </rPr>
      <t>'IMT', 'E4AAF998653C9A72',</t>
    </r>
    <r>
      <rPr>
        <sz val="11"/>
        <color rgb="FF000000"/>
        <rFont val="Calibri"/>
      </rPr>
      <t xml:space="preserve">
</t>
    </r>
    <r>
      <rPr>
        <sz val="11"/>
        <color rgb="FF000000"/>
        <rFont val="Calibri"/>
      </rPr>
      <t>'INS1', '2ADC32A0B154F897',</t>
    </r>
    <r>
      <rPr>
        <sz val="11"/>
        <color rgb="FF000000"/>
        <rFont val="Calibri"/>
      </rPr>
      <t xml:space="preserve">
</t>
    </r>
    <r>
      <rPr>
        <sz val="11"/>
        <color rgb="FF000000"/>
        <rFont val="Calibri"/>
      </rPr>
      <t>'INS2', 'EA372A684B790E2A',</t>
    </r>
    <r>
      <rPr>
        <sz val="11"/>
        <color rgb="FF000000"/>
        <rFont val="Calibri"/>
      </rPr>
      <t xml:space="preserve">
</t>
    </r>
    <r>
      <rPr>
        <sz val="11"/>
        <color rgb="FF000000"/>
        <rFont val="Calibri"/>
      </rPr>
      <t>'INTERNET_APPSERVER_REGISTRY', 'A1F98A977FFD73CD',</t>
    </r>
    <r>
      <rPr>
        <sz val="11"/>
        <color rgb="FF000000"/>
        <rFont val="Calibri"/>
      </rPr>
      <t xml:space="preserve">
</t>
    </r>
    <r>
      <rPr>
        <sz val="11"/>
        <color rgb="FF000000"/>
        <rFont val="Calibri"/>
      </rPr>
      <t>'INV', 'ACEAB015589CF4BC',</t>
    </r>
    <r>
      <rPr>
        <sz val="11"/>
        <color rgb="FF000000"/>
        <rFont val="Calibri"/>
      </rPr>
      <t xml:space="preserve">
</t>
    </r>
    <r>
      <rPr>
        <sz val="11"/>
        <color rgb="FF000000"/>
        <rFont val="Calibri"/>
      </rPr>
      <t>'IP', 'D29012C144B58A40',</t>
    </r>
    <r>
      <rPr>
        <sz val="11"/>
        <color rgb="FF000000"/>
        <rFont val="Calibri"/>
      </rPr>
      <t xml:space="preserve">
</t>
    </r>
    <r>
      <rPr>
        <sz val="11"/>
        <color rgb="FF000000"/>
        <rFont val="Calibri"/>
      </rPr>
      <t>'IPA', 'EB265A08759A15B4',</t>
    </r>
    <r>
      <rPr>
        <sz val="11"/>
        <color rgb="FF000000"/>
        <rFont val="Calibri"/>
      </rPr>
      <t xml:space="preserve">
</t>
    </r>
    <r>
      <rPr>
        <sz val="11"/>
        <color rgb="FF000000"/>
        <rFont val="Calibri"/>
      </rPr>
      <t>'IPD', '066A2E3072C1F2F3',</t>
    </r>
    <r>
      <rPr>
        <sz val="11"/>
        <color rgb="FF000000"/>
        <rFont val="Calibri"/>
      </rPr>
      <t xml:space="preserve">
</t>
    </r>
    <r>
      <rPr>
        <sz val="11"/>
        <color rgb="FF000000"/>
        <rFont val="Calibri"/>
      </rPr>
      <t>'ISC', '373F527DC0CFAE98',</t>
    </r>
    <r>
      <rPr>
        <sz val="11"/>
        <color rgb="FF000000"/>
        <rFont val="Calibri"/>
      </rPr>
      <t xml:space="preserve">
</t>
    </r>
    <r>
      <rPr>
        <sz val="11"/>
        <color rgb="FF000000"/>
        <rFont val="Calibri"/>
      </rPr>
      <t>'ISTEWARD', '8735CA4085DE3EEA',</t>
    </r>
    <r>
      <rPr>
        <sz val="11"/>
        <color rgb="FF000000"/>
        <rFont val="Calibri"/>
      </rPr>
      <t xml:space="preserve">
</t>
    </r>
    <r>
      <rPr>
        <sz val="11"/>
        <color rgb="FF000000"/>
        <rFont val="Calibri"/>
      </rPr>
      <t>'ITG', 'D90F98746B68E6CA',</t>
    </r>
    <r>
      <rPr>
        <sz val="11"/>
        <color rgb="FF000000"/>
        <rFont val="Calibri"/>
      </rPr>
      <t xml:space="preserve">
</t>
    </r>
    <r>
      <rPr>
        <sz val="11"/>
        <color rgb="FF000000"/>
        <rFont val="Calibri"/>
      </rPr>
      <t>'JA', '9AC2B58153C23F3D',</t>
    </r>
    <r>
      <rPr>
        <sz val="11"/>
        <color rgb="FF000000"/>
        <rFont val="Calibri"/>
      </rPr>
      <t xml:space="preserve">
</t>
    </r>
    <r>
      <rPr>
        <sz val="11"/>
        <color rgb="FF000000"/>
        <rFont val="Calibri"/>
      </rPr>
      <t>'JD7333', 'FB5B8A12AE623D52',</t>
    </r>
    <r>
      <rPr>
        <sz val="11"/>
        <color rgb="FF000000"/>
        <rFont val="Calibri"/>
      </rPr>
      <t xml:space="preserve">
</t>
    </r>
    <r>
      <rPr>
        <sz val="11"/>
        <color rgb="FF000000"/>
        <rFont val="Calibri"/>
      </rPr>
      <t>'JD7334', '322810FCE43285D9',</t>
    </r>
    <r>
      <rPr>
        <sz val="11"/>
        <color rgb="FF000000"/>
        <rFont val="Calibri"/>
      </rPr>
      <t xml:space="preserve">
</t>
    </r>
    <r>
      <rPr>
        <sz val="11"/>
        <color rgb="FF000000"/>
        <rFont val="Calibri"/>
      </rPr>
      <t>'JD9', '9BFAEC92526D027B',</t>
    </r>
    <r>
      <rPr>
        <sz val="11"/>
        <color rgb="FF000000"/>
        <rFont val="Calibri"/>
      </rPr>
      <t xml:space="preserve">
</t>
    </r>
    <r>
      <rPr>
        <sz val="11"/>
        <color rgb="FF000000"/>
        <rFont val="Calibri"/>
      </rPr>
      <t>'JDE', '7566DC952E73E869',</t>
    </r>
    <r>
      <rPr>
        <sz val="11"/>
        <color rgb="FF000000"/>
        <rFont val="Calibri"/>
      </rPr>
      <t xml:space="preserve">
</t>
    </r>
    <r>
      <rPr>
        <sz val="11"/>
        <color rgb="FF000000"/>
        <rFont val="Calibri"/>
      </rPr>
      <t>'JDEDBA', 'B239DD5313303B1D',</t>
    </r>
    <r>
      <rPr>
        <sz val="11"/>
        <color rgb="FF000000"/>
        <rFont val="Calibri"/>
      </rPr>
      <t xml:space="preserve">
</t>
    </r>
    <r>
      <rPr>
        <sz val="11"/>
        <color rgb="FF000000"/>
        <rFont val="Calibri"/>
      </rPr>
      <t>'JE', 'FBB3209FD6280E69',</t>
    </r>
    <r>
      <rPr>
        <sz val="11"/>
        <color rgb="FF000000"/>
        <rFont val="Calibri"/>
      </rPr>
      <t xml:space="preserve">
</t>
    </r>
    <r>
      <rPr>
        <sz val="11"/>
        <color rgb="FF000000"/>
        <rFont val="Calibri"/>
      </rPr>
      <t>'JG', '37A99698752A1CF1',</t>
    </r>
    <r>
      <rPr>
        <sz val="11"/>
        <color rgb="FF000000"/>
        <rFont val="Calibri"/>
      </rPr>
      <t xml:space="preserve">
</t>
    </r>
    <r>
      <rPr>
        <sz val="11"/>
        <color rgb="FF000000"/>
        <rFont val="Calibri"/>
      </rPr>
      <t>'JL', '489B61E488094A8D',</t>
    </r>
    <r>
      <rPr>
        <sz val="11"/>
        <color rgb="FF000000"/>
        <rFont val="Calibri"/>
      </rPr>
      <t xml:space="preserve">
</t>
    </r>
    <r>
      <rPr>
        <sz val="11"/>
        <color rgb="FF000000"/>
        <rFont val="Calibri"/>
      </rPr>
      <t>'JOHNINARI', 'B3AD4DA00F9120CE',</t>
    </r>
    <r>
      <rPr>
        <sz val="11"/>
        <color rgb="FF000000"/>
        <rFont val="Calibri"/>
      </rPr>
      <t xml:space="preserve">
</t>
    </r>
    <r>
      <rPr>
        <sz val="11"/>
        <color rgb="FF000000"/>
        <rFont val="Calibri"/>
      </rPr>
      <t>'JONES', 'B9E99443032F059D',</t>
    </r>
    <r>
      <rPr>
        <sz val="11"/>
        <color rgb="FF000000"/>
        <rFont val="Calibri"/>
      </rPr>
      <t xml:space="preserve">
</t>
    </r>
    <r>
      <rPr>
        <sz val="11"/>
        <color rgb="FF000000"/>
        <rFont val="Calibri"/>
      </rPr>
      <t>'JTF', '5C5F6FC2EBB94124',</t>
    </r>
    <r>
      <rPr>
        <sz val="11"/>
        <color rgb="FF000000"/>
        <rFont val="Calibri"/>
      </rPr>
      <t xml:space="preserve">
</t>
    </r>
    <r>
      <rPr>
        <sz val="11"/>
        <color rgb="FF000000"/>
        <rFont val="Calibri"/>
      </rPr>
      <t>'JTI', 'B8F03D3E72C96F7',</t>
    </r>
    <r>
      <rPr>
        <sz val="11"/>
        <color rgb="FF000000"/>
        <rFont val="Calibri"/>
      </rPr>
      <t xml:space="preserve">
</t>
    </r>
    <r>
      <rPr>
        <sz val="11"/>
        <color rgb="FF000000"/>
        <rFont val="Calibri"/>
      </rPr>
      <t>'JTM', '6D79A2259D5B4B5A',</t>
    </r>
    <r>
      <rPr>
        <sz val="11"/>
        <color rgb="FF000000"/>
        <rFont val="Calibri"/>
      </rPr>
      <t xml:space="preserve">
</t>
    </r>
    <r>
      <rPr>
        <sz val="11"/>
        <color rgb="FF000000"/>
        <rFont val="Calibri"/>
      </rPr>
      <t>'JTR', 'B4E2BE38B556048F',</t>
    </r>
    <r>
      <rPr>
        <sz val="11"/>
        <color rgb="FF000000"/>
        <rFont val="Calibri"/>
      </rPr>
      <t xml:space="preserve">
</t>
    </r>
    <r>
      <rPr>
        <sz val="11"/>
        <color rgb="FF000000"/>
        <rFont val="Calibri"/>
      </rPr>
      <t>'JTS', '4087EE6EB7F9CD7C',</t>
    </r>
    <r>
      <rPr>
        <sz val="11"/>
        <color rgb="FF000000"/>
        <rFont val="Calibri"/>
      </rPr>
      <t xml:space="preserve">
</t>
    </r>
    <r>
      <rPr>
        <sz val="11"/>
        <color rgb="FF000000"/>
        <rFont val="Calibri"/>
      </rPr>
      <t>'JUNK_PS', 'BBC38DB05D2D3A7A',</t>
    </r>
    <r>
      <rPr>
        <sz val="11"/>
        <color rgb="FF000000"/>
        <rFont val="Calibri"/>
      </rPr>
      <t xml:space="preserve">
</t>
    </r>
    <r>
      <rPr>
        <sz val="11"/>
        <color rgb="FF000000"/>
        <rFont val="Calibri"/>
      </rPr>
      <t>'JUSTOSHUM', '53369CD63902FAAA',</t>
    </r>
    <r>
      <rPr>
        <sz val="11"/>
        <color rgb="FF000000"/>
        <rFont val="Calibri"/>
      </rPr>
      <t xml:space="preserve">
</t>
    </r>
    <r>
      <rPr>
        <sz val="11"/>
        <color rgb="FF000000"/>
        <rFont val="Calibri"/>
      </rPr>
      <t>'KELLYJONES', 'DD4A3FF809D2A6CF',</t>
    </r>
    <r>
      <rPr>
        <sz val="11"/>
        <color rgb="FF000000"/>
        <rFont val="Calibri"/>
      </rPr>
      <t xml:space="preserve">
</t>
    </r>
    <r>
      <rPr>
        <sz val="11"/>
        <color rgb="FF000000"/>
        <rFont val="Calibri"/>
      </rPr>
      <t>'KEVINDONS', '7C6D9540B45BBC39',</t>
    </r>
    <r>
      <rPr>
        <sz val="11"/>
        <color rgb="FF000000"/>
        <rFont val="Calibri"/>
      </rPr>
      <t xml:space="preserve">
</t>
    </r>
    <r>
      <rPr>
        <sz val="11"/>
        <color rgb="FF000000"/>
        <rFont val="Calibri"/>
      </rPr>
      <t>'KPN', 'DF0AED05DE318728',</t>
    </r>
    <r>
      <rPr>
        <sz val="11"/>
        <color rgb="FF000000"/>
        <rFont val="Calibri"/>
      </rPr>
      <t xml:space="preserve">
</t>
    </r>
    <r>
      <rPr>
        <sz val="11"/>
        <color rgb="FF000000"/>
        <rFont val="Calibri"/>
      </rPr>
      <t>'LADAMS', 'AE542B99505CDCD2',</t>
    </r>
    <r>
      <rPr>
        <sz val="11"/>
        <color rgb="FF000000"/>
        <rFont val="Calibri"/>
      </rPr>
      <t xml:space="preserve">
</t>
    </r>
    <r>
      <rPr>
        <sz val="11"/>
        <color rgb="FF000000"/>
        <rFont val="Calibri"/>
      </rPr>
      <t>'LBA', '18E5E15A436E7157',</t>
    </r>
    <r>
      <rPr>
        <sz val="11"/>
        <color rgb="FF000000"/>
        <rFont val="Calibri"/>
      </rPr>
      <t xml:space="preserve">
</t>
    </r>
    <r>
      <rPr>
        <sz val="11"/>
        <color rgb="FF000000"/>
        <rFont val="Calibri"/>
      </rPr>
      <t>'LBACSYS', 'AC9700FD3F1410EB',</t>
    </r>
    <r>
      <rPr>
        <sz val="11"/>
        <color rgb="FF000000"/>
        <rFont val="Calibri"/>
      </rPr>
      <t xml:space="preserve">
</t>
    </r>
    <r>
      <rPr>
        <sz val="11"/>
        <color rgb="FF000000"/>
        <rFont val="Calibri"/>
      </rPr>
      <t>'LDQUAL', '1274872AB40D4FCD',</t>
    </r>
    <r>
      <rPr>
        <sz val="11"/>
        <color rgb="FF000000"/>
        <rFont val="Calibri"/>
      </rPr>
      <t xml:space="preserve">
</t>
    </r>
    <r>
      <rPr>
        <sz val="11"/>
        <color rgb="FF000000"/>
        <rFont val="Calibri"/>
      </rPr>
      <t>'LHILL', 'E70CA2CA0ED555F5',</t>
    </r>
    <r>
      <rPr>
        <sz val="11"/>
        <color rgb="FF000000"/>
        <rFont val="Calibri"/>
      </rPr>
      <t xml:space="preserve">
</t>
    </r>
    <r>
      <rPr>
        <sz val="11"/>
        <color rgb="FF000000"/>
        <rFont val="Calibri"/>
      </rPr>
      <t>'LNS', 'F8D2BC61C10941B2',</t>
    </r>
    <r>
      <rPr>
        <sz val="11"/>
        <color rgb="FF000000"/>
        <rFont val="Calibri"/>
      </rPr>
      <t xml:space="preserve">
</t>
    </r>
    <r>
      <rPr>
        <sz val="11"/>
        <color rgb="FF000000"/>
        <rFont val="Calibri"/>
      </rPr>
      <t>'LQUINCY', '13F9B9C1372A41B6',</t>
    </r>
    <r>
      <rPr>
        <sz val="11"/>
        <color rgb="FF000000"/>
        <rFont val="Calibri"/>
      </rPr>
      <t xml:space="preserve">
</t>
    </r>
    <r>
      <rPr>
        <sz val="11"/>
        <color rgb="FF000000"/>
        <rFont val="Calibri"/>
      </rPr>
      <t>'LSA', '2D5E6036E3127B7E',</t>
    </r>
    <r>
      <rPr>
        <sz val="11"/>
        <color rgb="FF000000"/>
        <rFont val="Calibri"/>
      </rPr>
      <t xml:space="preserve">
</t>
    </r>
    <r>
      <rPr>
        <sz val="11"/>
        <color rgb="FF000000"/>
        <rFont val="Calibri"/>
      </rPr>
      <t>'MDDATA', 'DF02A496267DEE66',</t>
    </r>
    <r>
      <rPr>
        <sz val="11"/>
        <color rgb="FF000000"/>
        <rFont val="Calibri"/>
      </rPr>
      <t xml:space="preserve">
</t>
    </r>
    <r>
      <rPr>
        <sz val="11"/>
        <color rgb="FF000000"/>
        <rFont val="Calibri"/>
      </rPr>
      <t>'MDSYS', '72979A94BAD2AF80',</t>
    </r>
    <r>
      <rPr>
        <sz val="11"/>
        <color rgb="FF000000"/>
        <rFont val="Calibri"/>
      </rPr>
      <t xml:space="preserve">
</t>
    </r>
    <r>
      <rPr>
        <sz val="11"/>
        <color rgb="FF000000"/>
        <rFont val="Calibri"/>
      </rPr>
      <t>'ME', 'E5436F7169B29E4D',</t>
    </r>
    <r>
      <rPr>
        <sz val="11"/>
        <color rgb="FF000000"/>
        <rFont val="Calibri"/>
      </rPr>
      <t xml:space="preserve">
</t>
    </r>
    <r>
      <rPr>
        <sz val="11"/>
        <color rgb="FF000000"/>
        <rFont val="Calibri"/>
      </rPr>
      <t>'MDSYS', '9AAEB2214DCC9A31',</t>
    </r>
    <r>
      <rPr>
        <sz val="11"/>
        <color rgb="FF000000"/>
        <rFont val="Calibri"/>
      </rPr>
      <t xml:space="preserve">
</t>
    </r>
    <r>
      <rPr>
        <sz val="11"/>
        <color rgb="FF000000"/>
        <rFont val="Calibri"/>
      </rPr>
      <t>'MFG', 'FC1B0DD35E790847',</t>
    </r>
    <r>
      <rPr>
        <sz val="11"/>
        <color rgb="FF000000"/>
        <rFont val="Calibri"/>
      </rPr>
      <t xml:space="preserve">
</t>
    </r>
    <r>
      <rPr>
        <sz val="11"/>
        <color rgb="FF000000"/>
        <rFont val="Calibri"/>
      </rPr>
      <t>'MGR1', 'E013305AB0185A97',</t>
    </r>
    <r>
      <rPr>
        <sz val="11"/>
        <color rgb="FF000000"/>
        <rFont val="Calibri"/>
      </rPr>
      <t xml:space="preserve">
</t>
    </r>
    <r>
      <rPr>
        <sz val="11"/>
        <color rgb="FF000000"/>
        <rFont val="Calibri"/>
      </rPr>
      <t>'MGR2', '5ADE358F8ACE73E8',</t>
    </r>
    <r>
      <rPr>
        <sz val="11"/>
        <color rgb="FF000000"/>
        <rFont val="Calibri"/>
      </rPr>
      <t xml:space="preserve">
</t>
    </r>
    <r>
      <rPr>
        <sz val="11"/>
        <color rgb="FF000000"/>
        <rFont val="Calibri"/>
      </rPr>
      <t>'MGR3', '05C365C883F1251A',</t>
    </r>
    <r>
      <rPr>
        <sz val="11"/>
        <color rgb="FF000000"/>
        <rFont val="Calibri"/>
      </rPr>
      <t xml:space="preserve">
</t>
    </r>
    <r>
      <rPr>
        <sz val="11"/>
        <color rgb="FF000000"/>
        <rFont val="Calibri"/>
      </rPr>
      <t>'MGR4', 'E229E942E8542565',</t>
    </r>
    <r>
      <rPr>
        <sz val="11"/>
        <color rgb="FF000000"/>
        <rFont val="Calibri"/>
      </rPr>
      <t xml:space="preserve">
</t>
    </r>
    <r>
      <rPr>
        <sz val="11"/>
        <color rgb="FF000000"/>
        <rFont val="Calibri"/>
      </rPr>
      <t>'MIKEIKEGAMI', 'AAF7A168C83D5C47',</t>
    </r>
    <r>
      <rPr>
        <sz val="11"/>
        <color rgb="FF000000"/>
        <rFont val="Calibri"/>
      </rPr>
      <t xml:space="preserve">
</t>
    </r>
    <r>
      <rPr>
        <sz val="11"/>
        <color rgb="FF000000"/>
        <rFont val="Calibri"/>
      </rPr>
      <t>'MJONES', 'EE7BB3FEA50A21C5',</t>
    </r>
    <r>
      <rPr>
        <sz val="11"/>
        <color rgb="FF000000"/>
        <rFont val="Calibri"/>
      </rPr>
      <t xml:space="preserve">
</t>
    </r>
    <r>
      <rPr>
        <sz val="11"/>
        <color rgb="FF000000"/>
        <rFont val="Calibri"/>
      </rPr>
      <t>'MLAKE', '7EC40274AC1609CA',</t>
    </r>
    <r>
      <rPr>
        <sz val="11"/>
        <color rgb="FF000000"/>
        <rFont val="Calibri"/>
      </rPr>
      <t xml:space="preserve">
</t>
    </r>
    <r>
      <rPr>
        <sz val="11"/>
        <color rgb="FF000000"/>
        <rFont val="Calibri"/>
      </rPr>
      <t>'MM1', '4418294570E152E7',</t>
    </r>
    <r>
      <rPr>
        <sz val="11"/>
        <color rgb="FF000000"/>
        <rFont val="Calibri"/>
      </rPr>
      <t xml:space="preserve">
</t>
    </r>
    <r>
      <rPr>
        <sz val="11"/>
        <color rgb="FF000000"/>
        <rFont val="Calibri"/>
      </rPr>
      <t>'MM2', 'C06B5B28222E1E62',</t>
    </r>
    <r>
      <rPr>
        <sz val="11"/>
        <color rgb="FF000000"/>
        <rFont val="Calibri"/>
      </rPr>
      <t xml:space="preserve">
</t>
    </r>
    <r>
      <rPr>
        <sz val="11"/>
        <color rgb="FF000000"/>
        <rFont val="Calibri"/>
      </rPr>
      <t>'MM3', 'A975B1BD0C093DA3',</t>
    </r>
    <r>
      <rPr>
        <sz val="11"/>
        <color rgb="FF000000"/>
        <rFont val="Calibri"/>
      </rPr>
      <t xml:space="preserve">
</t>
    </r>
    <r>
      <rPr>
        <sz val="11"/>
        <color rgb="FF000000"/>
        <rFont val="Calibri"/>
      </rPr>
      <t>'MM4', '88256901EB03A012',</t>
    </r>
    <r>
      <rPr>
        <sz val="11"/>
        <color rgb="FF000000"/>
        <rFont val="Calibri"/>
      </rPr>
      <t xml:space="preserve">
</t>
    </r>
    <r>
      <rPr>
        <sz val="11"/>
        <color rgb="FF000000"/>
        <rFont val="Calibri"/>
      </rPr>
      <t>'MM5', '4CEA62CBE776DCEC',</t>
    </r>
    <r>
      <rPr>
        <sz val="11"/>
        <color rgb="FF000000"/>
        <rFont val="Calibri"/>
      </rPr>
      <t xml:space="preserve">
</t>
    </r>
    <r>
      <rPr>
        <sz val="11"/>
        <color rgb="FF000000"/>
        <rFont val="Calibri"/>
      </rPr>
      <t>'MMARTIN', 'D52F60115FE87AA4',</t>
    </r>
    <r>
      <rPr>
        <sz val="11"/>
        <color rgb="FF000000"/>
        <rFont val="Calibri"/>
      </rPr>
      <t xml:space="preserve">
</t>
    </r>
    <r>
      <rPr>
        <sz val="11"/>
        <color rgb="FF000000"/>
        <rFont val="Calibri"/>
      </rPr>
      <t>'MOBILEADMIN', '253922686A4A45CC',</t>
    </r>
    <r>
      <rPr>
        <sz val="11"/>
        <color rgb="FF000000"/>
        <rFont val="Calibri"/>
      </rPr>
      <t xml:space="preserve">
</t>
    </r>
    <r>
      <rPr>
        <sz val="11"/>
        <color rgb="FF000000"/>
        <rFont val="Calibri"/>
      </rPr>
      <t>'MRP', 'B45D4DF02D4E0C85',</t>
    </r>
    <r>
      <rPr>
        <sz val="11"/>
        <color rgb="FF000000"/>
        <rFont val="Calibri"/>
      </rPr>
      <t xml:space="preserve">
</t>
    </r>
    <r>
      <rPr>
        <sz val="11"/>
        <color rgb="FF000000"/>
        <rFont val="Calibri"/>
      </rPr>
      <t>'MSC', '89A8C104725367B2',</t>
    </r>
    <r>
      <rPr>
        <sz val="11"/>
        <color rgb="FF000000"/>
        <rFont val="Calibri"/>
      </rPr>
      <t xml:space="preserve">
</t>
    </r>
    <r>
      <rPr>
        <sz val="11"/>
        <color rgb="FF000000"/>
        <rFont val="Calibri"/>
      </rPr>
      <t>'MSD', '6A29482069E23675',</t>
    </r>
    <r>
      <rPr>
        <sz val="11"/>
        <color rgb="FF000000"/>
        <rFont val="Calibri"/>
      </rPr>
      <t xml:space="preserve">
</t>
    </r>
    <r>
      <rPr>
        <sz val="11"/>
        <color rgb="FF000000"/>
        <rFont val="Calibri"/>
      </rPr>
      <t>'MSO', '3BAA3289DB35813C',</t>
    </r>
    <r>
      <rPr>
        <sz val="11"/>
        <color rgb="FF000000"/>
        <rFont val="Calibri"/>
      </rPr>
      <t xml:space="preserve">
</t>
    </r>
    <r>
      <rPr>
        <sz val="11"/>
        <color rgb="FF000000"/>
        <rFont val="Calibri"/>
      </rPr>
      <t>'MSR', 'C9D53D00FE77D813',</t>
    </r>
    <r>
      <rPr>
        <sz val="11"/>
        <color rgb="FF000000"/>
        <rFont val="Calibri"/>
      </rPr>
      <t xml:space="preserve">
</t>
    </r>
    <r>
      <rPr>
        <sz val="11"/>
        <color rgb="FF000000"/>
        <rFont val="Calibri"/>
      </rPr>
      <t>'MST', 'A96D2408F62BE1BC',</t>
    </r>
    <r>
      <rPr>
        <sz val="11"/>
        <color rgb="FF000000"/>
        <rFont val="Calibri"/>
      </rPr>
      <t xml:space="preserve">
</t>
    </r>
    <r>
      <rPr>
        <sz val="11"/>
        <color rgb="FF000000"/>
        <rFont val="Calibri"/>
      </rPr>
      <t>'MWA', '1E2F06BE2A1D41A6',</t>
    </r>
    <r>
      <rPr>
        <sz val="11"/>
        <color rgb="FF000000"/>
        <rFont val="Calibri"/>
      </rPr>
      <t xml:space="preserve">
</t>
    </r>
    <r>
      <rPr>
        <sz val="11"/>
        <color rgb="FF000000"/>
        <rFont val="Calibri"/>
      </rPr>
      <t>'NEILKATSU', '1F625BB9FEBC7617',</t>
    </r>
    <r>
      <rPr>
        <sz val="11"/>
        <color rgb="FF000000"/>
        <rFont val="Calibri"/>
      </rPr>
      <t xml:space="preserve">
</t>
    </r>
    <r>
      <rPr>
        <sz val="11"/>
        <color rgb="FF000000"/>
        <rFont val="Calibri"/>
      </rPr>
      <t>'OBJ7333', 'D7BDC9748AFEDB52',</t>
    </r>
    <r>
      <rPr>
        <sz val="11"/>
        <color rgb="FF000000"/>
        <rFont val="Calibri"/>
      </rPr>
      <t xml:space="preserve">
</t>
    </r>
    <r>
      <rPr>
        <sz val="11"/>
        <color rgb="FF000000"/>
        <rFont val="Calibri"/>
      </rPr>
      <t>'OBJ7334', 'EB6C5E9DB4643CAC',</t>
    </r>
    <r>
      <rPr>
        <sz val="11"/>
        <color rgb="FF000000"/>
        <rFont val="Calibri"/>
      </rPr>
      <t xml:space="preserve">
</t>
    </r>
    <r>
      <rPr>
        <sz val="11"/>
        <color rgb="FF000000"/>
        <rFont val="Calibri"/>
      </rPr>
      <t>'OBJB733', '61737A9F7D54EF5F',</t>
    </r>
    <r>
      <rPr>
        <sz val="11"/>
        <color rgb="FF000000"/>
        <rFont val="Calibri"/>
      </rPr>
      <t xml:space="preserve">
</t>
    </r>
    <r>
      <rPr>
        <sz val="11"/>
        <color rgb="FF000000"/>
        <rFont val="Calibri"/>
      </rPr>
      <t>'OCA', '9BC450E4C6569492',</t>
    </r>
    <r>
      <rPr>
        <sz val="11"/>
        <color rgb="FF000000"/>
        <rFont val="Calibri"/>
      </rPr>
      <t xml:space="preserve">
</t>
    </r>
    <r>
      <rPr>
        <sz val="11"/>
        <color rgb="FF000000"/>
        <rFont val="Calibri"/>
      </rPr>
      <t>'ODM', 'C252E8FA117AF049',</t>
    </r>
    <r>
      <rPr>
        <sz val="11"/>
        <color rgb="FF000000"/>
        <rFont val="Calibri"/>
      </rPr>
      <t xml:space="preserve">
</t>
    </r>
    <r>
      <rPr>
        <sz val="11"/>
        <color rgb="FF000000"/>
        <rFont val="Calibri"/>
      </rPr>
      <t>'ODM_MTR', 'A7A32CD03D3CE8D5',</t>
    </r>
    <r>
      <rPr>
        <sz val="11"/>
        <color rgb="FF000000"/>
        <rFont val="Calibri"/>
      </rPr>
      <t xml:space="preserve">
</t>
    </r>
    <r>
      <rPr>
        <sz val="11"/>
        <color rgb="FF000000"/>
        <rFont val="Calibri"/>
      </rPr>
      <t>'ODS', '89804494ADFC71BC',</t>
    </r>
    <r>
      <rPr>
        <sz val="11"/>
        <color rgb="FF000000"/>
        <rFont val="Calibri"/>
      </rPr>
      <t xml:space="preserve">
</t>
    </r>
    <r>
      <rPr>
        <sz val="11"/>
        <color rgb="FF000000"/>
        <rFont val="Calibri"/>
      </rPr>
      <t>'ODSCOMMON', '59BBED977430C1A8',</t>
    </r>
    <r>
      <rPr>
        <sz val="11"/>
        <color rgb="FF000000"/>
        <rFont val="Calibri"/>
      </rPr>
      <t xml:space="preserve">
</t>
    </r>
    <r>
      <rPr>
        <sz val="11"/>
        <color rgb="FF000000"/>
        <rFont val="Calibri"/>
      </rPr>
      <t>'OE', 'D1A2DFC623FDA40A',</t>
    </r>
    <r>
      <rPr>
        <sz val="11"/>
        <color rgb="FF000000"/>
        <rFont val="Calibri"/>
      </rPr>
      <t xml:space="preserve">
</t>
    </r>
    <r>
      <rPr>
        <sz val="11"/>
        <color rgb="FF000000"/>
        <rFont val="Calibri"/>
      </rPr>
      <t>'OKB', 'A01A5F0698FC9E31',</t>
    </r>
    <r>
      <rPr>
        <sz val="11"/>
        <color rgb="FF000000"/>
        <rFont val="Calibri"/>
      </rPr>
      <t xml:space="preserve">
</t>
    </r>
    <r>
      <rPr>
        <sz val="11"/>
        <color rgb="FF000000"/>
        <rFont val="Calibri"/>
      </rPr>
      <t>'OKC', '31C1DDF4D5D63FE6',</t>
    </r>
    <r>
      <rPr>
        <sz val="11"/>
        <color rgb="FF000000"/>
        <rFont val="Calibri"/>
      </rPr>
      <t xml:space="preserve">
</t>
    </r>
    <r>
      <rPr>
        <sz val="11"/>
        <color rgb="FF000000"/>
        <rFont val="Calibri"/>
      </rPr>
      <t>'OKE', 'B7C1BB95646C16FE',</t>
    </r>
    <r>
      <rPr>
        <sz val="11"/>
        <color rgb="FF000000"/>
        <rFont val="Calibri"/>
      </rPr>
      <t xml:space="preserve">
</t>
    </r>
    <r>
      <rPr>
        <sz val="11"/>
        <color rgb="FF000000"/>
        <rFont val="Calibri"/>
      </rPr>
      <t>'OKI', '991C817E5FD0F35A',</t>
    </r>
    <r>
      <rPr>
        <sz val="11"/>
        <color rgb="FF000000"/>
        <rFont val="Calibri"/>
      </rPr>
      <t xml:space="preserve">
</t>
    </r>
    <r>
      <rPr>
        <sz val="11"/>
        <color rgb="FF000000"/>
        <rFont val="Calibri"/>
      </rPr>
      <t>'OKL', 'DE058868E3D2B966',</t>
    </r>
    <r>
      <rPr>
        <sz val="11"/>
        <color rgb="FF000000"/>
        <rFont val="Calibri"/>
      </rPr>
      <t xml:space="preserve">
</t>
    </r>
    <r>
      <rPr>
        <sz val="11"/>
        <color rgb="FF000000"/>
        <rFont val="Calibri"/>
      </rPr>
      <t>'OKO', '6E204632EC7CA65D',</t>
    </r>
    <r>
      <rPr>
        <sz val="11"/>
        <color rgb="FF000000"/>
        <rFont val="Calibri"/>
      </rPr>
      <t xml:space="preserve">
</t>
    </r>
    <r>
      <rPr>
        <sz val="11"/>
        <color rgb="FF000000"/>
        <rFont val="Calibri"/>
      </rPr>
      <t>'OKR', 'BB0E28666845FCDC',</t>
    </r>
    <r>
      <rPr>
        <sz val="11"/>
        <color rgb="FF000000"/>
        <rFont val="Calibri"/>
      </rPr>
      <t xml:space="preserve">
</t>
    </r>
    <r>
      <rPr>
        <sz val="11"/>
        <color rgb="FF000000"/>
        <rFont val="Calibri"/>
      </rPr>
      <t>'OKS', 'C2B4C76AB8257DF5',</t>
    </r>
    <r>
      <rPr>
        <sz val="11"/>
        <color rgb="FF000000"/>
        <rFont val="Calibri"/>
      </rPr>
      <t xml:space="preserve">
</t>
    </r>
    <r>
      <rPr>
        <sz val="11"/>
        <color rgb="FF000000"/>
        <rFont val="Calibri"/>
      </rPr>
      <t>'OKX', 'F9FDEB0DE52F5D6B',</t>
    </r>
    <r>
      <rPr>
        <sz val="11"/>
        <color rgb="FF000000"/>
        <rFont val="Calibri"/>
      </rPr>
      <t xml:space="preserve">
</t>
    </r>
    <r>
      <rPr>
        <sz val="11"/>
        <color rgb="FF000000"/>
        <rFont val="Calibri"/>
      </rPr>
      <t>'OL810', 'E2DA59561CBD0296',</t>
    </r>
    <r>
      <rPr>
        <sz val="11"/>
        <color rgb="FF000000"/>
        <rFont val="Calibri"/>
      </rPr>
      <t xml:space="preserve">
</t>
    </r>
    <r>
      <rPr>
        <sz val="11"/>
        <color rgb="FF000000"/>
        <rFont val="Calibri"/>
      </rPr>
      <t>'OL811', 'B3E88767A01403F8',</t>
    </r>
    <r>
      <rPr>
        <sz val="11"/>
        <color rgb="FF000000"/>
        <rFont val="Calibri"/>
      </rPr>
      <t xml:space="preserve">
</t>
    </r>
    <r>
      <rPr>
        <sz val="11"/>
        <color rgb="FF000000"/>
        <rFont val="Calibri"/>
      </rPr>
      <t>'OL812', 'AE8C7989346785BA',</t>
    </r>
    <r>
      <rPr>
        <sz val="11"/>
        <color rgb="FF000000"/>
        <rFont val="Calibri"/>
      </rPr>
      <t xml:space="preserve">
</t>
    </r>
    <r>
      <rPr>
        <sz val="11"/>
        <color rgb="FF000000"/>
        <rFont val="Calibri"/>
      </rPr>
      <t>'OL9', '17EC83E44FB7DB5B',</t>
    </r>
    <r>
      <rPr>
        <sz val="11"/>
        <color rgb="FF000000"/>
        <rFont val="Calibri"/>
      </rPr>
      <t xml:space="preserve">
</t>
    </r>
    <r>
      <rPr>
        <sz val="11"/>
        <color rgb="FF000000"/>
        <rFont val="Calibri"/>
      </rPr>
      <t>'OLAPSYS', '3FB8EF9DB538647C',</t>
    </r>
    <r>
      <rPr>
        <sz val="11"/>
        <color rgb="FF000000"/>
        <rFont val="Calibri"/>
      </rPr>
      <t xml:space="preserve">
</t>
    </r>
    <r>
      <rPr>
        <sz val="11"/>
        <color rgb="FF000000"/>
        <rFont val="Calibri"/>
      </rPr>
      <t>'ONT', '9E3C81574654100A',</t>
    </r>
    <r>
      <rPr>
        <sz val="11"/>
        <color rgb="FF000000"/>
        <rFont val="Calibri"/>
      </rPr>
      <t xml:space="preserve">
</t>
    </r>
    <r>
      <rPr>
        <sz val="11"/>
        <color rgb="FF000000"/>
        <rFont val="Calibri"/>
      </rPr>
      <t>'OPI', '1BF23812A0AEEDA0',</t>
    </r>
    <r>
      <rPr>
        <sz val="11"/>
        <color rgb="FF000000"/>
        <rFont val="Calibri"/>
      </rPr>
      <t xml:space="preserve">
</t>
    </r>
    <r>
      <rPr>
        <sz val="11"/>
        <color rgb="FF000000"/>
        <rFont val="Calibri"/>
      </rPr>
      <t>'ORABAM', 'D0A4EA93EF21CE25',</t>
    </r>
    <r>
      <rPr>
        <sz val="11"/>
        <color rgb="FF000000"/>
        <rFont val="Calibri"/>
      </rPr>
      <t xml:space="preserve">
</t>
    </r>
    <r>
      <rPr>
        <sz val="11"/>
        <color rgb="FF000000"/>
        <rFont val="Calibri"/>
      </rPr>
      <t>'ORABAMSAMPLES', '507F11063496F222',</t>
    </r>
    <r>
      <rPr>
        <sz val="11"/>
        <color rgb="FF000000"/>
        <rFont val="Calibri"/>
      </rPr>
      <t xml:space="preserve">
</t>
    </r>
    <r>
      <rPr>
        <sz val="11"/>
        <color rgb="FF000000"/>
        <rFont val="Calibri"/>
      </rPr>
      <t>'ORABPEL', '26EFDE0C9C051988',</t>
    </r>
    <r>
      <rPr>
        <sz val="11"/>
        <color rgb="FF000000"/>
        <rFont val="Calibri"/>
      </rPr>
      <t xml:space="preserve">
</t>
    </r>
    <r>
      <rPr>
        <sz val="11"/>
        <color rgb="FF000000"/>
        <rFont val="Calibri"/>
      </rPr>
      <t>'ORAESB', 'CC7FCCB3A1719EDA',</t>
    </r>
    <r>
      <rPr>
        <sz val="11"/>
        <color rgb="FF000000"/>
        <rFont val="Calibri"/>
      </rPr>
      <t xml:space="preserve">
</t>
    </r>
    <r>
      <rPr>
        <sz val="11"/>
        <color rgb="FF000000"/>
        <rFont val="Calibri"/>
      </rPr>
      <t>'ORAOCA_PUBLIC', 'FA99021634DDC111',</t>
    </r>
    <r>
      <rPr>
        <sz val="11"/>
        <color rgb="FF000000"/>
        <rFont val="Calibri"/>
      </rPr>
      <t xml:space="preserve">
</t>
    </r>
    <r>
      <rPr>
        <sz val="11"/>
        <color rgb="FF000000"/>
        <rFont val="Calibri"/>
      </rPr>
      <t>'ORASAGENT', '234B6F4505AD8F25',</t>
    </r>
    <r>
      <rPr>
        <sz val="11"/>
        <color rgb="FF000000"/>
        <rFont val="Calibri"/>
      </rPr>
      <t xml:space="preserve">
</t>
    </r>
    <r>
      <rPr>
        <sz val="11"/>
        <color rgb="FF000000"/>
        <rFont val="Calibri"/>
      </rPr>
      <t>'ORASSO', 'F3701A008AA578CF',</t>
    </r>
    <r>
      <rPr>
        <sz val="11"/>
        <color rgb="FF000000"/>
        <rFont val="Calibri"/>
      </rPr>
      <t xml:space="preserve">
</t>
    </r>
    <r>
      <rPr>
        <sz val="11"/>
        <color rgb="FF000000"/>
        <rFont val="Calibri"/>
      </rPr>
      <t>'ORASSO_DS', '17DC8E02BC75C141',</t>
    </r>
    <r>
      <rPr>
        <sz val="11"/>
        <color rgb="FF000000"/>
        <rFont val="Calibri"/>
      </rPr>
      <t xml:space="preserve">
</t>
    </r>
    <r>
      <rPr>
        <sz val="11"/>
        <color rgb="FF000000"/>
        <rFont val="Calibri"/>
      </rPr>
      <t>'ORASSO_PA', '133F8D161296CB8F',</t>
    </r>
    <r>
      <rPr>
        <sz val="11"/>
        <color rgb="FF000000"/>
        <rFont val="Calibri"/>
      </rPr>
      <t xml:space="preserve">
</t>
    </r>
    <r>
      <rPr>
        <sz val="11"/>
        <color rgb="FF000000"/>
        <rFont val="Calibri"/>
      </rPr>
      <t>'ORASSO_PS', '63BB534256053305',</t>
    </r>
    <r>
      <rPr>
        <sz val="11"/>
        <color rgb="FF000000"/>
        <rFont val="Calibri"/>
      </rPr>
      <t xml:space="preserve">
</t>
    </r>
    <r>
      <rPr>
        <sz val="11"/>
        <color rgb="FF000000"/>
        <rFont val="Calibri"/>
      </rPr>
      <t>'ORASSO_PUBLIC', 'C6EED68A8F75F5D3',</t>
    </r>
    <r>
      <rPr>
        <sz val="11"/>
        <color rgb="FF000000"/>
        <rFont val="Calibri"/>
      </rPr>
      <t xml:space="preserve">
</t>
    </r>
    <r>
      <rPr>
        <sz val="11"/>
        <color rgb="FF000000"/>
        <rFont val="Calibri"/>
      </rPr>
      <t>'ORDPLUGINS', '88A2B2C183431F00',</t>
    </r>
    <r>
      <rPr>
        <sz val="11"/>
        <color rgb="FF000000"/>
        <rFont val="Calibri"/>
      </rPr>
      <t xml:space="preserve">
</t>
    </r>
    <r>
      <rPr>
        <sz val="11"/>
        <color rgb="FF000000"/>
        <rFont val="Calibri"/>
      </rPr>
      <t>'ORDSYS', '7EFA02EC7EA6B86F',</t>
    </r>
    <r>
      <rPr>
        <sz val="11"/>
        <color rgb="FF000000"/>
        <rFont val="Calibri"/>
      </rPr>
      <t xml:space="preserve">
</t>
    </r>
    <r>
      <rPr>
        <sz val="11"/>
        <color rgb="FF000000"/>
        <rFont val="Calibri"/>
      </rPr>
      <t>'OSM', '106AE118841A5D8C',</t>
    </r>
    <r>
      <rPr>
        <sz val="11"/>
        <color rgb="FF000000"/>
        <rFont val="Calibri"/>
      </rPr>
      <t xml:space="preserve">
</t>
    </r>
    <r>
      <rPr>
        <sz val="11"/>
        <color rgb="FF000000"/>
        <rFont val="Calibri"/>
      </rPr>
      <t>'OTA', 'F5E498AC7009A217',</t>
    </r>
    <r>
      <rPr>
        <sz val="11"/>
        <color rgb="FF000000"/>
        <rFont val="Calibri"/>
      </rPr>
      <t xml:space="preserve">
</t>
    </r>
    <r>
      <rPr>
        <sz val="11"/>
        <color rgb="FF000000"/>
        <rFont val="Calibri"/>
      </rPr>
      <t>'OUTLN', '4A3BA55E08595C81',</t>
    </r>
    <r>
      <rPr>
        <sz val="11"/>
        <color rgb="FF000000"/>
        <rFont val="Calibri"/>
      </rPr>
      <t xml:space="preserve">
</t>
    </r>
    <r>
      <rPr>
        <sz val="11"/>
        <color rgb="FF000000"/>
        <rFont val="Calibri"/>
      </rPr>
      <t>'OWAPUB', '6696361B64F9E0A9',</t>
    </r>
    <r>
      <rPr>
        <sz val="11"/>
        <color rgb="FF000000"/>
        <rFont val="Calibri"/>
      </rPr>
      <t xml:space="preserve">
</t>
    </r>
    <r>
      <rPr>
        <sz val="11"/>
        <color rgb="FF000000"/>
        <rFont val="Calibri"/>
      </rPr>
      <t>'OWF_MGR', '3CBED37697EB01D1',</t>
    </r>
    <r>
      <rPr>
        <sz val="11"/>
        <color rgb="FF000000"/>
        <rFont val="Calibri"/>
      </rPr>
      <t xml:space="preserve">
</t>
    </r>
    <r>
      <rPr>
        <sz val="11"/>
        <color rgb="FF000000"/>
        <rFont val="Calibri"/>
      </rPr>
      <t>'OZF', '970B962D942D0C75',</t>
    </r>
    <r>
      <rPr>
        <sz val="11"/>
        <color rgb="FF000000"/>
        <rFont val="Calibri"/>
      </rPr>
      <t xml:space="preserve">
</t>
    </r>
    <r>
      <rPr>
        <sz val="11"/>
        <color rgb="FF000000"/>
        <rFont val="Calibri"/>
      </rPr>
      <t>'OZP', 'B650B1BB35E86863',</t>
    </r>
    <r>
      <rPr>
        <sz val="11"/>
        <color rgb="FF000000"/>
        <rFont val="Calibri"/>
      </rPr>
      <t xml:space="preserve">
</t>
    </r>
    <r>
      <rPr>
        <sz val="11"/>
        <color rgb="FF000000"/>
        <rFont val="Calibri"/>
      </rPr>
      <t>'OZS', '0DABFF67E0D33623',</t>
    </r>
    <r>
      <rPr>
        <sz val="11"/>
        <color rgb="FF000000"/>
        <rFont val="Calibri"/>
      </rPr>
      <t xml:space="preserve">
</t>
    </r>
    <r>
      <rPr>
        <sz val="11"/>
        <color rgb="FF000000"/>
        <rFont val="Calibri"/>
      </rPr>
      <t>'PA', '8CE2703752DB36D8',</t>
    </r>
    <r>
      <rPr>
        <sz val="11"/>
        <color rgb="FF000000"/>
        <rFont val="Calibri"/>
      </rPr>
      <t xml:space="preserve">
</t>
    </r>
    <r>
      <rPr>
        <sz val="11"/>
        <color rgb="FF000000"/>
        <rFont val="Calibri"/>
      </rPr>
      <t>'PABLO', '5E309CB43FE2C2FF',</t>
    </r>
    <r>
      <rPr>
        <sz val="11"/>
        <color rgb="FF000000"/>
        <rFont val="Calibri"/>
      </rPr>
      <t xml:space="preserve">
</t>
    </r>
    <r>
      <rPr>
        <sz val="11"/>
        <color rgb="FF000000"/>
        <rFont val="Calibri"/>
      </rPr>
      <t>'PAIGE', '02B6B704DFDCE620',</t>
    </r>
    <r>
      <rPr>
        <sz val="11"/>
        <color rgb="FF000000"/>
        <rFont val="Calibri"/>
      </rPr>
      <t xml:space="preserve">
</t>
    </r>
    <r>
      <rPr>
        <sz val="11"/>
        <color rgb="FF000000"/>
        <rFont val="Calibri"/>
      </rPr>
      <t>'PAM', '1383324A0068757C',</t>
    </r>
    <r>
      <rPr>
        <sz val="11"/>
        <color rgb="FF000000"/>
        <rFont val="Calibri"/>
      </rPr>
      <t xml:space="preserve">
</t>
    </r>
    <r>
      <rPr>
        <sz val="11"/>
        <color rgb="FF000000"/>
        <rFont val="Calibri"/>
      </rPr>
      <t>'PARRISH', '79193FDACFCE46F6',</t>
    </r>
    <r>
      <rPr>
        <sz val="11"/>
        <color rgb="FF000000"/>
        <rFont val="Calibri"/>
      </rPr>
      <t xml:space="preserve">
</t>
    </r>
    <r>
      <rPr>
        <sz val="11"/>
        <color rgb="FF000000"/>
        <rFont val="Calibri"/>
      </rPr>
      <t>'PARSON', 'AE28B2BD64720CD7',</t>
    </r>
    <r>
      <rPr>
        <sz val="11"/>
        <color rgb="FF000000"/>
        <rFont val="Calibri"/>
      </rPr>
      <t xml:space="preserve">
</t>
    </r>
    <r>
      <rPr>
        <sz val="11"/>
        <color rgb="FF000000"/>
        <rFont val="Calibri"/>
      </rPr>
      <t>'PAT', 'DD20769D59F4F7BF',</t>
    </r>
    <r>
      <rPr>
        <sz val="11"/>
        <color rgb="FF000000"/>
        <rFont val="Calibri"/>
      </rPr>
      <t xml:space="preserve">
</t>
    </r>
    <r>
      <rPr>
        <sz val="11"/>
        <color rgb="FF000000"/>
        <rFont val="Calibri"/>
      </rPr>
      <t>'PATORILY', '46B7664BD15859F9',</t>
    </r>
    <r>
      <rPr>
        <sz val="11"/>
        <color rgb="FF000000"/>
        <rFont val="Calibri"/>
      </rPr>
      <t xml:space="preserve">
</t>
    </r>
    <r>
      <rPr>
        <sz val="11"/>
        <color rgb="FF000000"/>
        <rFont val="Calibri"/>
      </rPr>
      <t>'PATRICKSANCHEZ', '47F74BD3AD4B5F0A',</t>
    </r>
    <r>
      <rPr>
        <sz val="11"/>
        <color rgb="FF000000"/>
        <rFont val="Calibri"/>
      </rPr>
      <t xml:space="preserve">
</t>
    </r>
    <r>
      <rPr>
        <sz val="11"/>
        <color rgb="FF000000"/>
        <rFont val="Calibri"/>
      </rPr>
      <t>'PATSY', '4A63F91FEC7980B7',</t>
    </r>
    <r>
      <rPr>
        <sz val="11"/>
        <color rgb="FF000000"/>
        <rFont val="Calibri"/>
      </rPr>
      <t xml:space="preserve">
</t>
    </r>
    <r>
      <rPr>
        <sz val="11"/>
        <color rgb="FF000000"/>
        <rFont val="Calibri"/>
      </rPr>
      <t>'PAUL', '35EC0362643ADD3F',</t>
    </r>
    <r>
      <rPr>
        <sz val="11"/>
        <color rgb="FF000000"/>
        <rFont val="Calibri"/>
      </rPr>
      <t xml:space="preserve">
</t>
    </r>
    <r>
      <rPr>
        <sz val="11"/>
        <color rgb="FF000000"/>
        <rFont val="Calibri"/>
      </rPr>
      <t>'PAULA', 'BB0DC58A94C17805',</t>
    </r>
    <r>
      <rPr>
        <sz val="11"/>
        <color rgb="FF000000"/>
        <rFont val="Calibri"/>
      </rPr>
      <t xml:space="preserve">
</t>
    </r>
    <r>
      <rPr>
        <sz val="11"/>
        <color rgb="FF000000"/>
        <rFont val="Calibri"/>
      </rPr>
      <t>'PAXTON', '4EB5D8FAD3434CCC',</t>
    </r>
    <r>
      <rPr>
        <sz val="11"/>
        <color rgb="FF000000"/>
        <rFont val="Calibri"/>
      </rPr>
      <t xml:space="preserve">
</t>
    </r>
    <r>
      <rPr>
        <sz val="11"/>
        <color rgb="FF000000"/>
        <rFont val="Calibri"/>
      </rPr>
      <t>'PCA1', '8B2E303DEEEEA0C0',</t>
    </r>
    <r>
      <rPr>
        <sz val="11"/>
        <color rgb="FF000000"/>
        <rFont val="Calibri"/>
      </rPr>
      <t xml:space="preserve">
</t>
    </r>
    <r>
      <rPr>
        <sz val="11"/>
        <color rgb="FF000000"/>
        <rFont val="Calibri"/>
      </rPr>
      <t>'PCA2', '7AD6CE22462A5781',</t>
    </r>
    <r>
      <rPr>
        <sz val="11"/>
        <color rgb="FF000000"/>
        <rFont val="Calibri"/>
      </rPr>
      <t xml:space="preserve">
</t>
    </r>
    <r>
      <rPr>
        <sz val="11"/>
        <color rgb="FF000000"/>
        <rFont val="Calibri"/>
      </rPr>
      <t>'PCA3', 'B8194D12FD4F537D',</t>
    </r>
    <r>
      <rPr>
        <sz val="11"/>
        <color rgb="FF000000"/>
        <rFont val="Calibri"/>
      </rPr>
      <t xml:space="preserve">
</t>
    </r>
    <r>
      <rPr>
        <sz val="11"/>
        <color rgb="FF000000"/>
        <rFont val="Calibri"/>
      </rPr>
      <t>'PCA4', '83AD05F1D0B0C603',</t>
    </r>
    <r>
      <rPr>
        <sz val="11"/>
        <color rgb="FF000000"/>
        <rFont val="Calibri"/>
      </rPr>
      <t xml:space="preserve">
</t>
    </r>
    <r>
      <rPr>
        <sz val="11"/>
        <color rgb="FF000000"/>
        <rFont val="Calibri"/>
      </rPr>
      <t>'PCS1', '2BE6DD3D1DEA4A16',</t>
    </r>
    <r>
      <rPr>
        <sz val="11"/>
        <color rgb="FF000000"/>
        <rFont val="Calibri"/>
      </rPr>
      <t xml:space="preserve">
</t>
    </r>
    <r>
      <rPr>
        <sz val="11"/>
        <color rgb="FF000000"/>
        <rFont val="Calibri"/>
      </rPr>
      <t>'PCS2', '78117145145592B1',</t>
    </r>
    <r>
      <rPr>
        <sz val="11"/>
        <color rgb="FF000000"/>
        <rFont val="Calibri"/>
      </rPr>
      <t xml:space="preserve">
</t>
    </r>
    <r>
      <rPr>
        <sz val="11"/>
        <color rgb="FF000000"/>
        <rFont val="Calibri"/>
      </rPr>
      <t>'PCS3', 'F48449F028A065B1',</t>
    </r>
    <r>
      <rPr>
        <sz val="11"/>
        <color rgb="FF000000"/>
        <rFont val="Calibri"/>
      </rPr>
      <t xml:space="preserve">
</t>
    </r>
    <r>
      <rPr>
        <sz val="11"/>
        <color rgb="FF000000"/>
        <rFont val="Calibri"/>
      </rPr>
      <t>'PCS4', 'E1385509C0B16BED',</t>
    </r>
    <r>
      <rPr>
        <sz val="11"/>
        <color rgb="FF000000"/>
        <rFont val="Calibri"/>
      </rPr>
      <t xml:space="preserve">
</t>
    </r>
    <r>
      <rPr>
        <sz val="11"/>
        <color rgb="FF000000"/>
        <rFont val="Calibri"/>
      </rPr>
      <t>'PD7333', '5FFAD8604D9DC00F',</t>
    </r>
    <r>
      <rPr>
        <sz val="11"/>
        <color rgb="FF000000"/>
        <rFont val="Calibri"/>
      </rPr>
      <t xml:space="preserve">
</t>
    </r>
    <r>
      <rPr>
        <sz val="11"/>
        <color rgb="FF000000"/>
        <rFont val="Calibri"/>
      </rPr>
      <t>'PD7334', 'CDCF262B5EE254E1',</t>
    </r>
    <r>
      <rPr>
        <sz val="11"/>
        <color rgb="FF000000"/>
        <rFont val="Calibri"/>
      </rPr>
      <t xml:space="preserve">
</t>
    </r>
    <r>
      <rPr>
        <sz val="11"/>
        <color rgb="FF000000"/>
        <rFont val="Calibri"/>
      </rPr>
      <t>'PD810', 'EB04A177A74C6BCB',</t>
    </r>
    <r>
      <rPr>
        <sz val="11"/>
        <color rgb="FF000000"/>
        <rFont val="Calibri"/>
      </rPr>
      <t xml:space="preserve">
</t>
    </r>
    <r>
      <rPr>
        <sz val="11"/>
        <color rgb="FF000000"/>
        <rFont val="Calibri"/>
      </rPr>
      <t>'PD811', '3B3C0EFA4F20AC37',</t>
    </r>
    <r>
      <rPr>
        <sz val="11"/>
        <color rgb="FF000000"/>
        <rFont val="Calibri"/>
      </rPr>
      <t xml:space="preserve">
</t>
    </r>
    <r>
      <rPr>
        <sz val="11"/>
        <color rgb="FF000000"/>
        <rFont val="Calibri"/>
      </rPr>
      <t>'PD812', 'E73A81DB32776026',</t>
    </r>
    <r>
      <rPr>
        <sz val="11"/>
        <color rgb="FF000000"/>
        <rFont val="Calibri"/>
      </rPr>
      <t xml:space="preserve">
</t>
    </r>
    <r>
      <rPr>
        <sz val="11"/>
        <color rgb="FF000000"/>
        <rFont val="Calibri"/>
      </rPr>
      <t>'PD9', 'CACEB3F9EA16B9B7',</t>
    </r>
    <r>
      <rPr>
        <sz val="11"/>
        <color rgb="FF000000"/>
        <rFont val="Calibri"/>
      </rPr>
      <t xml:space="preserve">
</t>
    </r>
    <r>
      <rPr>
        <sz val="11"/>
        <color rgb="FF000000"/>
        <rFont val="Calibri"/>
      </rPr>
      <t>'PDA1', 'C7703B70B573D20F',</t>
    </r>
    <r>
      <rPr>
        <sz val="11"/>
        <color rgb="FF000000"/>
        <rFont val="Calibri"/>
      </rPr>
      <t xml:space="preserve">
</t>
    </r>
    <r>
      <rPr>
        <sz val="11"/>
        <color rgb="FF000000"/>
        <rFont val="Calibri"/>
      </rPr>
      <t>'PEARL', 'E0AFD95B9EBD0261',</t>
    </r>
    <r>
      <rPr>
        <sz val="11"/>
        <color rgb="FF000000"/>
        <rFont val="Calibri"/>
      </rPr>
      <t xml:space="preserve">
</t>
    </r>
    <r>
      <rPr>
        <sz val="11"/>
        <color rgb="FF000000"/>
        <rFont val="Calibri"/>
      </rPr>
      <t>'PEG', '20577ED9A8DB8D22',</t>
    </r>
    <r>
      <rPr>
        <sz val="11"/>
        <color rgb="FF000000"/>
        <rFont val="Calibri"/>
      </rPr>
      <t xml:space="preserve">
</t>
    </r>
    <r>
      <rPr>
        <sz val="11"/>
        <color rgb="FF000000"/>
        <rFont val="Calibri"/>
      </rPr>
      <t>'PENNY', 'BB6103E073D7B811',</t>
    </r>
    <r>
      <rPr>
        <sz val="11"/>
        <color rgb="FF000000"/>
        <rFont val="Calibri"/>
      </rPr>
      <t xml:space="preserve">
</t>
    </r>
    <r>
      <rPr>
        <sz val="11"/>
        <color rgb="FF000000"/>
        <rFont val="Calibri"/>
      </rPr>
      <t>'PEOPLE', '613459773123B38A',</t>
    </r>
    <r>
      <rPr>
        <sz val="11"/>
        <color rgb="FF000000"/>
        <rFont val="Calibri"/>
      </rPr>
      <t xml:space="preserve">
</t>
    </r>
    <r>
      <rPr>
        <sz val="11"/>
        <color rgb="FF000000"/>
        <rFont val="Calibri"/>
      </rPr>
      <t>'PERCY', 'EB9E8B33A2DDFD11',</t>
    </r>
    <r>
      <rPr>
        <sz val="11"/>
        <color rgb="FF000000"/>
        <rFont val="Calibri"/>
      </rPr>
      <t xml:space="preserve">
</t>
    </r>
    <r>
      <rPr>
        <sz val="11"/>
        <color rgb="FF000000"/>
        <rFont val="Calibri"/>
      </rPr>
      <t>'PERRY', 'D62B14B93EE176B6',</t>
    </r>
    <r>
      <rPr>
        <sz val="11"/>
        <color rgb="FF000000"/>
        <rFont val="Calibri"/>
      </rPr>
      <t xml:space="preserve">
</t>
    </r>
    <r>
      <rPr>
        <sz val="11"/>
        <color rgb="FF000000"/>
        <rFont val="Calibri"/>
      </rPr>
      <t>'PETE', '4040619819A9C76E',</t>
    </r>
    <r>
      <rPr>
        <sz val="11"/>
        <color rgb="FF000000"/>
        <rFont val="Calibri"/>
      </rPr>
      <t xml:space="preserve">
</t>
    </r>
    <r>
      <rPr>
        <sz val="11"/>
        <color rgb="FF000000"/>
        <rFont val="Calibri"/>
      </rPr>
      <t>'PEYTON', 'B7127140004677FC',</t>
    </r>
    <r>
      <rPr>
        <sz val="11"/>
        <color rgb="FF000000"/>
        <rFont val="Calibri"/>
      </rPr>
      <t xml:space="preserve">
</t>
    </r>
    <r>
      <rPr>
        <sz val="11"/>
        <color rgb="FF000000"/>
        <rFont val="Calibri"/>
      </rPr>
      <t>'PHIL', '181446AE258EE2F6',</t>
    </r>
    <r>
      <rPr>
        <sz val="11"/>
        <color rgb="FF000000"/>
        <rFont val="Calibri"/>
      </rPr>
      <t xml:space="preserve">
</t>
    </r>
    <r>
      <rPr>
        <sz val="11"/>
        <color rgb="FF000000"/>
        <rFont val="Calibri"/>
      </rPr>
      <t>'PJI', '5024B1B412CD4AB9',</t>
    </r>
    <r>
      <rPr>
        <sz val="11"/>
        <color rgb="FF000000"/>
        <rFont val="Calibri"/>
      </rPr>
      <t xml:space="preserve">
</t>
    </r>
    <r>
      <rPr>
        <sz val="11"/>
        <color rgb="FF000000"/>
        <rFont val="Calibri"/>
      </rPr>
      <t>'PJM', '021B05DBB892D11F',</t>
    </r>
    <r>
      <rPr>
        <sz val="11"/>
        <color rgb="FF000000"/>
        <rFont val="Calibri"/>
      </rPr>
      <t xml:space="preserve">
</t>
    </r>
    <r>
      <rPr>
        <sz val="11"/>
        <color rgb="FF000000"/>
        <rFont val="Calibri"/>
      </rPr>
      <t>'PM', '72E382A52E89575A',</t>
    </r>
    <r>
      <rPr>
        <sz val="11"/>
        <color rgb="FF000000"/>
        <rFont val="Calibri"/>
      </rPr>
      <t xml:space="preserve">
</t>
    </r>
    <r>
      <rPr>
        <sz val="11"/>
        <color rgb="FF000000"/>
        <rFont val="Calibri"/>
      </rPr>
      <t>'PMI', 'A7F7978B21A6F65E',</t>
    </r>
    <r>
      <rPr>
        <sz val="11"/>
        <color rgb="FF000000"/>
        <rFont val="Calibri"/>
      </rPr>
      <t xml:space="preserve">
</t>
    </r>
    <r>
      <rPr>
        <sz val="11"/>
        <color rgb="FF000000"/>
        <rFont val="Calibri"/>
      </rPr>
      <t>'PN', 'D40D0FEF9C8DC624',</t>
    </r>
    <r>
      <rPr>
        <sz val="11"/>
        <color rgb="FF000000"/>
        <rFont val="Calibri"/>
      </rPr>
      <t xml:space="preserve">
</t>
    </r>
    <r>
      <rPr>
        <sz val="11"/>
        <color rgb="FF000000"/>
        <rFont val="Calibri"/>
      </rPr>
      <t>'PO', '355CBEC355C10FEF',</t>
    </r>
    <r>
      <rPr>
        <sz val="11"/>
        <color rgb="FF000000"/>
        <rFont val="Calibri"/>
      </rPr>
      <t xml:space="preserve">
</t>
    </r>
    <r>
      <rPr>
        <sz val="11"/>
        <color rgb="FF000000"/>
        <rFont val="Calibri"/>
      </rPr>
      <t>'POA', '2AB40F104D8517A0',</t>
    </r>
    <r>
      <rPr>
        <sz val="11"/>
        <color rgb="FF000000"/>
        <rFont val="Calibri"/>
      </rPr>
      <t xml:space="preserve">
</t>
    </r>
    <r>
      <rPr>
        <sz val="11"/>
        <color rgb="FF000000"/>
        <rFont val="Calibri"/>
      </rPr>
      <t>'POLLY', 'ABC770C112D23DBE',</t>
    </r>
    <r>
      <rPr>
        <sz val="11"/>
        <color rgb="FF000000"/>
        <rFont val="Calibri"/>
      </rPr>
      <t xml:space="preserve">
</t>
    </r>
    <r>
      <rPr>
        <sz val="11"/>
        <color rgb="FF000000"/>
        <rFont val="Calibri"/>
      </rPr>
      <t>'POM', '123CF56E05D4EF3C',</t>
    </r>
    <r>
      <rPr>
        <sz val="11"/>
        <color rgb="FF000000"/>
        <rFont val="Calibri"/>
      </rPr>
      <t xml:space="preserve">
</t>
    </r>
    <r>
      <rPr>
        <sz val="11"/>
        <color rgb="FF000000"/>
        <rFont val="Calibri"/>
      </rPr>
      <t>'PON', '582090FD3CC44DA3',</t>
    </r>
    <r>
      <rPr>
        <sz val="11"/>
        <color rgb="FF000000"/>
        <rFont val="Calibri"/>
      </rPr>
      <t xml:space="preserve">
</t>
    </r>
    <r>
      <rPr>
        <sz val="11"/>
        <color rgb="FF000000"/>
        <rFont val="Calibri"/>
      </rPr>
      <t>'PORTAL', 'A96255A27EC33614',</t>
    </r>
    <r>
      <rPr>
        <sz val="11"/>
        <color rgb="FF000000"/>
        <rFont val="Calibri"/>
      </rPr>
      <t xml:space="preserve">
</t>
    </r>
    <r>
      <rPr>
        <sz val="11"/>
        <color rgb="FF000000"/>
        <rFont val="Calibri"/>
      </rPr>
      <t>'PORTAL_APP', '831A79AFB0BD29EC',</t>
    </r>
    <r>
      <rPr>
        <sz val="11"/>
        <color rgb="FF000000"/>
        <rFont val="Calibri"/>
      </rPr>
      <t xml:space="preserve">
</t>
    </r>
    <r>
      <rPr>
        <sz val="11"/>
        <color rgb="FF000000"/>
        <rFont val="Calibri"/>
      </rPr>
      <t>'PORTAL_DEMO', 'A0A3A6A577A931A3',</t>
    </r>
    <r>
      <rPr>
        <sz val="11"/>
        <color rgb="FF000000"/>
        <rFont val="Calibri"/>
      </rPr>
      <t xml:space="preserve">
</t>
    </r>
    <r>
      <rPr>
        <sz val="11"/>
        <color rgb="FF000000"/>
        <rFont val="Calibri"/>
      </rPr>
      <t>'PORTAL_PUBLIC', '70A9169655669CE8',</t>
    </r>
    <r>
      <rPr>
        <sz val="11"/>
        <color rgb="FF000000"/>
        <rFont val="Calibri"/>
      </rPr>
      <t xml:space="preserve">
</t>
    </r>
    <r>
      <rPr>
        <sz val="11"/>
        <color rgb="FF000000"/>
        <rFont val="Calibri"/>
      </rPr>
      <t>'PORTAL30', '969F9C3839672C6D',</t>
    </r>
    <r>
      <rPr>
        <sz val="11"/>
        <color rgb="FF000000"/>
        <rFont val="Calibri"/>
      </rPr>
      <t xml:space="preserve">
</t>
    </r>
    <r>
      <rPr>
        <sz val="11"/>
        <color rgb="FF000000"/>
        <rFont val="Calibri"/>
      </rPr>
      <t>'PORTAL30_DEMO', 'CFD1302A7F832068',</t>
    </r>
    <r>
      <rPr>
        <sz val="11"/>
        <color rgb="FF000000"/>
        <rFont val="Calibri"/>
      </rPr>
      <t xml:space="preserve">
</t>
    </r>
    <r>
      <rPr>
        <sz val="11"/>
        <color rgb="FF000000"/>
        <rFont val="Calibri"/>
      </rPr>
      <t>'PORTAL30_PUBLIC', '42068201613CA6E2',</t>
    </r>
    <r>
      <rPr>
        <sz val="11"/>
        <color rgb="FF000000"/>
        <rFont val="Calibri"/>
      </rPr>
      <t xml:space="preserve">
</t>
    </r>
    <r>
      <rPr>
        <sz val="11"/>
        <color rgb="FF000000"/>
        <rFont val="Calibri"/>
      </rPr>
      <t>'PORTAL30_SSO', '882B80B587FCDBC8',</t>
    </r>
    <r>
      <rPr>
        <sz val="11"/>
        <color rgb="FF000000"/>
        <rFont val="Calibri"/>
      </rPr>
      <t xml:space="preserve">
</t>
    </r>
    <r>
      <rPr>
        <sz val="11"/>
        <color rgb="FF000000"/>
        <rFont val="Calibri"/>
      </rPr>
      <t>'PORTAL30_SSO_PS', 'F2C3DC8003BC90F8',</t>
    </r>
    <r>
      <rPr>
        <sz val="11"/>
        <color rgb="FF000000"/>
        <rFont val="Calibri"/>
      </rPr>
      <t xml:space="preserve">
</t>
    </r>
    <r>
      <rPr>
        <sz val="11"/>
        <color rgb="FF000000"/>
        <rFont val="Calibri"/>
      </rPr>
      <t>'PORTAL30_SSO_PUBLIC', '98741BDA2AC7FFB2',</t>
    </r>
    <r>
      <rPr>
        <sz val="11"/>
        <color rgb="FF000000"/>
        <rFont val="Calibri"/>
      </rPr>
      <t xml:space="preserve">
</t>
    </r>
    <r>
      <rPr>
        <sz val="11"/>
        <color rgb="FF000000"/>
        <rFont val="Calibri"/>
      </rPr>
      <t>'POS', '6F6675F272217CF7',</t>
    </r>
    <r>
      <rPr>
        <sz val="11"/>
        <color rgb="FF000000"/>
        <rFont val="Calibri"/>
      </rPr>
      <t xml:space="preserve">
</t>
    </r>
    <r>
      <rPr>
        <sz val="11"/>
        <color rgb="FF000000"/>
        <rFont val="Calibri"/>
      </rPr>
      <t>'PPM1', 'AA4AE24987D0E84B',</t>
    </r>
    <r>
      <rPr>
        <sz val="11"/>
        <color rgb="FF000000"/>
        <rFont val="Calibri"/>
      </rPr>
      <t xml:space="preserve">
</t>
    </r>
    <r>
      <rPr>
        <sz val="11"/>
        <color rgb="FF000000"/>
        <rFont val="Calibri"/>
      </rPr>
      <t>'PPM2', '4023F995FF78077C',</t>
    </r>
    <r>
      <rPr>
        <sz val="11"/>
        <color rgb="FF000000"/>
        <rFont val="Calibri"/>
      </rPr>
      <t xml:space="preserve">
</t>
    </r>
    <r>
      <rPr>
        <sz val="11"/>
        <color rgb="FF000000"/>
        <rFont val="Calibri"/>
      </rPr>
      <t>'PPM3', '12F56FADDA87BBF9',</t>
    </r>
    <r>
      <rPr>
        <sz val="11"/>
        <color rgb="FF000000"/>
        <rFont val="Calibri"/>
      </rPr>
      <t xml:space="preserve">
</t>
    </r>
    <r>
      <rPr>
        <sz val="11"/>
        <color rgb="FF000000"/>
        <rFont val="Calibri"/>
      </rPr>
      <t>'PPM4', '84E17CB7A3B0E769',</t>
    </r>
    <r>
      <rPr>
        <sz val="11"/>
        <color rgb="FF000000"/>
        <rFont val="Calibri"/>
      </rPr>
      <t xml:space="preserve">
</t>
    </r>
    <r>
      <rPr>
        <sz val="11"/>
        <color rgb="FF000000"/>
        <rFont val="Calibri"/>
      </rPr>
      <t>'PPM5', '804C159C660F902C',</t>
    </r>
    <r>
      <rPr>
        <sz val="11"/>
        <color rgb="FF000000"/>
        <rFont val="Calibri"/>
      </rPr>
      <t xml:space="preserve">
</t>
    </r>
    <r>
      <rPr>
        <sz val="11"/>
        <color rgb="FF000000"/>
        <rFont val="Calibri"/>
      </rPr>
      <t>'PRISTB733', '1D1BCF8E03151EF5',</t>
    </r>
    <r>
      <rPr>
        <sz val="11"/>
        <color rgb="FF000000"/>
        <rFont val="Calibri"/>
      </rPr>
      <t xml:space="preserve">
</t>
    </r>
    <r>
      <rPr>
        <sz val="11"/>
        <color rgb="FF000000"/>
        <rFont val="Calibri"/>
      </rPr>
      <t>'PRISTCTL', '78562A983A2F78FB',</t>
    </r>
    <r>
      <rPr>
        <sz val="11"/>
        <color rgb="FF000000"/>
        <rFont val="Calibri"/>
      </rPr>
      <t xml:space="preserve">
</t>
    </r>
    <r>
      <rPr>
        <sz val="11"/>
        <color rgb="FF000000"/>
        <rFont val="Calibri"/>
      </rPr>
      <t>'PRISTDTA', '3FCBC379C8FE079C',</t>
    </r>
    <r>
      <rPr>
        <sz val="11"/>
        <color rgb="FF000000"/>
        <rFont val="Calibri"/>
      </rPr>
      <t xml:space="preserve">
</t>
    </r>
    <r>
      <rPr>
        <sz val="11"/>
        <color rgb="FF000000"/>
        <rFont val="Calibri"/>
      </rPr>
      <t>'PRODB733', '9CCD49EB30CB80C4',</t>
    </r>
    <r>
      <rPr>
        <sz val="11"/>
        <color rgb="FF000000"/>
        <rFont val="Calibri"/>
      </rPr>
      <t xml:space="preserve">
</t>
    </r>
    <r>
      <rPr>
        <sz val="11"/>
        <color rgb="FF000000"/>
        <rFont val="Calibri"/>
      </rPr>
      <t>'PRODCTL', 'E5DE2F01529AE93C',</t>
    </r>
    <r>
      <rPr>
        <sz val="11"/>
        <color rgb="FF000000"/>
        <rFont val="Calibri"/>
      </rPr>
      <t xml:space="preserve">
</t>
    </r>
    <r>
      <rPr>
        <sz val="11"/>
        <color rgb="FF000000"/>
        <rFont val="Calibri"/>
      </rPr>
      <t>'PRODDTA', '2A97CD2281B256BA',</t>
    </r>
    <r>
      <rPr>
        <sz val="11"/>
        <color rgb="FF000000"/>
        <rFont val="Calibri"/>
      </rPr>
      <t xml:space="preserve">
</t>
    </r>
    <r>
      <rPr>
        <sz val="11"/>
        <color rgb="FF000000"/>
        <rFont val="Calibri"/>
      </rPr>
      <t>'PRODUSER', '752E503EFBF2C2CA',</t>
    </r>
    <r>
      <rPr>
        <sz val="11"/>
        <color rgb="FF000000"/>
        <rFont val="Calibri"/>
      </rPr>
      <t xml:space="preserve">
</t>
    </r>
    <r>
      <rPr>
        <sz val="11"/>
        <color rgb="FF000000"/>
        <rFont val="Calibri"/>
      </rPr>
      <t>'PROJMFG', '34D61E5C9BC7147E',</t>
    </r>
    <r>
      <rPr>
        <sz val="11"/>
        <color rgb="FF000000"/>
        <rFont val="Calibri"/>
      </rPr>
      <t xml:space="preserve">
</t>
    </r>
    <r>
      <rPr>
        <sz val="11"/>
        <color rgb="FF000000"/>
        <rFont val="Calibri"/>
      </rPr>
      <t>'PRP', 'C1C4328F8862BC16',</t>
    </r>
    <r>
      <rPr>
        <sz val="11"/>
        <color rgb="FF000000"/>
        <rFont val="Calibri"/>
      </rPr>
      <t xml:space="preserve">
</t>
    </r>
    <r>
      <rPr>
        <sz val="11"/>
        <color rgb="FF000000"/>
        <rFont val="Calibri"/>
      </rPr>
      <t>'PS', '0AE52ADF439D30BD',</t>
    </r>
    <r>
      <rPr>
        <sz val="11"/>
        <color rgb="FF000000"/>
        <rFont val="Calibri"/>
      </rPr>
      <t xml:space="preserve">
</t>
    </r>
    <r>
      <rPr>
        <sz val="11"/>
        <color rgb="FF000000"/>
        <rFont val="Calibri"/>
      </rPr>
      <t>'PS810', '90C0BEC7CA10777E',</t>
    </r>
    <r>
      <rPr>
        <sz val="11"/>
        <color rgb="FF000000"/>
        <rFont val="Calibri"/>
      </rPr>
      <t xml:space="preserve">
</t>
    </r>
    <r>
      <rPr>
        <sz val="11"/>
        <color rgb="FF000000"/>
        <rFont val="Calibri"/>
      </rPr>
      <t>'PS810CTL', 'D32CCE5BDCD8B9F9',</t>
    </r>
    <r>
      <rPr>
        <sz val="11"/>
        <color rgb="FF000000"/>
        <rFont val="Calibri"/>
      </rPr>
      <t xml:space="preserve">
</t>
    </r>
    <r>
      <rPr>
        <sz val="11"/>
        <color rgb="FF000000"/>
        <rFont val="Calibri"/>
      </rPr>
      <t>'PS810DTA', 'AC0B7353A58FC778',</t>
    </r>
    <r>
      <rPr>
        <sz val="11"/>
        <color rgb="FF000000"/>
        <rFont val="Calibri"/>
      </rPr>
      <t xml:space="preserve">
</t>
    </r>
    <r>
      <rPr>
        <sz val="11"/>
        <color rgb="FF000000"/>
        <rFont val="Calibri"/>
      </rPr>
      <t>'PS811', 'B5A174184403822F',</t>
    </r>
    <r>
      <rPr>
        <sz val="11"/>
        <color rgb="FF000000"/>
        <rFont val="Calibri"/>
      </rPr>
      <t xml:space="preserve">
</t>
    </r>
    <r>
      <rPr>
        <sz val="11"/>
        <color rgb="FF000000"/>
        <rFont val="Calibri"/>
      </rPr>
      <t>'PS811CTL', '18EDE0C5CCAE4C5A',</t>
    </r>
    <r>
      <rPr>
        <sz val="11"/>
        <color rgb="FF000000"/>
        <rFont val="Calibri"/>
      </rPr>
      <t xml:space="preserve">
</t>
    </r>
    <r>
      <rPr>
        <sz val="11"/>
        <color rgb="FF000000"/>
        <rFont val="Calibri"/>
      </rPr>
      <t>'PS811DTA', '7961547C7FB96920',</t>
    </r>
    <r>
      <rPr>
        <sz val="11"/>
        <color rgb="FF000000"/>
        <rFont val="Calibri"/>
      </rPr>
      <t xml:space="preserve">
</t>
    </r>
    <r>
      <rPr>
        <sz val="11"/>
        <color rgb="FF000000"/>
        <rFont val="Calibri"/>
      </rPr>
      <t>'PS812', '39F0304F007D92C8',</t>
    </r>
    <r>
      <rPr>
        <sz val="11"/>
        <color rgb="FF000000"/>
        <rFont val="Calibri"/>
      </rPr>
      <t xml:space="preserve">
</t>
    </r>
    <r>
      <rPr>
        <sz val="11"/>
        <color rgb="FF000000"/>
        <rFont val="Calibri"/>
      </rPr>
      <t>'PS812CTL', 'E39B1CE3456ECBE5',</t>
    </r>
    <r>
      <rPr>
        <sz val="11"/>
        <color rgb="FF000000"/>
        <rFont val="Calibri"/>
      </rPr>
      <t xml:space="preserve">
</t>
    </r>
    <r>
      <rPr>
        <sz val="11"/>
        <color rgb="FF000000"/>
        <rFont val="Calibri"/>
      </rPr>
      <t>'PS812DTA', '3780281C933FE164',</t>
    </r>
    <r>
      <rPr>
        <sz val="11"/>
        <color rgb="FF000000"/>
        <rFont val="Calibri"/>
      </rPr>
      <t xml:space="preserve">
</t>
    </r>
    <r>
      <rPr>
        <sz val="11"/>
        <color rgb="FF000000"/>
        <rFont val="Calibri"/>
      </rPr>
      <t>'PSA', 'FF4B266F9E61F911',</t>
    </r>
    <r>
      <rPr>
        <sz val="11"/>
        <color rgb="FF000000"/>
        <rFont val="Calibri"/>
      </rPr>
      <t xml:space="preserve">
</t>
    </r>
    <r>
      <rPr>
        <sz val="11"/>
        <color rgb="FF000000"/>
        <rFont val="Calibri"/>
      </rPr>
      <t>'PSB', '28EE1E024FC55E66',</t>
    </r>
    <r>
      <rPr>
        <sz val="11"/>
        <color rgb="FF000000"/>
        <rFont val="Calibri"/>
      </rPr>
      <t xml:space="preserve">
</t>
    </r>
    <r>
      <rPr>
        <sz val="11"/>
        <color rgb="FF000000"/>
        <rFont val="Calibri"/>
      </rPr>
      <t>'PSBASS', 'F739804B718D4406',</t>
    </r>
    <r>
      <rPr>
        <sz val="11"/>
        <color rgb="FF000000"/>
        <rFont val="Calibri"/>
      </rPr>
      <t xml:space="preserve">
</t>
    </r>
    <r>
      <rPr>
        <sz val="11"/>
        <color rgb="FF000000"/>
        <rFont val="Calibri"/>
      </rPr>
      <t>'PSEM', '40ACD8C0F1466A57',</t>
    </r>
    <r>
      <rPr>
        <sz val="11"/>
        <color rgb="FF000000"/>
        <rFont val="Calibri"/>
      </rPr>
      <t xml:space="preserve">
</t>
    </r>
    <r>
      <rPr>
        <sz val="11"/>
        <color rgb="FF000000"/>
        <rFont val="Calibri"/>
      </rPr>
      <t>'PSFT', '7B07F6F3EC08E30D',</t>
    </r>
    <r>
      <rPr>
        <sz val="11"/>
        <color rgb="FF000000"/>
        <rFont val="Calibri"/>
      </rPr>
      <t xml:space="preserve">
</t>
    </r>
    <r>
      <rPr>
        <sz val="11"/>
        <color rgb="FF000000"/>
        <rFont val="Calibri"/>
      </rPr>
      <t>'PSFTDBA', 'E1ECD83073C4E134',</t>
    </r>
    <r>
      <rPr>
        <sz val="11"/>
        <color rgb="FF000000"/>
        <rFont val="Calibri"/>
      </rPr>
      <t xml:space="preserve">
</t>
    </r>
    <r>
      <rPr>
        <sz val="11"/>
        <color rgb="FF000000"/>
        <rFont val="Calibri"/>
      </rPr>
      <t>'PSP', '4FE07360D435E2F0',</t>
    </r>
    <r>
      <rPr>
        <sz val="11"/>
        <color rgb="FF000000"/>
        <rFont val="Calibri"/>
      </rPr>
      <t xml:space="preserve">
</t>
    </r>
    <r>
      <rPr>
        <sz val="11"/>
        <color rgb="FF000000"/>
        <rFont val="Calibri"/>
      </rPr>
      <t>'PTADMIN', '4C35813E45705EBA',</t>
    </r>
    <r>
      <rPr>
        <sz val="11"/>
        <color rgb="FF000000"/>
        <rFont val="Calibri"/>
      </rPr>
      <t xml:space="preserve">
</t>
    </r>
    <r>
      <rPr>
        <sz val="11"/>
        <color rgb="FF000000"/>
        <rFont val="Calibri"/>
      </rPr>
      <t>'PTCNE', '463AEFECBA55BEE8',</t>
    </r>
    <r>
      <rPr>
        <sz val="11"/>
        <color rgb="FF000000"/>
        <rFont val="Calibri"/>
      </rPr>
      <t xml:space="preserve">
</t>
    </r>
    <r>
      <rPr>
        <sz val="11"/>
        <color rgb="FF000000"/>
        <rFont val="Calibri"/>
      </rPr>
      <t>'PTDMO', '251D71390034576A',</t>
    </r>
    <r>
      <rPr>
        <sz val="11"/>
        <color rgb="FF000000"/>
        <rFont val="Calibri"/>
      </rPr>
      <t xml:space="preserve">
</t>
    </r>
    <r>
      <rPr>
        <sz val="11"/>
        <color rgb="FF000000"/>
        <rFont val="Calibri"/>
      </rPr>
      <t>'PTE', '380FDDB696F0F266',</t>
    </r>
    <r>
      <rPr>
        <sz val="11"/>
        <color rgb="FF000000"/>
        <rFont val="Calibri"/>
      </rPr>
      <t xml:space="preserve">
</t>
    </r>
    <r>
      <rPr>
        <sz val="11"/>
        <color rgb="FF000000"/>
        <rFont val="Calibri"/>
      </rPr>
      <t>'PTESP', '5553404C13601916',</t>
    </r>
    <r>
      <rPr>
        <sz val="11"/>
        <color rgb="FF000000"/>
        <rFont val="Calibri"/>
      </rPr>
      <t xml:space="preserve">
</t>
    </r>
    <r>
      <rPr>
        <sz val="11"/>
        <color rgb="FF000000"/>
        <rFont val="Calibri"/>
      </rPr>
      <t>'PTFRA', 'A360DAD317F583E3',</t>
    </r>
    <r>
      <rPr>
        <sz val="11"/>
        <color rgb="FF000000"/>
        <rFont val="Calibri"/>
      </rPr>
      <t xml:space="preserve">
</t>
    </r>
    <r>
      <rPr>
        <sz val="11"/>
        <color rgb="FF000000"/>
        <rFont val="Calibri"/>
      </rPr>
      <t>'PTG', '7AB0D62E485C9A3D',</t>
    </r>
    <r>
      <rPr>
        <sz val="11"/>
        <color rgb="FF000000"/>
        <rFont val="Calibri"/>
      </rPr>
      <t xml:space="preserve">
</t>
    </r>
    <r>
      <rPr>
        <sz val="11"/>
        <color rgb="FF000000"/>
        <rFont val="Calibri"/>
      </rPr>
      <t>'PTGER', 'C8D1296B4DF96518',</t>
    </r>
    <r>
      <rPr>
        <sz val="11"/>
        <color rgb="FF000000"/>
        <rFont val="Calibri"/>
      </rPr>
      <t xml:space="preserve">
</t>
    </r>
    <r>
      <rPr>
        <sz val="11"/>
        <color rgb="FF000000"/>
        <rFont val="Calibri"/>
      </rPr>
      <t>'PTJPN', '2159C2EAF20011BF',</t>
    </r>
    <r>
      <rPr>
        <sz val="11"/>
        <color rgb="FF000000"/>
        <rFont val="Calibri"/>
      </rPr>
      <t xml:space="preserve">
</t>
    </r>
    <r>
      <rPr>
        <sz val="11"/>
        <color rgb="FF000000"/>
        <rFont val="Calibri"/>
      </rPr>
      <t>'PTUKE', 'D0EF510BCB2992A3',</t>
    </r>
    <r>
      <rPr>
        <sz val="11"/>
        <color rgb="FF000000"/>
        <rFont val="Calibri"/>
      </rPr>
      <t xml:space="preserve">
</t>
    </r>
    <r>
      <rPr>
        <sz val="11"/>
        <color rgb="FF000000"/>
        <rFont val="Calibri"/>
      </rPr>
      <t>'PTUPG', '2C27080C7CC57D06',</t>
    </r>
    <r>
      <rPr>
        <sz val="11"/>
        <color rgb="FF000000"/>
        <rFont val="Calibri"/>
      </rPr>
      <t xml:space="preserve">
</t>
    </r>
    <r>
      <rPr>
        <sz val="11"/>
        <color rgb="FF000000"/>
        <rFont val="Calibri"/>
      </rPr>
      <t>'PTWEB', '8F7F509D4DC01DF6',</t>
    </r>
    <r>
      <rPr>
        <sz val="11"/>
        <color rgb="FF000000"/>
        <rFont val="Calibri"/>
      </rPr>
      <t xml:space="preserve">
</t>
    </r>
    <r>
      <rPr>
        <sz val="11"/>
        <color rgb="FF000000"/>
        <rFont val="Calibri"/>
      </rPr>
      <t>'PTWEBSERVER', '3C8050536003278B',</t>
    </r>
    <r>
      <rPr>
        <sz val="11"/>
        <color rgb="FF000000"/>
        <rFont val="Calibri"/>
      </rPr>
      <t xml:space="preserve">
</t>
    </r>
    <r>
      <rPr>
        <sz val="11"/>
        <color rgb="FF000000"/>
        <rFont val="Calibri"/>
      </rPr>
      <t>'PUBLIC', '',</t>
    </r>
    <r>
      <rPr>
        <sz val="11"/>
        <color rgb="FF000000"/>
        <rFont val="Calibri"/>
      </rPr>
      <t xml:space="preserve">
</t>
    </r>
    <r>
      <rPr>
        <sz val="11"/>
        <color rgb="FF000000"/>
        <rFont val="Calibri"/>
      </rPr>
      <t>'PV', '76224BCC80895D3D',</t>
    </r>
    <r>
      <rPr>
        <sz val="11"/>
        <color rgb="FF000000"/>
        <rFont val="Calibri"/>
      </rPr>
      <t xml:space="preserve">
</t>
    </r>
    <r>
      <rPr>
        <sz val="11"/>
        <color rgb="FF000000"/>
        <rFont val="Calibri"/>
      </rPr>
      <t>'PY7333', '2A9C53FE066B852F',</t>
    </r>
    <r>
      <rPr>
        <sz val="11"/>
        <color rgb="FF000000"/>
        <rFont val="Calibri"/>
      </rPr>
      <t xml:space="preserve">
</t>
    </r>
    <r>
      <rPr>
        <sz val="11"/>
        <color rgb="FF000000"/>
        <rFont val="Calibri"/>
      </rPr>
      <t>'PY7334', 'F3BBFAE0DDC5F7AC',</t>
    </r>
    <r>
      <rPr>
        <sz val="11"/>
        <color rgb="FF000000"/>
        <rFont val="Calibri"/>
      </rPr>
      <t xml:space="preserve">
</t>
    </r>
    <r>
      <rPr>
        <sz val="11"/>
        <color rgb="FF000000"/>
        <rFont val="Calibri"/>
      </rPr>
      <t>'PY810', '95082D35E94B88C2',</t>
    </r>
    <r>
      <rPr>
        <sz val="11"/>
        <color rgb="FF000000"/>
        <rFont val="Calibri"/>
      </rPr>
      <t xml:space="preserve">
</t>
    </r>
    <r>
      <rPr>
        <sz val="11"/>
        <color rgb="FF000000"/>
        <rFont val="Calibri"/>
      </rPr>
      <t>'PY811', 'DC548D6438E4D6B7',</t>
    </r>
    <r>
      <rPr>
        <sz val="11"/>
        <color rgb="FF000000"/>
        <rFont val="Calibri"/>
      </rPr>
      <t xml:space="preserve">
</t>
    </r>
    <r>
      <rPr>
        <sz val="11"/>
        <color rgb="FF000000"/>
        <rFont val="Calibri"/>
      </rPr>
      <t>'PY812', '99C575A55E9FDA63',</t>
    </r>
    <r>
      <rPr>
        <sz val="11"/>
        <color rgb="FF000000"/>
        <rFont val="Calibri"/>
      </rPr>
      <t xml:space="preserve">
</t>
    </r>
    <r>
      <rPr>
        <sz val="11"/>
        <color rgb="FF000000"/>
        <rFont val="Calibri"/>
      </rPr>
      <t>'PY9', 'B8D4E503D0C4FCFD',</t>
    </r>
    <r>
      <rPr>
        <sz val="11"/>
        <color rgb="FF000000"/>
        <rFont val="Calibri"/>
      </rPr>
      <t xml:space="preserve">
</t>
    </r>
    <r>
      <rPr>
        <sz val="11"/>
        <color rgb="FF000000"/>
        <rFont val="Calibri"/>
      </rPr>
      <t>'QA', 'C7AEAA2D59EB1EAE',</t>
    </r>
    <r>
      <rPr>
        <sz val="11"/>
        <color rgb="FF000000"/>
        <rFont val="Calibri"/>
      </rPr>
      <t xml:space="preserve">
</t>
    </r>
    <r>
      <rPr>
        <sz val="11"/>
        <color rgb="FF000000"/>
        <rFont val="Calibri"/>
      </rPr>
      <t>'QOT', 'B27D0E5BA4DC8DEA',</t>
    </r>
    <r>
      <rPr>
        <sz val="11"/>
        <color rgb="FF000000"/>
        <rFont val="Calibri"/>
      </rPr>
      <t xml:space="preserve">
</t>
    </r>
    <r>
      <rPr>
        <sz val="11"/>
        <color rgb="FF000000"/>
        <rFont val="Calibri"/>
      </rPr>
      <t>'QP', '10A40A72991DCA15',</t>
    </r>
    <r>
      <rPr>
        <sz val="11"/>
        <color rgb="FF000000"/>
        <rFont val="Calibri"/>
      </rPr>
      <t xml:space="preserve">
</t>
    </r>
    <r>
      <rPr>
        <sz val="11"/>
        <color rgb="FF000000"/>
        <rFont val="Calibri"/>
      </rPr>
      <t>'QRM', '098286E4200B22DE',</t>
    </r>
    <r>
      <rPr>
        <sz val="11"/>
        <color rgb="FF000000"/>
        <rFont val="Calibri"/>
      </rPr>
      <t xml:space="preserve">
</t>
    </r>
    <r>
      <rPr>
        <sz val="11"/>
        <color rgb="FF000000"/>
        <rFont val="Calibri"/>
      </rPr>
      <t>'QS', '4603BCD2744BDE4F',</t>
    </r>
    <r>
      <rPr>
        <sz val="11"/>
        <color rgb="FF000000"/>
        <rFont val="Calibri"/>
      </rPr>
      <t xml:space="preserve">
</t>
    </r>
    <r>
      <rPr>
        <sz val="11"/>
        <color rgb="FF000000"/>
        <rFont val="Calibri"/>
      </rPr>
      <t>'QS_ADM', '3990FB418162F2A0',</t>
    </r>
    <r>
      <rPr>
        <sz val="11"/>
        <color rgb="FF000000"/>
        <rFont val="Calibri"/>
      </rPr>
      <t xml:space="preserve">
</t>
    </r>
    <r>
      <rPr>
        <sz val="11"/>
        <color rgb="FF000000"/>
        <rFont val="Calibri"/>
      </rPr>
      <t>'QS_CB', '870C36D8E6CD7CF5',</t>
    </r>
    <r>
      <rPr>
        <sz val="11"/>
        <color rgb="FF000000"/>
        <rFont val="Calibri"/>
      </rPr>
      <t xml:space="preserve">
</t>
    </r>
    <r>
      <rPr>
        <sz val="11"/>
        <color rgb="FF000000"/>
        <rFont val="Calibri"/>
      </rPr>
      <t>'QS_CBADM', '20E788F9D4F1D92C',</t>
    </r>
    <r>
      <rPr>
        <sz val="11"/>
        <color rgb="FF000000"/>
        <rFont val="Calibri"/>
      </rPr>
      <t xml:space="preserve">
</t>
    </r>
    <r>
      <rPr>
        <sz val="11"/>
        <color rgb="FF000000"/>
        <rFont val="Calibri"/>
      </rPr>
      <t>'QS_CS', '2CA6D0FC25128CF3',</t>
    </r>
    <r>
      <rPr>
        <sz val="11"/>
        <color rgb="FF000000"/>
        <rFont val="Calibri"/>
      </rPr>
      <t xml:space="preserve">
</t>
    </r>
    <r>
      <rPr>
        <sz val="11"/>
        <color rgb="FF000000"/>
        <rFont val="Calibri"/>
      </rPr>
      <t>'QS_ES', '9A5F2D9F5D1A9EF4',</t>
    </r>
    <r>
      <rPr>
        <sz val="11"/>
        <color rgb="FF000000"/>
        <rFont val="Calibri"/>
      </rPr>
      <t xml:space="preserve">
</t>
    </r>
    <r>
      <rPr>
        <sz val="11"/>
        <color rgb="FF000000"/>
        <rFont val="Calibri"/>
      </rPr>
      <t>'QS_OS', '0EF5997DC2638A61',</t>
    </r>
    <r>
      <rPr>
        <sz val="11"/>
        <color rgb="FF000000"/>
        <rFont val="Calibri"/>
      </rPr>
      <t xml:space="preserve">
</t>
    </r>
    <r>
      <rPr>
        <sz val="11"/>
        <color rgb="FF000000"/>
        <rFont val="Calibri"/>
      </rPr>
      <t>'QS_WS', '0447F2F756B4F460',</t>
    </r>
    <r>
      <rPr>
        <sz val="11"/>
        <color rgb="FF000000"/>
        <rFont val="Calibri"/>
      </rPr>
      <t xml:space="preserve">
</t>
    </r>
    <r>
      <rPr>
        <sz val="11"/>
        <color rgb="FF000000"/>
        <rFont val="Calibri"/>
      </rPr>
      <t>'RENE', '9AAD141AB0954CF0',</t>
    </r>
    <r>
      <rPr>
        <sz val="11"/>
        <color rgb="FF000000"/>
        <rFont val="Calibri"/>
      </rPr>
      <t xml:space="preserve">
</t>
    </r>
    <r>
      <rPr>
        <sz val="11"/>
        <color rgb="FF000000"/>
        <rFont val="Calibri"/>
      </rPr>
      <t>'REPADMIN', '915C93F34954F5F8',</t>
    </r>
    <r>
      <rPr>
        <sz val="11"/>
        <color rgb="FF000000"/>
        <rFont val="Calibri"/>
      </rPr>
      <t xml:space="preserve">
</t>
    </r>
    <r>
      <rPr>
        <sz val="11"/>
        <color rgb="FF000000"/>
        <rFont val="Calibri"/>
      </rPr>
      <t>'REPORTS', '0D9D14FE6653CF69',</t>
    </r>
    <r>
      <rPr>
        <sz val="11"/>
        <color rgb="FF000000"/>
        <rFont val="Calibri"/>
      </rPr>
      <t xml:space="preserve">
</t>
    </r>
    <r>
      <rPr>
        <sz val="11"/>
        <color rgb="FF000000"/>
        <rFont val="Calibri"/>
      </rPr>
      <t>'REPORTS_USER', '635074B4416CD3AC',</t>
    </r>
    <r>
      <rPr>
        <sz val="11"/>
        <color rgb="FF000000"/>
        <rFont val="Calibri"/>
      </rPr>
      <t xml:space="preserve">
</t>
    </r>
    <r>
      <rPr>
        <sz val="11"/>
        <color rgb="FF000000"/>
        <rFont val="Calibri"/>
      </rPr>
      <t>'RESTRICTED_US', 'E7E67B60CFAFBB2D',</t>
    </r>
    <r>
      <rPr>
        <sz val="11"/>
        <color rgb="FF000000"/>
        <rFont val="Calibri"/>
      </rPr>
      <t xml:space="preserve">
</t>
    </r>
    <r>
      <rPr>
        <sz val="11"/>
        <color rgb="FF000000"/>
        <rFont val="Calibri"/>
      </rPr>
      <t>'RG', '0FAA06DA0F42F21F',</t>
    </r>
    <r>
      <rPr>
        <sz val="11"/>
        <color rgb="FF000000"/>
        <rFont val="Calibri"/>
      </rPr>
      <t xml:space="preserve">
</t>
    </r>
    <r>
      <rPr>
        <sz val="11"/>
        <color rgb="FF000000"/>
        <rFont val="Calibri"/>
      </rPr>
      <t>'RHX', 'FFDF6A0C8C96E676',</t>
    </r>
    <r>
      <rPr>
        <sz val="11"/>
        <color rgb="FF000000"/>
        <rFont val="Calibri"/>
      </rPr>
      <t xml:space="preserve">
</t>
    </r>
    <r>
      <rPr>
        <sz val="11"/>
        <color rgb="FF000000"/>
        <rFont val="Calibri"/>
      </rPr>
      <t>'RLA', 'C1959B03F36C9BB2',</t>
    </r>
    <r>
      <rPr>
        <sz val="11"/>
        <color rgb="FF000000"/>
        <rFont val="Calibri"/>
      </rPr>
      <t xml:space="preserve">
</t>
    </r>
    <r>
      <rPr>
        <sz val="11"/>
        <color rgb="FF000000"/>
        <rFont val="Calibri"/>
      </rPr>
      <t>'RLM', '4B16ACDA351B557D',</t>
    </r>
    <r>
      <rPr>
        <sz val="11"/>
        <color rgb="FF000000"/>
        <rFont val="Calibri"/>
      </rPr>
      <t xml:space="preserve">
</t>
    </r>
    <r>
      <rPr>
        <sz val="11"/>
        <color rgb="FF000000"/>
        <rFont val="Calibri"/>
      </rPr>
      <t>'RM1', 'CD43500DAB99F447',</t>
    </r>
    <r>
      <rPr>
        <sz val="11"/>
        <color rgb="FF000000"/>
        <rFont val="Calibri"/>
      </rPr>
      <t xml:space="preserve">
</t>
    </r>
    <r>
      <rPr>
        <sz val="11"/>
        <color rgb="FF000000"/>
        <rFont val="Calibri"/>
      </rPr>
      <t>'RM2', '2D8EE7F8857D477E',</t>
    </r>
    <r>
      <rPr>
        <sz val="11"/>
        <color rgb="FF000000"/>
        <rFont val="Calibri"/>
      </rPr>
      <t xml:space="preserve">
</t>
    </r>
    <r>
      <rPr>
        <sz val="11"/>
        <color rgb="FF000000"/>
        <rFont val="Calibri"/>
      </rPr>
      <t>'RM3', '1A95960A95AC2E1D',</t>
    </r>
    <r>
      <rPr>
        <sz val="11"/>
        <color rgb="FF000000"/>
        <rFont val="Calibri"/>
      </rPr>
      <t xml:space="preserve">
</t>
    </r>
    <r>
      <rPr>
        <sz val="11"/>
        <color rgb="FF000000"/>
        <rFont val="Calibri"/>
      </rPr>
      <t>'RM4', '651BFD4E1DE4B040',</t>
    </r>
    <r>
      <rPr>
        <sz val="11"/>
        <color rgb="FF000000"/>
        <rFont val="Calibri"/>
      </rPr>
      <t xml:space="preserve">
</t>
    </r>
    <r>
      <rPr>
        <sz val="11"/>
        <color rgb="FF000000"/>
        <rFont val="Calibri"/>
      </rPr>
      <t>'RM5', 'FDCC34D74A22517C',</t>
    </r>
    <r>
      <rPr>
        <sz val="11"/>
        <color rgb="FF000000"/>
        <rFont val="Calibri"/>
      </rPr>
      <t xml:space="preserve">
</t>
    </r>
    <r>
      <rPr>
        <sz val="11"/>
        <color rgb="FF000000"/>
        <rFont val="Calibri"/>
      </rPr>
      <t>'RMAN', 'E7B5D92911C831E1',</t>
    </r>
    <r>
      <rPr>
        <sz val="11"/>
        <color rgb="FF000000"/>
        <rFont val="Calibri"/>
      </rPr>
      <t xml:space="preserve">
</t>
    </r>
    <r>
      <rPr>
        <sz val="11"/>
        <color rgb="FF000000"/>
        <rFont val="Calibri"/>
      </rPr>
      <t>'ROB', '94405F516486CA24',</t>
    </r>
    <r>
      <rPr>
        <sz val="11"/>
        <color rgb="FF000000"/>
        <rFont val="Calibri"/>
      </rPr>
      <t xml:space="preserve">
</t>
    </r>
    <r>
      <rPr>
        <sz val="11"/>
        <color rgb="FF000000"/>
        <rFont val="Calibri"/>
      </rPr>
      <t>'RPARKER', 'CEBFE4C41BBCC306',</t>
    </r>
    <r>
      <rPr>
        <sz val="11"/>
        <color rgb="FF000000"/>
        <rFont val="Calibri"/>
      </rPr>
      <t xml:space="preserve">
</t>
    </r>
    <r>
      <rPr>
        <sz val="11"/>
        <color rgb="FF000000"/>
        <rFont val="Calibri"/>
      </rPr>
      <t>'RWA1', 'B07E53895E37DBBB',</t>
    </r>
    <r>
      <rPr>
        <sz val="11"/>
        <color rgb="FF000000"/>
        <rFont val="Calibri"/>
      </rPr>
      <t xml:space="preserve">
</t>
    </r>
    <r>
      <rPr>
        <sz val="11"/>
        <color rgb="FF000000"/>
        <rFont val="Calibri"/>
      </rPr>
      <t>'SALLYH', '21457C94616F5716',</t>
    </r>
    <r>
      <rPr>
        <sz val="11"/>
        <color rgb="FF000000"/>
        <rFont val="Calibri"/>
      </rPr>
      <t xml:space="preserve">
</t>
    </r>
    <r>
      <rPr>
        <sz val="11"/>
        <color rgb="FF000000"/>
        <rFont val="Calibri"/>
      </rPr>
      <t>'SAM', '4B95138CB6A4DB94',</t>
    </r>
    <r>
      <rPr>
        <sz val="11"/>
        <color rgb="FF000000"/>
        <rFont val="Calibri"/>
      </rPr>
      <t xml:space="preserve">
</t>
    </r>
    <r>
      <rPr>
        <sz val="11"/>
        <color rgb="FF000000"/>
        <rFont val="Calibri"/>
      </rPr>
      <t>'SARAHMANDY', '60BE21D8711EE7D9',</t>
    </r>
    <r>
      <rPr>
        <sz val="11"/>
        <color rgb="FF000000"/>
        <rFont val="Calibri"/>
      </rPr>
      <t xml:space="preserve">
</t>
    </r>
    <r>
      <rPr>
        <sz val="11"/>
        <color rgb="FF000000"/>
        <rFont val="Calibri"/>
      </rPr>
      <t>'SCM1', '507306749131B393',</t>
    </r>
    <r>
      <rPr>
        <sz val="11"/>
        <color rgb="FF000000"/>
        <rFont val="Calibri"/>
      </rPr>
      <t xml:space="preserve">
</t>
    </r>
    <r>
      <rPr>
        <sz val="11"/>
        <color rgb="FF000000"/>
        <rFont val="Calibri"/>
      </rPr>
      <t>'SCM2', 'CBE8D6FAC7821E85',</t>
    </r>
    <r>
      <rPr>
        <sz val="11"/>
        <color rgb="FF000000"/>
        <rFont val="Calibri"/>
      </rPr>
      <t xml:space="preserve">
</t>
    </r>
    <r>
      <rPr>
        <sz val="11"/>
        <color rgb="FF000000"/>
        <rFont val="Calibri"/>
      </rPr>
      <t>'SCM3', '2B311B9CDC70F056',</t>
    </r>
    <r>
      <rPr>
        <sz val="11"/>
        <color rgb="FF000000"/>
        <rFont val="Calibri"/>
      </rPr>
      <t xml:space="preserve">
</t>
    </r>
    <r>
      <rPr>
        <sz val="11"/>
        <color rgb="FF000000"/>
        <rFont val="Calibri"/>
      </rPr>
      <t>'SCM4', '1FDF372790D5A016',</t>
    </r>
    <r>
      <rPr>
        <sz val="11"/>
        <color rgb="FF000000"/>
        <rFont val="Calibri"/>
      </rPr>
      <t xml:space="preserve">
</t>
    </r>
    <r>
      <rPr>
        <sz val="11"/>
        <color rgb="FF000000"/>
        <rFont val="Calibri"/>
      </rPr>
      <t>'SCOTT', 'F894844C34402B67',</t>
    </r>
    <r>
      <rPr>
        <sz val="11"/>
        <color rgb="FF000000"/>
        <rFont val="Calibri"/>
      </rPr>
      <t xml:space="preserve">
</t>
    </r>
    <r>
      <rPr>
        <sz val="11"/>
        <color rgb="FF000000"/>
        <rFont val="Calibri"/>
      </rPr>
      <t>'SDAVIS', 'A9A3B88C6A550559',</t>
    </r>
    <r>
      <rPr>
        <sz val="11"/>
        <color rgb="FF000000"/>
        <rFont val="Calibri"/>
      </rPr>
      <t xml:space="preserve">
</t>
    </r>
    <r>
      <rPr>
        <sz val="11"/>
        <color rgb="FF000000"/>
        <rFont val="Calibri"/>
      </rPr>
      <t>'SECDEMO', '009BBE8142502E10',</t>
    </r>
    <r>
      <rPr>
        <sz val="11"/>
        <color rgb="FF000000"/>
        <rFont val="Calibri"/>
      </rPr>
      <t xml:space="preserve">
</t>
    </r>
    <r>
      <rPr>
        <sz val="11"/>
        <color rgb="FF000000"/>
        <rFont val="Calibri"/>
      </rPr>
      <t>'SEDWARDS', '00A2EDFD7835BC43',</t>
    </r>
    <r>
      <rPr>
        <sz val="11"/>
        <color rgb="FF000000"/>
        <rFont val="Calibri"/>
      </rPr>
      <t xml:space="preserve">
</t>
    </r>
    <r>
      <rPr>
        <sz val="11"/>
        <color rgb="FF000000"/>
        <rFont val="Calibri"/>
      </rPr>
      <t>'SELLCM', '8318F67F72276445',</t>
    </r>
    <r>
      <rPr>
        <sz val="11"/>
        <color rgb="FF000000"/>
        <rFont val="Calibri"/>
      </rPr>
      <t xml:space="preserve">
</t>
    </r>
    <r>
      <rPr>
        <sz val="11"/>
        <color rgb="FF000000"/>
        <rFont val="Calibri"/>
      </rPr>
      <t>'SELLER', 'B7F439E172D5C3D0',</t>
    </r>
    <r>
      <rPr>
        <sz val="11"/>
        <color rgb="FF000000"/>
        <rFont val="Calibri"/>
      </rPr>
      <t xml:space="preserve">
</t>
    </r>
    <r>
      <rPr>
        <sz val="11"/>
        <color rgb="FF000000"/>
        <rFont val="Calibri"/>
      </rPr>
      <t>'SELLTREAS', '6EE7BA85E9F84560',</t>
    </r>
    <r>
      <rPr>
        <sz val="11"/>
        <color rgb="FF000000"/>
        <rFont val="Calibri"/>
      </rPr>
      <t xml:space="preserve">
</t>
    </r>
    <r>
      <rPr>
        <sz val="11"/>
        <color rgb="FF000000"/>
        <rFont val="Calibri"/>
      </rPr>
      <t>'SERVICES', 'B2BE254B514118A5',</t>
    </r>
    <r>
      <rPr>
        <sz val="11"/>
        <color rgb="FF000000"/>
        <rFont val="Calibri"/>
      </rPr>
      <t xml:space="preserve">
</t>
    </r>
    <r>
      <rPr>
        <sz val="11"/>
        <color rgb="FF000000"/>
        <rFont val="Calibri"/>
      </rPr>
      <t>'SETUP', '9EA55682C163B9A3',</t>
    </r>
    <r>
      <rPr>
        <sz val="11"/>
        <color rgb="FF000000"/>
        <rFont val="Calibri"/>
      </rPr>
      <t xml:space="preserve">
</t>
    </r>
    <r>
      <rPr>
        <sz val="11"/>
        <color rgb="FF000000"/>
        <rFont val="Calibri"/>
      </rPr>
      <t>'SH', '54B253CBBAAA8C48',</t>
    </r>
    <r>
      <rPr>
        <sz val="11"/>
        <color rgb="FF000000"/>
        <rFont val="Calibri"/>
      </rPr>
      <t xml:space="preserve">
</t>
    </r>
    <r>
      <rPr>
        <sz val="11"/>
        <color rgb="FF000000"/>
        <rFont val="Calibri"/>
      </rPr>
      <t>'SI_INFORMTN_SCHEMA', '84B8CBCA4D477FA3',</t>
    </r>
    <r>
      <rPr>
        <sz val="11"/>
        <color rgb="FF000000"/>
        <rFont val="Calibri"/>
      </rPr>
      <t xml:space="preserve">
</t>
    </r>
    <r>
      <rPr>
        <sz val="11"/>
        <color rgb="FF000000"/>
        <rFont val="Calibri"/>
      </rPr>
      <t>'SID', 'CFA11E6EBA79D33E',</t>
    </r>
    <r>
      <rPr>
        <sz val="11"/>
        <color rgb="FF000000"/>
        <rFont val="Calibri"/>
      </rPr>
      <t xml:space="preserve">
</t>
    </r>
    <r>
      <rPr>
        <sz val="11"/>
        <color rgb="FF000000"/>
        <rFont val="Calibri"/>
      </rPr>
      <t>'SKAYE', 'ED671B63BDDB6B50',</t>
    </r>
    <r>
      <rPr>
        <sz val="11"/>
        <color rgb="FF000000"/>
        <rFont val="Calibri"/>
      </rPr>
      <t xml:space="preserve">
</t>
    </r>
    <r>
      <rPr>
        <sz val="11"/>
        <color rgb="FF000000"/>
        <rFont val="Calibri"/>
      </rPr>
      <t>'SKYTETSUKA', 'EB5DA777D1F756EC',</t>
    </r>
    <r>
      <rPr>
        <sz val="11"/>
        <color rgb="FF000000"/>
        <rFont val="Calibri"/>
      </rPr>
      <t xml:space="preserve">
</t>
    </r>
    <r>
      <rPr>
        <sz val="11"/>
        <color rgb="FF000000"/>
        <rFont val="Calibri"/>
      </rPr>
      <t>'SLSAA', '99064FC6A2E4BBE8',</t>
    </r>
    <r>
      <rPr>
        <sz val="11"/>
        <color rgb="FF000000"/>
        <rFont val="Calibri"/>
      </rPr>
      <t xml:space="preserve">
</t>
    </r>
    <r>
      <rPr>
        <sz val="11"/>
        <color rgb="FF000000"/>
        <rFont val="Calibri"/>
      </rPr>
      <t>'SLSMGR', '0ED44093917BE294',</t>
    </r>
    <r>
      <rPr>
        <sz val="11"/>
        <color rgb="FF000000"/>
        <rFont val="Calibri"/>
      </rPr>
      <t xml:space="preserve">
</t>
    </r>
    <r>
      <rPr>
        <sz val="11"/>
        <color rgb="FF000000"/>
        <rFont val="Calibri"/>
      </rPr>
      <t>'SLSREP', '847B6AAB9471B0A5',</t>
    </r>
    <r>
      <rPr>
        <sz val="11"/>
        <color rgb="FF000000"/>
        <rFont val="Calibri"/>
      </rPr>
      <t xml:space="preserve">
</t>
    </r>
    <r>
      <rPr>
        <sz val="11"/>
        <color rgb="FF000000"/>
        <rFont val="Calibri"/>
      </rPr>
      <t>'SRABBITT', '85F734E71E391DF5',</t>
    </r>
    <r>
      <rPr>
        <sz val="11"/>
        <color rgb="FF000000"/>
        <rFont val="Calibri"/>
      </rPr>
      <t xml:space="preserve">
</t>
    </r>
    <r>
      <rPr>
        <sz val="11"/>
        <color rgb="FF000000"/>
        <rFont val="Calibri"/>
      </rPr>
      <t>'SRALPHS', '975601AA57CBD61A',</t>
    </r>
    <r>
      <rPr>
        <sz val="11"/>
        <color rgb="FF000000"/>
        <rFont val="Calibri"/>
      </rPr>
      <t xml:space="preserve">
</t>
    </r>
    <r>
      <rPr>
        <sz val="11"/>
        <color rgb="FF000000"/>
        <rFont val="Calibri"/>
      </rPr>
      <t>'SRAY', 'C233B26CFC5DC643',</t>
    </r>
    <r>
      <rPr>
        <sz val="11"/>
        <color rgb="FF000000"/>
        <rFont val="Calibri"/>
      </rPr>
      <t xml:space="preserve">
</t>
    </r>
    <r>
      <rPr>
        <sz val="11"/>
        <color rgb="FF000000"/>
        <rFont val="Calibri"/>
      </rPr>
      <t>'SRIVERS', '95FE94ADC2B39E08',</t>
    </r>
    <r>
      <rPr>
        <sz val="11"/>
        <color rgb="FF000000"/>
        <rFont val="Calibri"/>
      </rPr>
      <t xml:space="preserve">
</t>
    </r>
    <r>
      <rPr>
        <sz val="11"/>
        <color rgb="FF000000"/>
        <rFont val="Calibri"/>
      </rPr>
      <t>'SSA1', 'DEE6E1BEB962AA8B',</t>
    </r>
    <r>
      <rPr>
        <sz val="11"/>
        <color rgb="FF000000"/>
        <rFont val="Calibri"/>
      </rPr>
      <t xml:space="preserve">
</t>
    </r>
    <r>
      <rPr>
        <sz val="11"/>
        <color rgb="FF000000"/>
        <rFont val="Calibri"/>
      </rPr>
      <t>'SSA2', '96CA278B20579E34',</t>
    </r>
    <r>
      <rPr>
        <sz val="11"/>
        <color rgb="FF000000"/>
        <rFont val="Calibri"/>
      </rPr>
      <t xml:space="preserve">
</t>
    </r>
    <r>
      <rPr>
        <sz val="11"/>
        <color rgb="FF000000"/>
        <rFont val="Calibri"/>
      </rPr>
      <t>'SSA3', 'C3E8C3B002690CD4',</t>
    </r>
    <r>
      <rPr>
        <sz val="11"/>
        <color rgb="FF000000"/>
        <rFont val="Calibri"/>
      </rPr>
      <t xml:space="preserve">
</t>
    </r>
    <r>
      <rPr>
        <sz val="11"/>
        <color rgb="FF000000"/>
        <rFont val="Calibri"/>
      </rPr>
      <t>'SSC1', '4F7AC652CC728980',</t>
    </r>
    <r>
      <rPr>
        <sz val="11"/>
        <color rgb="FF000000"/>
        <rFont val="Calibri"/>
      </rPr>
      <t xml:space="preserve">
</t>
    </r>
    <r>
      <rPr>
        <sz val="11"/>
        <color rgb="FF000000"/>
        <rFont val="Calibri"/>
      </rPr>
      <t>'SSC2', 'A1350B328E74AE87',</t>
    </r>
    <r>
      <rPr>
        <sz val="11"/>
        <color rgb="FF000000"/>
        <rFont val="Calibri"/>
      </rPr>
      <t xml:space="preserve">
</t>
    </r>
    <r>
      <rPr>
        <sz val="11"/>
        <color rgb="FF000000"/>
        <rFont val="Calibri"/>
      </rPr>
      <t>'SSC3', 'EE3906EC2DA586D8',</t>
    </r>
    <r>
      <rPr>
        <sz val="11"/>
        <color rgb="FF000000"/>
        <rFont val="Calibri"/>
      </rPr>
      <t xml:space="preserve">
</t>
    </r>
    <r>
      <rPr>
        <sz val="11"/>
        <color rgb="FF000000"/>
        <rFont val="Calibri"/>
      </rPr>
      <t>'SSOSDK', '7C48B6FF3D54D006',</t>
    </r>
    <r>
      <rPr>
        <sz val="11"/>
        <color rgb="FF000000"/>
        <rFont val="Calibri"/>
      </rPr>
      <t xml:space="preserve">
</t>
    </r>
    <r>
      <rPr>
        <sz val="11"/>
        <color rgb="FF000000"/>
        <rFont val="Calibri"/>
      </rPr>
      <t>'SSP', '87470D6CE203FB4D',</t>
    </r>
    <r>
      <rPr>
        <sz val="11"/>
        <color rgb="FF000000"/>
        <rFont val="Calibri"/>
      </rPr>
      <t xml:space="preserve">
</t>
    </r>
    <r>
      <rPr>
        <sz val="11"/>
        <color rgb="FF000000"/>
        <rFont val="Calibri"/>
      </rPr>
      <t>'SSS1', 'E78C515C31E83848',</t>
    </r>
    <r>
      <rPr>
        <sz val="11"/>
        <color rgb="FF000000"/>
        <rFont val="Calibri"/>
      </rPr>
      <t xml:space="preserve">
</t>
    </r>
    <r>
      <rPr>
        <sz val="11"/>
        <color rgb="FF000000"/>
        <rFont val="Calibri"/>
      </rPr>
      <t>'SUPPLIER', '2B45928C2FE77279',</t>
    </r>
    <r>
      <rPr>
        <sz val="11"/>
        <color rgb="FF000000"/>
        <rFont val="Calibri"/>
      </rPr>
      <t xml:space="preserve">
</t>
    </r>
    <r>
      <rPr>
        <sz val="11"/>
        <color rgb="FF000000"/>
        <rFont val="Calibri"/>
      </rPr>
      <t>'SVM7333', '04B731B0EE953972',</t>
    </r>
    <r>
      <rPr>
        <sz val="11"/>
        <color rgb="FF000000"/>
        <rFont val="Calibri"/>
      </rPr>
      <t xml:space="preserve">
</t>
    </r>
    <r>
      <rPr>
        <sz val="11"/>
        <color rgb="FF000000"/>
        <rFont val="Calibri"/>
      </rPr>
      <t>'SVM7334', '62E2A2E886945CC8',</t>
    </r>
    <r>
      <rPr>
        <sz val="11"/>
        <color rgb="FF000000"/>
        <rFont val="Calibri"/>
      </rPr>
      <t xml:space="preserve">
</t>
    </r>
    <r>
      <rPr>
        <sz val="11"/>
        <color rgb="FF000000"/>
        <rFont val="Calibri"/>
      </rPr>
      <t>'SVM810', '0A3DCD8CA3B6ABD9',</t>
    </r>
    <r>
      <rPr>
        <sz val="11"/>
        <color rgb="FF000000"/>
        <rFont val="Calibri"/>
      </rPr>
      <t xml:space="preserve">
</t>
    </r>
    <r>
      <rPr>
        <sz val="11"/>
        <color rgb="FF000000"/>
        <rFont val="Calibri"/>
      </rPr>
      <t>'SVM811', '2B0CD57B1091C936',</t>
    </r>
    <r>
      <rPr>
        <sz val="11"/>
        <color rgb="FF000000"/>
        <rFont val="Calibri"/>
      </rPr>
      <t xml:space="preserve">
</t>
    </r>
    <r>
      <rPr>
        <sz val="11"/>
        <color rgb="FF000000"/>
        <rFont val="Calibri"/>
      </rPr>
      <t>'SVM812', '778632974E3947C9',</t>
    </r>
    <r>
      <rPr>
        <sz val="11"/>
        <color rgb="FF000000"/>
        <rFont val="Calibri"/>
      </rPr>
      <t xml:space="preserve">
</t>
    </r>
    <r>
      <rPr>
        <sz val="11"/>
        <color rgb="FF000000"/>
        <rFont val="Calibri"/>
      </rPr>
      <t>'SVM9', '552A60D8F84441F1',</t>
    </r>
    <r>
      <rPr>
        <sz val="11"/>
        <color rgb="FF000000"/>
        <rFont val="Calibri"/>
      </rPr>
      <t xml:space="preserve">
</t>
    </r>
    <r>
      <rPr>
        <sz val="11"/>
        <color rgb="FF000000"/>
        <rFont val="Calibri"/>
      </rPr>
      <t>'SVMB733', 'DD2BFB14346146FE',</t>
    </r>
    <r>
      <rPr>
        <sz val="11"/>
        <color rgb="FF000000"/>
        <rFont val="Calibri"/>
      </rPr>
      <t xml:space="preserve">
</t>
    </r>
    <r>
      <rPr>
        <sz val="11"/>
        <color rgb="FF000000"/>
        <rFont val="Calibri"/>
      </rPr>
      <t>'SVP1', 'F7BF1FFECE27A834',</t>
    </r>
    <r>
      <rPr>
        <sz val="11"/>
        <color rgb="FF000000"/>
        <rFont val="Calibri"/>
      </rPr>
      <t xml:space="preserve">
</t>
    </r>
    <r>
      <rPr>
        <sz val="11"/>
        <color rgb="FF000000"/>
        <rFont val="Calibri"/>
      </rPr>
      <t>'SY810', 'D56934CED7019318',</t>
    </r>
    <r>
      <rPr>
        <sz val="11"/>
        <color rgb="FF000000"/>
        <rFont val="Calibri"/>
      </rPr>
      <t xml:space="preserve">
</t>
    </r>
    <r>
      <rPr>
        <sz val="11"/>
        <color rgb="FF000000"/>
        <rFont val="Calibri"/>
      </rPr>
      <t>'SY811', '2FDC83B401477628',</t>
    </r>
    <r>
      <rPr>
        <sz val="11"/>
        <color rgb="FF000000"/>
        <rFont val="Calibri"/>
      </rPr>
      <t xml:space="preserve">
</t>
    </r>
    <r>
      <rPr>
        <sz val="11"/>
        <color rgb="FF000000"/>
        <rFont val="Calibri"/>
      </rPr>
      <t>'SY812', '812B8D7211E7DEF1',</t>
    </r>
    <r>
      <rPr>
        <sz val="11"/>
        <color rgb="FF000000"/>
        <rFont val="Calibri"/>
      </rPr>
      <t xml:space="preserve">
</t>
    </r>
    <r>
      <rPr>
        <sz val="11"/>
        <color rgb="FF000000"/>
        <rFont val="Calibri"/>
      </rPr>
      <t>'SY9', '3991E64C4BC2EC5D',</t>
    </r>
    <r>
      <rPr>
        <sz val="11"/>
        <color rgb="FF000000"/>
        <rFont val="Calibri"/>
      </rPr>
      <t xml:space="preserve">
</t>
    </r>
    <r>
      <rPr>
        <sz val="11"/>
        <color rgb="FF000000"/>
        <rFont val="Calibri"/>
      </rPr>
      <t>'SYS', '43CA255A7916ECFE',</t>
    </r>
    <r>
      <rPr>
        <sz val="11"/>
        <color rgb="FF000000"/>
        <rFont val="Calibri"/>
      </rPr>
      <t xml:space="preserve">
</t>
    </r>
    <r>
      <rPr>
        <sz val="11"/>
        <color rgb="FF000000"/>
        <rFont val="Calibri"/>
      </rPr>
      <t>'SYS7333', 'D7CDB3124F91351E',</t>
    </r>
    <r>
      <rPr>
        <sz val="11"/>
        <color rgb="FF000000"/>
        <rFont val="Calibri"/>
      </rPr>
      <t xml:space="preserve">
</t>
    </r>
    <r>
      <rPr>
        <sz val="11"/>
        <color rgb="FF000000"/>
        <rFont val="Calibri"/>
      </rPr>
      <t>'SYS', '5638228DAF52805F',</t>
    </r>
    <r>
      <rPr>
        <sz val="11"/>
        <color rgb="FF000000"/>
        <rFont val="Calibri"/>
      </rPr>
      <t xml:space="preserve">
</t>
    </r>
    <r>
      <rPr>
        <sz val="11"/>
        <color rgb="FF000000"/>
        <rFont val="Calibri"/>
      </rPr>
      <t>'SYS7334', '06959F7C9850F1E3',</t>
    </r>
    <r>
      <rPr>
        <sz val="11"/>
        <color rgb="FF000000"/>
        <rFont val="Calibri"/>
      </rPr>
      <t xml:space="preserve">
</t>
    </r>
    <r>
      <rPr>
        <sz val="11"/>
        <color rgb="FF000000"/>
        <rFont val="Calibri"/>
      </rPr>
      <t>'SYS', 'D4C5016086B2DC6A',</t>
    </r>
    <r>
      <rPr>
        <sz val="11"/>
        <color rgb="FF000000"/>
        <rFont val="Calibri"/>
      </rPr>
      <t xml:space="preserve">
</t>
    </r>
    <r>
      <rPr>
        <sz val="11"/>
        <color rgb="FF000000"/>
        <rFont val="Calibri"/>
      </rPr>
      <t>'SYSADMIN', 'DC86E8DEAA619C1A',</t>
    </r>
    <r>
      <rPr>
        <sz val="11"/>
        <color rgb="FF000000"/>
        <rFont val="Calibri"/>
      </rPr>
      <t xml:space="preserve">
</t>
    </r>
    <r>
      <rPr>
        <sz val="11"/>
        <color rgb="FF000000"/>
        <rFont val="Calibri"/>
      </rPr>
      <t>'SYSB733', '7A7F5C90BEC02F0E',</t>
    </r>
    <r>
      <rPr>
        <sz val="11"/>
        <color rgb="FF000000"/>
        <rFont val="Calibri"/>
      </rPr>
      <t xml:space="preserve">
</t>
    </r>
    <r>
      <rPr>
        <sz val="11"/>
        <color rgb="FF000000"/>
        <rFont val="Calibri"/>
      </rPr>
      <t>'SYSMAN', 'EB258E708132DD2D',</t>
    </r>
    <r>
      <rPr>
        <sz val="11"/>
        <color rgb="FF000000"/>
        <rFont val="Calibri"/>
      </rPr>
      <t xml:space="preserve">
</t>
    </r>
    <r>
      <rPr>
        <sz val="11"/>
        <color rgb="FF000000"/>
        <rFont val="Calibri"/>
      </rPr>
      <t>'SYSTEM', '4D27CA6E3E3066E6',</t>
    </r>
    <r>
      <rPr>
        <sz val="11"/>
        <color rgb="FF000000"/>
        <rFont val="Calibri"/>
      </rPr>
      <t xml:space="preserve">
</t>
    </r>
    <r>
      <rPr>
        <sz val="11"/>
        <color rgb="FF000000"/>
        <rFont val="Calibri"/>
      </rPr>
      <t>'TDEMARCO', 'CAB71A14FA426FAE',</t>
    </r>
    <r>
      <rPr>
        <sz val="11"/>
        <color rgb="FF000000"/>
        <rFont val="Calibri"/>
      </rPr>
      <t xml:space="preserve">
</t>
    </r>
    <r>
      <rPr>
        <sz val="11"/>
        <color rgb="FF000000"/>
        <rFont val="Calibri"/>
      </rPr>
      <t>'SYSTEM', 'D4DF7931AB130E37',</t>
    </r>
    <r>
      <rPr>
        <sz val="11"/>
        <color rgb="FF000000"/>
        <rFont val="Calibri"/>
      </rPr>
      <t xml:space="preserve">
</t>
    </r>
    <r>
      <rPr>
        <sz val="11"/>
        <color rgb="FF000000"/>
        <rFont val="Calibri"/>
      </rPr>
      <t>'TDOS_ICSAP', '7C0900F751723768',</t>
    </r>
    <r>
      <rPr>
        <sz val="11"/>
        <color rgb="FF000000"/>
        <rFont val="Calibri"/>
      </rPr>
      <t xml:space="preserve">
</t>
    </r>
    <r>
      <rPr>
        <sz val="11"/>
        <color rgb="FF000000"/>
        <rFont val="Calibri"/>
      </rPr>
      <t>'TESTCTL', '205FA8DF03A1B0A6',</t>
    </r>
    <r>
      <rPr>
        <sz val="11"/>
        <color rgb="FF000000"/>
        <rFont val="Calibri"/>
      </rPr>
      <t xml:space="preserve">
</t>
    </r>
    <r>
      <rPr>
        <sz val="11"/>
        <color rgb="FF000000"/>
        <rFont val="Calibri"/>
      </rPr>
      <t>'TESTDTA', 'EEAF97B5F20A3FA3',</t>
    </r>
    <r>
      <rPr>
        <sz val="11"/>
        <color rgb="FF000000"/>
        <rFont val="Calibri"/>
      </rPr>
      <t xml:space="preserve">
</t>
    </r>
    <r>
      <rPr>
        <sz val="11"/>
        <color rgb="FF000000"/>
        <rFont val="Calibri"/>
      </rPr>
      <t>'TRA1', 'BE8EDAE6464BA413',</t>
    </r>
    <r>
      <rPr>
        <sz val="11"/>
        <color rgb="FF000000"/>
        <rFont val="Calibri"/>
      </rPr>
      <t xml:space="preserve">
</t>
    </r>
    <r>
      <rPr>
        <sz val="11"/>
        <color rgb="FF000000"/>
        <rFont val="Calibri"/>
      </rPr>
      <t>'TRACESVR', 'F9DA8977092B7B81',</t>
    </r>
    <r>
      <rPr>
        <sz val="11"/>
        <color rgb="FF000000"/>
        <rFont val="Calibri"/>
      </rPr>
      <t xml:space="preserve">
</t>
    </r>
    <r>
      <rPr>
        <sz val="11"/>
        <color rgb="FF000000"/>
        <rFont val="Calibri"/>
      </rPr>
      <t>'TRBM1', 'B10ED16CD76DBB60',</t>
    </r>
    <r>
      <rPr>
        <sz val="11"/>
        <color rgb="FF000000"/>
        <rFont val="Calibri"/>
      </rPr>
      <t xml:space="preserve">
</t>
    </r>
    <r>
      <rPr>
        <sz val="11"/>
        <color rgb="FF000000"/>
        <rFont val="Calibri"/>
      </rPr>
      <t>'TRCM1', '530E1F53715105D0',</t>
    </r>
    <r>
      <rPr>
        <sz val="11"/>
        <color rgb="FF000000"/>
        <rFont val="Calibri"/>
      </rPr>
      <t xml:space="preserve">
</t>
    </r>
    <r>
      <rPr>
        <sz val="11"/>
        <color rgb="FF000000"/>
        <rFont val="Calibri"/>
      </rPr>
      <t>'TRDM1', 'FB1B8EF14CF3DEE7',</t>
    </r>
    <r>
      <rPr>
        <sz val="11"/>
        <color rgb="FF000000"/>
        <rFont val="Calibri"/>
      </rPr>
      <t xml:space="preserve">
</t>
    </r>
    <r>
      <rPr>
        <sz val="11"/>
        <color rgb="FF000000"/>
        <rFont val="Calibri"/>
      </rPr>
      <t>'TRRM1', '4F29D85290E62EBE',</t>
    </r>
    <r>
      <rPr>
        <sz val="11"/>
        <color rgb="FF000000"/>
        <rFont val="Calibri"/>
      </rPr>
      <t xml:space="preserve">
</t>
    </r>
    <r>
      <rPr>
        <sz val="11"/>
        <color rgb="FF000000"/>
        <rFont val="Calibri"/>
      </rPr>
      <t>'TWILLIAMS', '6BF819CE663B8499',</t>
    </r>
    <r>
      <rPr>
        <sz val="11"/>
        <color rgb="FF000000"/>
        <rFont val="Calibri"/>
      </rPr>
      <t xml:space="preserve">
</t>
    </r>
    <r>
      <rPr>
        <sz val="11"/>
        <color rgb="FF000000"/>
        <rFont val="Calibri"/>
      </rPr>
      <t>'UDDISYS', 'BF5E56915C3E1C64',</t>
    </r>
    <r>
      <rPr>
        <sz val="11"/>
        <color rgb="FF000000"/>
        <rFont val="Calibri"/>
      </rPr>
      <t xml:space="preserve">
</t>
    </r>
    <r>
      <rPr>
        <sz val="11"/>
        <color rgb="FF000000"/>
        <rFont val="Calibri"/>
      </rPr>
      <t>'VEA', 'D38D161C22345902',</t>
    </r>
    <r>
      <rPr>
        <sz val="11"/>
        <color rgb="FF000000"/>
        <rFont val="Calibri"/>
      </rPr>
      <t xml:space="preserve">
</t>
    </r>
    <r>
      <rPr>
        <sz val="11"/>
        <color rgb="FF000000"/>
        <rFont val="Calibri"/>
      </rPr>
      <t>'VEH', '72A90A786AAE2914',</t>
    </r>
    <r>
      <rPr>
        <sz val="11"/>
        <color rgb="FF000000"/>
        <rFont val="Calibri"/>
      </rPr>
      <t xml:space="preserve">
</t>
    </r>
    <r>
      <rPr>
        <sz val="11"/>
        <color rgb="FF000000"/>
        <rFont val="Calibri"/>
      </rPr>
      <t>'VIDEO31', '2FA72981199F9B97',</t>
    </r>
    <r>
      <rPr>
        <sz val="11"/>
        <color rgb="FF000000"/>
        <rFont val="Calibri"/>
      </rPr>
      <t xml:space="preserve">
</t>
    </r>
    <r>
      <rPr>
        <sz val="11"/>
        <color rgb="FF000000"/>
        <rFont val="Calibri"/>
      </rPr>
      <t>'VIDEO4', '9E9B1524C454EEDE',</t>
    </r>
    <r>
      <rPr>
        <sz val="11"/>
        <color rgb="FF000000"/>
        <rFont val="Calibri"/>
      </rPr>
      <t xml:space="preserve">
</t>
    </r>
    <r>
      <rPr>
        <sz val="11"/>
        <color rgb="FF000000"/>
        <rFont val="Calibri"/>
      </rPr>
      <t>'VIDEO5', '748481CFF7BE98BB',</t>
    </r>
    <r>
      <rPr>
        <sz val="11"/>
        <color rgb="FF000000"/>
        <rFont val="Calibri"/>
      </rPr>
      <t xml:space="preserve">
</t>
    </r>
    <r>
      <rPr>
        <sz val="11"/>
        <color rgb="FF000000"/>
        <rFont val="Calibri"/>
      </rPr>
      <t>'VP1', '3CE03CD65316DBC7',</t>
    </r>
    <r>
      <rPr>
        <sz val="11"/>
        <color rgb="FF000000"/>
        <rFont val="Calibri"/>
      </rPr>
      <t xml:space="preserve">
</t>
    </r>
    <r>
      <rPr>
        <sz val="11"/>
        <color rgb="FF000000"/>
        <rFont val="Calibri"/>
      </rPr>
      <t>'VP2', 'FCCEFD28824DFEC5',</t>
    </r>
    <r>
      <rPr>
        <sz val="11"/>
        <color rgb="FF000000"/>
        <rFont val="Calibri"/>
      </rPr>
      <t xml:space="preserve">
</t>
    </r>
    <r>
      <rPr>
        <sz val="11"/>
        <color rgb="FF000000"/>
        <rFont val="Calibri"/>
      </rPr>
      <t>'VP3', 'DEA4D8290AA247B2',</t>
    </r>
    <r>
      <rPr>
        <sz val="11"/>
        <color rgb="FF000000"/>
        <rFont val="Calibri"/>
      </rPr>
      <t xml:space="preserve">
</t>
    </r>
    <r>
      <rPr>
        <sz val="11"/>
        <color rgb="FF000000"/>
        <rFont val="Calibri"/>
      </rPr>
      <t>'VP4', 'F4730B0FA4F701DC',</t>
    </r>
    <r>
      <rPr>
        <sz val="11"/>
        <color rgb="FF000000"/>
        <rFont val="Calibri"/>
      </rPr>
      <t xml:space="preserve">
</t>
    </r>
    <r>
      <rPr>
        <sz val="11"/>
        <color rgb="FF000000"/>
        <rFont val="Calibri"/>
      </rPr>
      <t>'VP5', '7DD67A696734AE29',</t>
    </r>
    <r>
      <rPr>
        <sz val="11"/>
        <color rgb="FF000000"/>
        <rFont val="Calibri"/>
      </rPr>
      <t xml:space="preserve">
</t>
    </r>
    <r>
      <rPr>
        <sz val="11"/>
        <color rgb="FF000000"/>
        <rFont val="Calibri"/>
      </rPr>
      <t>'VP6', '45660DEE49534ADB',</t>
    </r>
    <r>
      <rPr>
        <sz val="11"/>
        <color rgb="FF000000"/>
        <rFont val="Calibri"/>
      </rPr>
      <t xml:space="preserve">
</t>
    </r>
    <r>
      <rPr>
        <sz val="11"/>
        <color rgb="FF000000"/>
        <rFont val="Calibri"/>
      </rPr>
      <t>'WAA1', 'CF013DC80A9CBEE3',</t>
    </r>
    <r>
      <rPr>
        <sz val="11"/>
        <color rgb="FF000000"/>
        <rFont val="Calibri"/>
      </rPr>
      <t xml:space="preserve">
</t>
    </r>
    <r>
      <rPr>
        <sz val="11"/>
        <color rgb="FF000000"/>
        <rFont val="Calibri"/>
      </rPr>
      <t>'WAA2', '6160E7A17091741A',</t>
    </r>
    <r>
      <rPr>
        <sz val="11"/>
        <color rgb="FF000000"/>
        <rFont val="Calibri"/>
      </rPr>
      <t xml:space="preserve">
</t>
    </r>
    <r>
      <rPr>
        <sz val="11"/>
        <color rgb="FF000000"/>
        <rFont val="Calibri"/>
      </rPr>
      <t>'WCRSYS', '090263F40B744BD8',</t>
    </r>
    <r>
      <rPr>
        <sz val="11"/>
        <color rgb="FF000000"/>
        <rFont val="Calibri"/>
      </rPr>
      <t xml:space="preserve">
</t>
    </r>
    <r>
      <rPr>
        <sz val="11"/>
        <color rgb="FF000000"/>
        <rFont val="Calibri"/>
      </rPr>
      <t>'WEBDB', 'D4C4DCDD41B05A5D',</t>
    </r>
    <r>
      <rPr>
        <sz val="11"/>
        <color rgb="FF000000"/>
        <rFont val="Calibri"/>
      </rPr>
      <t xml:space="preserve">
</t>
    </r>
    <r>
      <rPr>
        <sz val="11"/>
        <color rgb="FF000000"/>
        <rFont val="Calibri"/>
      </rPr>
      <t>'WEBSYS', '54BA0A1CB5994D64',</t>
    </r>
    <r>
      <rPr>
        <sz val="11"/>
        <color rgb="FF000000"/>
        <rFont val="Calibri"/>
      </rPr>
      <t xml:space="preserve">
</t>
    </r>
    <r>
      <rPr>
        <sz val="11"/>
        <color rgb="FF000000"/>
        <rFont val="Calibri"/>
      </rPr>
      <t>'WENDYCHO', '7E628CDDF051633A',</t>
    </r>
    <r>
      <rPr>
        <sz val="11"/>
        <color rgb="FF000000"/>
        <rFont val="Calibri"/>
      </rPr>
      <t xml:space="preserve">
</t>
    </r>
    <r>
      <rPr>
        <sz val="11"/>
        <color rgb="FF000000"/>
        <rFont val="Calibri"/>
      </rPr>
      <t>'WH', '91792EFFCB2464F9',</t>
    </r>
    <r>
      <rPr>
        <sz val="11"/>
        <color rgb="FF000000"/>
        <rFont val="Calibri"/>
      </rPr>
      <t xml:space="preserve">
</t>
    </r>
    <r>
      <rPr>
        <sz val="11"/>
        <color rgb="FF000000"/>
        <rFont val="Calibri"/>
      </rPr>
      <t>'WIP', 'D326D25AE0A0355C',</t>
    </r>
    <r>
      <rPr>
        <sz val="11"/>
        <color rgb="FF000000"/>
        <rFont val="Calibri"/>
      </rPr>
      <t xml:space="preserve">
</t>
    </r>
    <r>
      <rPr>
        <sz val="11"/>
        <color rgb="FF000000"/>
        <rFont val="Calibri"/>
      </rPr>
      <t>'WIRELESS', '1495D279640E6C3A',</t>
    </r>
    <r>
      <rPr>
        <sz val="11"/>
        <color rgb="FF000000"/>
        <rFont val="Calibri"/>
      </rPr>
      <t xml:space="preserve">
</t>
    </r>
    <r>
      <rPr>
        <sz val="11"/>
        <color rgb="FF000000"/>
        <rFont val="Calibri"/>
      </rPr>
      <t>'WK_TEST', '29802572EB547DBF',</t>
    </r>
    <r>
      <rPr>
        <sz val="11"/>
        <color rgb="FF000000"/>
        <rFont val="Calibri"/>
      </rPr>
      <t xml:space="preserve">
</t>
    </r>
    <r>
      <rPr>
        <sz val="11"/>
        <color rgb="FF000000"/>
        <rFont val="Calibri"/>
      </rPr>
      <t>'WIRELESS', 'EB9615631433603E',</t>
    </r>
    <r>
      <rPr>
        <sz val="11"/>
        <color rgb="FF000000"/>
        <rFont val="Calibri"/>
      </rPr>
      <t xml:space="preserve">
</t>
    </r>
    <r>
      <rPr>
        <sz val="11"/>
        <color rgb="FF000000"/>
        <rFont val="Calibri"/>
      </rPr>
      <t>'WKPROXY', 'AA3CB2A4D9188DDB',</t>
    </r>
    <r>
      <rPr>
        <sz val="11"/>
        <color rgb="FF000000"/>
        <rFont val="Calibri"/>
      </rPr>
      <t xml:space="preserve">
</t>
    </r>
    <r>
      <rPr>
        <sz val="11"/>
        <color rgb="FF000000"/>
        <rFont val="Calibri"/>
      </rPr>
      <t>'WKSYS', '545E13456B7DDEA0',</t>
    </r>
    <r>
      <rPr>
        <sz val="11"/>
        <color rgb="FF000000"/>
        <rFont val="Calibri"/>
      </rPr>
      <t xml:space="preserve">
</t>
    </r>
    <r>
      <rPr>
        <sz val="11"/>
        <color rgb="FF000000"/>
        <rFont val="Calibri"/>
      </rPr>
      <t>'WMS', 'D7837F182995E381',</t>
    </r>
    <r>
      <rPr>
        <sz val="11"/>
        <color rgb="FF000000"/>
        <rFont val="Calibri"/>
      </rPr>
      <t xml:space="preserve">
</t>
    </r>
    <r>
      <rPr>
        <sz val="11"/>
        <color rgb="FF000000"/>
        <rFont val="Calibri"/>
      </rPr>
      <t>'WMSYS', '7C9BA362F8314299',</t>
    </r>
    <r>
      <rPr>
        <sz val="11"/>
        <color rgb="FF000000"/>
        <rFont val="Calibri"/>
      </rPr>
      <t xml:space="preserve">
</t>
    </r>
    <r>
      <rPr>
        <sz val="11"/>
        <color rgb="FF000000"/>
        <rFont val="Calibri"/>
      </rPr>
      <t>'WPS', '50D22B9D18547CF7',</t>
    </r>
    <r>
      <rPr>
        <sz val="11"/>
        <color rgb="FF000000"/>
        <rFont val="Calibri"/>
      </rPr>
      <t xml:space="preserve">
</t>
    </r>
    <r>
      <rPr>
        <sz val="11"/>
        <color rgb="FF000000"/>
        <rFont val="Calibri"/>
      </rPr>
      <t>'WSH', 'D4D76D217B02BD7A',</t>
    </r>
    <r>
      <rPr>
        <sz val="11"/>
        <color rgb="FF000000"/>
        <rFont val="Calibri"/>
      </rPr>
      <t xml:space="preserve">
</t>
    </r>
    <r>
      <rPr>
        <sz val="11"/>
        <color rgb="FF000000"/>
        <rFont val="Calibri"/>
      </rPr>
      <t>'WSM', '750F2B109F49CC13',</t>
    </r>
    <r>
      <rPr>
        <sz val="11"/>
        <color rgb="FF000000"/>
        <rFont val="Calibri"/>
      </rPr>
      <t xml:space="preserve">
</t>
    </r>
    <r>
      <rPr>
        <sz val="11"/>
        <color rgb="FF000000"/>
        <rFont val="Calibri"/>
      </rPr>
      <t>'XDB', '88D8364765FCE6AF',</t>
    </r>
    <r>
      <rPr>
        <sz val="11"/>
        <color rgb="FF000000"/>
        <rFont val="Calibri"/>
      </rPr>
      <t xml:space="preserve">
</t>
    </r>
    <r>
      <rPr>
        <sz val="11"/>
        <color rgb="FF000000"/>
        <rFont val="Calibri"/>
      </rPr>
      <t>'XDO', 'E9DDE8ACFA7FE8E4',</t>
    </r>
    <r>
      <rPr>
        <sz val="11"/>
        <color rgb="FF000000"/>
        <rFont val="Calibri"/>
      </rPr>
      <t xml:space="preserve">
</t>
    </r>
    <r>
      <rPr>
        <sz val="11"/>
        <color rgb="FF000000"/>
        <rFont val="Calibri"/>
      </rPr>
      <t>'XDP', 'F05E53C662835FA2',</t>
    </r>
    <r>
      <rPr>
        <sz val="11"/>
        <color rgb="FF000000"/>
        <rFont val="Calibri"/>
      </rPr>
      <t xml:space="preserve">
</t>
    </r>
    <r>
      <rPr>
        <sz val="11"/>
        <color rgb="FF000000"/>
        <rFont val="Calibri"/>
      </rPr>
      <t>'XLA', '2A8ED59E27D86D41',</t>
    </r>
    <r>
      <rPr>
        <sz val="11"/>
        <color rgb="FF000000"/>
        <rFont val="Calibri"/>
      </rPr>
      <t xml:space="preserve">
</t>
    </r>
    <r>
      <rPr>
        <sz val="11"/>
        <color rgb="FF000000"/>
        <rFont val="Calibri"/>
      </rPr>
      <t>'XLE', 'CEEBE966CC6A3E39',</t>
    </r>
    <r>
      <rPr>
        <sz val="11"/>
        <color rgb="FF000000"/>
        <rFont val="Calibri"/>
      </rPr>
      <t xml:space="preserve">
</t>
    </r>
    <r>
      <rPr>
        <sz val="11"/>
        <color rgb="FF000000"/>
        <rFont val="Calibri"/>
      </rPr>
      <t>'XNB', '03935918FA35C993',</t>
    </r>
    <r>
      <rPr>
        <sz val="11"/>
        <color rgb="FF000000"/>
        <rFont val="Calibri"/>
      </rPr>
      <t xml:space="preserve">
</t>
    </r>
    <r>
      <rPr>
        <sz val="11"/>
        <color rgb="FF000000"/>
        <rFont val="Calibri"/>
      </rPr>
      <t>'XNC', 'BD8EA41168F6C664',</t>
    </r>
    <r>
      <rPr>
        <sz val="11"/>
        <color rgb="FF000000"/>
        <rFont val="Calibri"/>
      </rPr>
      <t xml:space="preserve">
</t>
    </r>
    <r>
      <rPr>
        <sz val="11"/>
        <color rgb="FF000000"/>
        <rFont val="Calibri"/>
      </rPr>
      <t>'XNI', 'F55561567EF71890',</t>
    </r>
    <r>
      <rPr>
        <sz val="11"/>
        <color rgb="FF000000"/>
        <rFont val="Calibri"/>
      </rPr>
      <t xml:space="preserve">
</t>
    </r>
    <r>
      <rPr>
        <sz val="11"/>
        <color rgb="FF000000"/>
        <rFont val="Calibri"/>
      </rPr>
      <t>'XNM', '92776EA17B8B5555',</t>
    </r>
    <r>
      <rPr>
        <sz val="11"/>
        <color rgb="FF000000"/>
        <rFont val="Calibri"/>
      </rPr>
      <t xml:space="preserve">
</t>
    </r>
    <r>
      <rPr>
        <sz val="11"/>
        <color rgb="FF000000"/>
        <rFont val="Calibri"/>
      </rPr>
      <t>'XNP', '3D1FB783F96D1F5E',</t>
    </r>
    <r>
      <rPr>
        <sz val="11"/>
        <color rgb="FF000000"/>
        <rFont val="Calibri"/>
      </rPr>
      <t xml:space="preserve">
</t>
    </r>
    <r>
      <rPr>
        <sz val="11"/>
        <color rgb="FF000000"/>
        <rFont val="Calibri"/>
      </rPr>
      <t>'XNS', 'FABA49C38150455E',</t>
    </r>
    <r>
      <rPr>
        <sz val="11"/>
        <color rgb="FF000000"/>
        <rFont val="Calibri"/>
      </rPr>
      <t xml:space="preserve">
</t>
    </r>
    <r>
      <rPr>
        <sz val="11"/>
        <color rgb="FF000000"/>
        <rFont val="Calibri"/>
      </rPr>
      <t>'XTR', 'A43EE9629FA90CAE',</t>
    </r>
    <r>
      <rPr>
        <sz val="11"/>
        <color rgb="FF000000"/>
        <rFont val="Calibri"/>
      </rPr>
      <t xml:space="preserve">
</t>
    </r>
    <r>
      <rPr>
        <sz val="11"/>
        <color rgb="FF000000"/>
        <rFont val="Calibri"/>
      </rPr>
      <t>'YCAMPOS', 'C3BBC657F099A10F',</t>
    </r>
    <r>
      <rPr>
        <sz val="11"/>
        <color rgb="FF000000"/>
        <rFont val="Calibri"/>
      </rPr>
      <t xml:space="preserve">
</t>
    </r>
    <r>
      <rPr>
        <sz val="11"/>
        <color rgb="FF000000"/>
        <rFont val="Calibri"/>
      </rPr>
      <t>'YSANCHEZ', 'E0C033C4C8CC9D84',</t>
    </r>
    <r>
      <rPr>
        <sz val="11"/>
        <color rgb="FF000000"/>
        <rFont val="Calibri"/>
      </rPr>
      <t xml:space="preserve">
</t>
    </r>
    <r>
      <rPr>
        <sz val="11"/>
        <color rgb="FF000000"/>
        <rFont val="Calibri"/>
      </rPr>
      <t>'ZFA', '742E092A27DDFB77',</t>
    </r>
    <r>
      <rPr>
        <sz val="11"/>
        <color rgb="FF000000"/>
        <rFont val="Calibri"/>
      </rPr>
      <t xml:space="preserve">
</t>
    </r>
    <r>
      <rPr>
        <sz val="11"/>
        <color rgb="FF000000"/>
        <rFont val="Calibri"/>
      </rPr>
      <t>'ZPB', 'CAF58375B6D06513',</t>
    </r>
    <r>
      <rPr>
        <sz val="11"/>
        <color rgb="FF000000"/>
        <rFont val="Calibri"/>
      </rPr>
      <t xml:space="preserve">
</t>
    </r>
    <r>
      <rPr>
        <sz val="11"/>
        <color rgb="FF000000"/>
        <rFont val="Calibri"/>
      </rPr>
      <t>'ZSA', 'AFD3BD3C7987CBB6',</t>
    </r>
    <r>
      <rPr>
        <sz val="11"/>
        <color rgb="FF000000"/>
        <rFont val="Calibri"/>
      </rPr>
      <t xml:space="preserve">
</t>
    </r>
    <r>
      <rPr>
        <sz val="11"/>
        <color rgb="FF000000"/>
        <rFont val="Calibri"/>
      </rPr>
      <t>'ZX', '7B06550956254585',</t>
    </r>
    <r>
      <rPr>
        <sz val="11"/>
        <color rgb="FF000000"/>
        <rFont val="Calibri"/>
      </rPr>
      <t xml:space="preserve">
</t>
    </r>
    <r>
      <rPr>
        <sz val="11"/>
        <color rgb="FF000000"/>
        <rFont val="Calibri"/>
      </rPr>
      <t>'FLOWS_030000', 'B5C7B17C2C983E8F',</t>
    </r>
    <r>
      <rPr>
        <sz val="11"/>
        <color rgb="FF000000"/>
        <rFont val="Calibri"/>
      </rPr>
      <t xml:space="preserve">
</t>
    </r>
    <r>
      <rPr>
        <sz val="11"/>
        <color rgb="FF000000"/>
        <rFont val="Calibri"/>
      </rPr>
      <t>'FLOWS_FILES', '5CDD1E40E516FE6A',</t>
    </r>
    <r>
      <rPr>
        <sz val="11"/>
        <color rgb="FF000000"/>
        <rFont val="Calibri"/>
      </rPr>
      <t xml:space="preserve">
</t>
    </r>
    <r>
      <rPr>
        <sz val="11"/>
        <color rgb="FF000000"/>
        <rFont val="Calibri"/>
      </rPr>
      <t>'TSMSYS', '3DF26A8B17D0F29F',</t>
    </r>
    <r>
      <rPr>
        <sz val="11"/>
        <color rgb="FF000000"/>
        <rFont val="Calibri"/>
      </rPr>
      <t xml:space="preserve">
</t>
    </r>
    <r>
      <rPr>
        <sz val="11"/>
        <color rgb="FF000000"/>
        <rFont val="Calibri"/>
      </rPr>
      <t>'ORACLE_OCM', '6D17CF1EB1611F94',</t>
    </r>
    <r>
      <rPr>
        <sz val="11"/>
        <color rgb="FF000000"/>
        <rFont val="Calibri"/>
      </rPr>
      <t xml:space="preserve">
</t>
    </r>
    <r>
      <rPr>
        <sz val="11"/>
        <color rgb="FF000000"/>
        <rFont val="Calibri"/>
      </rPr>
      <t>'OWBSYS', '610A3C38F301776F',</t>
    </r>
    <r>
      <rPr>
        <sz val="11"/>
        <color rgb="FF000000"/>
        <rFont val="Calibri"/>
      </rPr>
      <t xml:space="preserve">
</t>
    </r>
    <r>
      <rPr>
        <sz val="11"/>
        <color rgb="FF000000"/>
        <rFont val="Calibri"/>
      </rPr>
      <t>'SPATIAL_CSW_ADMIN', '093913703800E437',</t>
    </r>
    <r>
      <rPr>
        <sz val="11"/>
        <color rgb="FF000000"/>
        <rFont val="Calibri"/>
      </rPr>
      <t xml:space="preserve">
</t>
    </r>
    <r>
      <rPr>
        <sz val="11"/>
        <color rgb="FF000000"/>
        <rFont val="Calibri"/>
      </rPr>
      <t>'SPATIAL_WFS_ADMIN', '32FA36DC781579AA',</t>
    </r>
    <r>
      <rPr>
        <sz val="11"/>
        <color rgb="FF000000"/>
        <rFont val="Calibri"/>
      </rPr>
      <t xml:space="preserve">
</t>
    </r>
    <r>
      <rPr>
        <sz val="11"/>
        <color rgb="FF000000"/>
        <rFont val="Calibri"/>
      </rPr>
      <t>'SPATIAL_CSW_ADMIN_USR', '1B290858DD14107E',</t>
    </r>
    <r>
      <rPr>
        <sz val="11"/>
        <color rgb="FF000000"/>
        <rFont val="Calibri"/>
      </rPr>
      <t xml:space="preserve">
</t>
    </r>
    <r>
      <rPr>
        <sz val="11"/>
        <color rgb="FF000000"/>
        <rFont val="Calibri"/>
      </rPr>
      <t>'SPATIAL_WFS_ADMIN_USR', '7117215D6BEE6E82',</t>
    </r>
    <r>
      <rPr>
        <sz val="11"/>
        <color rgb="FF000000"/>
        <rFont val="Calibri"/>
      </rPr>
      <t xml:space="preserve">
</t>
    </r>
    <r>
      <rPr>
        <sz val="11"/>
        <color rgb="FF000000"/>
        <rFont val="Calibri"/>
      </rPr>
      <t>'MGMT_VIEW', '17028530E6D346B4',</t>
    </r>
    <r>
      <rPr>
        <sz val="11"/>
        <color rgb="FF000000"/>
        <rFont val="Calibri"/>
      </rPr>
      <t xml:space="preserve">
</t>
    </r>
    <r>
      <rPr>
        <sz val="11"/>
        <color rgb="FF000000"/>
        <rFont val="Calibri"/>
      </rPr>
      <t>'APEX_PUBLIC_USER', 'C8E264D926F001D8',</t>
    </r>
    <r>
      <rPr>
        <sz val="11"/>
        <color rgb="FF000000"/>
        <rFont val="Calibri"/>
      </rPr>
      <t xml:space="preserve">
</t>
    </r>
    <r>
      <rPr>
        <sz val="11"/>
        <color rgb="FF000000"/>
        <rFont val="Calibri"/>
      </rPr>
      <t>'XS$NULL', 'DC4FCC8CB69A6733',</t>
    </r>
    <r>
      <rPr>
        <sz val="11"/>
        <color rgb="FF000000"/>
        <rFont val="Calibri"/>
      </rPr>
      <t xml:space="preserve">
</t>
    </r>
    <r>
      <rPr>
        <sz val="11"/>
        <color rgb="FF000000"/>
        <rFont val="Calibri"/>
      </rPr>
      <t>name</t>
    </r>
    <r>
      <rPr>
        <sz val="11"/>
        <color rgb="FF000000"/>
        <rFont val="Calibri"/>
      </rPr>
      <t xml:space="preserve">
</t>
    </r>
    <r>
      <rPr>
        <sz val="11"/>
        <color rgb="FF000000"/>
        <rFont val="Calibri"/>
      </rPr>
      <t>);</t>
    </r>
    <r>
      <rPr>
        <sz val="11"/>
        <color rgb="FF000000"/>
        <rFont val="Calibri"/>
      </rPr>
      <t xml:space="preserve">
</t>
    </r>
    <r>
      <rPr>
        <sz val="11"/>
        <color rgb="FF000000"/>
        <rFont val="Calibri"/>
      </rPr>
      <t>If any accounts listed show an account status of OPEN, this is a Finding.</t>
    </r>
    <r>
      <rPr>
        <sz val="11"/>
        <color rgb="FF000000"/>
        <rFont val="Calibri"/>
      </rPr>
      <t xml:space="preserve">
</t>
    </r>
    <r>
      <rPr>
        <sz val="11"/>
        <color rgb="FF000000"/>
        <rFont val="Calibri"/>
      </rPr>
      <t>If all of the accounts listed show an account status of LOCKED &amp; EXPIRED or LOCKED this is a Finding, but downgrade the severity Category Code to II.</t>
    </r>
  </si>
  <si>
    <t>V-15636</t>
  </si>
  <si>
    <r>
      <rPr>
        <sz val="11"/>
        <rFont val="Calibri"/>
      </rPr>
      <t>Passwords should be encrypted when transmitted across the network.</t>
    </r>
  </si>
  <si>
    <r>
      <rPr>
        <sz val="11"/>
        <color rgb="FF000000"/>
        <rFont val="Calibri"/>
      </rPr>
      <t>Utilize Oracle connection protocols and products (i.e. Oracle Client) where possible.</t>
    </r>
    <r>
      <rPr>
        <sz val="11"/>
        <color rgb="FF000000"/>
        <rFont val="Calibri"/>
      </rPr>
      <t xml:space="preserve">
</t>
    </r>
    <r>
      <rPr>
        <sz val="11"/>
        <color rgb="FF000000"/>
        <rFont val="Calibri"/>
      </rPr>
      <t>Where other connection products and protocols are used, ensure configuration options for encrypting passwords during login events across the network are used.</t>
    </r>
    <r>
      <rPr>
        <sz val="11"/>
        <color rgb="FF000000"/>
        <rFont val="Calibri"/>
      </rPr>
      <t xml:space="preserve">
</t>
    </r>
    <r>
      <rPr>
        <sz val="11"/>
        <color rgb="FF000000"/>
        <rFont val="Calibri"/>
      </rPr>
      <t>If the database does not provide encryption for login events natively, employ encryption at the OS or network level.</t>
    </r>
    <r>
      <rPr>
        <sz val="11"/>
        <color rgb="FF000000"/>
        <rFont val="Calibri"/>
      </rPr>
      <t xml:space="preserve">
</t>
    </r>
    <r>
      <rPr>
        <sz val="11"/>
        <color rgb="FF000000"/>
        <rFont val="Calibri"/>
      </rPr>
      <t>Ensure passwords remain encrypted from source to destination.</t>
    </r>
  </si>
  <si>
    <r>
      <rPr>
        <sz val="11"/>
        <color rgb="FF000000"/>
        <rFont val="Calibri"/>
      </rPr>
      <t>DBMS passwords sent in clear text format across the network are vulnerable to discovery by unauthorized users. Disclosure of passwords may easily lead to unauthorized access to the database.</t>
    </r>
  </si>
  <si>
    <r>
      <rPr>
        <sz val="11"/>
        <color rgb="FF000000"/>
        <rFont val="Calibri"/>
      </rPr>
      <t>Oracle natively encrypts passwords in transit when using Oracle connection protocols and products (i.e. Oracle Client).</t>
    </r>
    <r>
      <rPr>
        <sz val="11"/>
        <color rgb="FF000000"/>
        <rFont val="Calibri"/>
      </rPr>
      <t xml:space="preserve">
</t>
    </r>
    <r>
      <rPr>
        <sz val="11"/>
        <color rgb="FF000000"/>
        <rFont val="Calibri"/>
      </rPr>
      <t>Where other connection products and protocols are used, review configuration options for encrypting passwords during login events across the network.</t>
    </r>
    <r>
      <rPr>
        <sz val="11"/>
        <color rgb="FF000000"/>
        <rFont val="Calibri"/>
      </rPr>
      <t xml:space="preserve">
</t>
    </r>
    <r>
      <rPr>
        <sz val="11"/>
        <color rgb="FF000000"/>
        <rFont val="Calibri"/>
      </rPr>
      <t>If passwords are not encrypted, this is a Finding.</t>
    </r>
    <r>
      <rPr>
        <sz val="11"/>
        <color rgb="FF000000"/>
        <rFont val="Calibri"/>
      </rPr>
      <t xml:space="preserve">
</t>
    </r>
    <r>
      <rPr>
        <sz val="11"/>
        <color rgb="FF000000"/>
        <rFont val="Calibri"/>
      </rPr>
      <t>Where only Oracle connection protocols and products are used and password encryption is not purposely disabled and enabled where applicable, this is Not a Finding.</t>
    </r>
    <r>
      <rPr>
        <sz val="11"/>
        <color rgb="FF000000"/>
        <rFont val="Calibri"/>
      </rPr>
      <t xml:space="preserve">
</t>
    </r>
    <r>
      <rPr>
        <sz val="11"/>
        <color rgb="FF000000"/>
        <rFont val="Calibri"/>
      </rPr>
      <t>If determined that passwords are passed unencrypted at any point along the transmission path between the source and destination, this is a Finding.</t>
    </r>
  </si>
  <si>
    <t>V-15637</t>
  </si>
  <si>
    <r>
      <rPr>
        <sz val="11"/>
        <rFont val="Calibri"/>
      </rPr>
      <t>DBMS passwords should not be stored in compiled, encoded or encrypted batch jobs or compiled, encoded or encrypted application source code.</t>
    </r>
  </si>
  <si>
    <r>
      <rPr>
        <sz val="11"/>
        <color rgb="FF000000"/>
        <rFont val="Calibri"/>
      </rPr>
      <t>Design DBMS application code and batch job code that is compiled, encoded or encrypted to NOT contain passwords.</t>
    </r>
    <r>
      <rPr>
        <sz val="11"/>
        <color rgb="FF000000"/>
        <rFont val="Calibri"/>
      </rPr>
      <t xml:space="preserve">
</t>
    </r>
    <r>
      <rPr>
        <sz val="11"/>
        <color rgb="FF000000"/>
        <rFont val="Calibri"/>
      </rPr>
      <t>Consider alternatives to using password authentication for compiled, encoded or encrypted batch jobs and DBMS application code.</t>
    </r>
  </si>
  <si>
    <r>
      <rPr>
        <sz val="11"/>
        <color rgb="FF000000"/>
        <rFont val="Calibri"/>
      </rPr>
      <t>The storage of passwords in application source or batch job code that is compiled, encoded or encrypted prevents compliance with password expiration and other management requirements as well as provides another means for potential discovery.</t>
    </r>
  </si>
  <si>
    <r>
      <rPr>
        <sz val="11"/>
        <color rgb="FF000000"/>
        <rFont val="Calibri"/>
      </rPr>
      <t>Ask the DBA to review application source code that is required by Check DG0091 to be encoded or encrypted for database accounts used by applications or batch jobs to access the database.</t>
    </r>
    <r>
      <rPr>
        <sz val="11"/>
        <color rgb="FF000000"/>
        <rFont val="Calibri"/>
      </rPr>
      <t xml:space="preserve">
</t>
    </r>
    <r>
      <rPr>
        <sz val="11"/>
        <color rgb="FF000000"/>
        <rFont val="Calibri"/>
      </rPr>
      <t>Ask the DBA to review source batch job code prior to compiling, encoding or encrypting for database accounts used by applications or the batch jobs themselves to access the database.</t>
    </r>
    <r>
      <rPr>
        <sz val="11"/>
        <color rgb="FF000000"/>
        <rFont val="Calibri"/>
      </rPr>
      <t xml:space="preserve">
</t>
    </r>
    <r>
      <rPr>
        <sz val="11"/>
        <color rgb="FF000000"/>
        <rFont val="Calibri"/>
      </rPr>
      <t>Ask the DBA and/or IAO to determine if the compiled, encoded or encrypted application source code or batch jobs contain passwords used for authentication to the database.</t>
    </r>
    <r>
      <rPr>
        <sz val="11"/>
        <color rgb="FF000000"/>
        <rFont val="Calibri"/>
      </rPr>
      <t xml:space="preserve">
</t>
    </r>
    <r>
      <rPr>
        <sz val="11"/>
        <color rgb="FF000000"/>
        <rFont val="Calibri"/>
      </rPr>
      <t>If none of the identified compiled, encoded or encrypted application source code or batch job code contain passwords used for authentication, this check is Not a Finding.</t>
    </r>
    <r>
      <rPr>
        <sz val="11"/>
        <color rgb="FF000000"/>
        <rFont val="Calibri"/>
      </rPr>
      <t xml:space="preserve">
</t>
    </r>
    <r>
      <rPr>
        <sz val="11"/>
        <color rgb="FF000000"/>
        <rFont val="Calibri"/>
      </rPr>
      <t>If any of the identified compiled, encoded or encrypted application source code or batch job code do contain passwords used for authentication to the database, this is a Finding.</t>
    </r>
    <r>
      <rPr>
        <sz val="11"/>
        <color rgb="FF000000"/>
        <rFont val="Calibri"/>
      </rPr>
      <t xml:space="preserve">
</t>
    </r>
    <r>
      <rPr>
        <sz val="11"/>
        <color rgb="FF000000"/>
        <rFont val="Calibri"/>
      </rPr>
      <t>NOTE: This check only applies to application source code or batch job code that is compiled, encoded or encrypted in a production environment. Application source code or batch job code that is not compiled, encoded or encrypted would fall under Check DG0067 for determination of compliance.</t>
    </r>
  </si>
  <si>
    <t>V-15639</t>
  </si>
  <si>
    <r>
      <rPr>
        <sz val="11"/>
        <rFont val="Calibri"/>
      </rPr>
      <t>Unlimited account lock times should be specified for locked accounts.</t>
    </r>
  </si>
  <si>
    <r>
      <rPr>
        <sz val="11"/>
        <color rgb="FF000000"/>
        <rFont val="Calibri"/>
      </rPr>
      <t>Set the password_lock_time on all defined profiles to unlimited.</t>
    </r>
    <r>
      <rPr>
        <sz val="11"/>
        <color rgb="FF000000"/>
        <rFont val="Calibri"/>
      </rPr>
      <t xml:space="preserve">
</t>
    </r>
    <r>
      <rPr>
        <sz val="11"/>
        <color rgb="FF000000"/>
        <rFont val="Calibri"/>
      </rPr>
      <t>This will require the DBA manually to re-enable every locked account after the failed login limit has been reached.</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profile default limit password_lock_time unlimited;</t>
    </r>
    <r>
      <rPr>
        <sz val="11"/>
        <color rgb="FF000000"/>
        <rFont val="Calibri"/>
      </rPr>
      <t xml:space="preserve">
</t>
    </r>
    <r>
      <rPr>
        <sz val="11"/>
        <color rgb="FF000000"/>
        <rFont val="Calibri"/>
      </rPr>
      <t xml:space="preserve">  alter profile [profile name] limit password_lock_time default;</t>
    </r>
    <r>
      <rPr>
        <sz val="11"/>
        <color rgb="FF000000"/>
        <rFont val="Calibri"/>
      </rPr>
      <t xml:space="preserve">
</t>
    </r>
    <r>
      <rPr>
        <sz val="11"/>
        <color rgb="FF000000"/>
        <rFont val="Calibri"/>
      </rPr>
      <t>Replace [profile name] with an existing, non-default profile name.</t>
    </r>
  </si>
  <si>
    <r>
      <rPr>
        <sz val="11"/>
        <color rgb="FF000000"/>
        <rFont val="Calibri"/>
      </rPr>
      <t>When no limit is imposed on failed logon attempts and accounts are not disabled after a set number of failed access attempts, then the DBMS account is vulnerable to sustained attack. When access attempts continue unrestricted, the likelihood of success is increased. A successful attempt results in unauthorized access to the database.</t>
    </r>
  </si>
  <si>
    <r>
      <rPr>
        <sz val="11"/>
        <color rgb="FF000000"/>
        <rFont val="Calibri"/>
      </rPr>
      <t>From SQL*Plus:</t>
    </r>
    <r>
      <rPr>
        <sz val="11"/>
        <color rgb="FF000000"/>
        <rFont val="Calibri"/>
      </rPr>
      <t xml:space="preserve">
</t>
    </r>
    <r>
      <rPr>
        <sz val="11"/>
        <color rgb="FF000000"/>
        <rFont val="Calibri"/>
      </rPr>
      <t xml:space="preserve">  select profile, limit from dba_profiles</t>
    </r>
    <r>
      <rPr>
        <sz val="11"/>
        <color rgb="FF000000"/>
        <rFont val="Calibri"/>
      </rPr>
      <t xml:space="preserve">
</t>
    </r>
    <r>
      <rPr>
        <sz val="11"/>
        <color rgb="FF000000"/>
        <rFont val="Calibri"/>
      </rPr>
      <t xml:space="preserve">  where resource_name = 'PASSWORD_LOCK_TIME'</t>
    </r>
    <r>
      <rPr>
        <sz val="11"/>
        <color rgb="FF000000"/>
        <rFont val="Calibri"/>
      </rPr>
      <t xml:space="preserve">
</t>
    </r>
    <r>
      <rPr>
        <sz val="11"/>
        <color rgb="FF000000"/>
        <rFont val="Calibri"/>
      </rPr>
      <t xml:space="preserve">  and limit not in ('UNLIMITED', 'DEFAULT');</t>
    </r>
    <r>
      <rPr>
        <sz val="11"/>
        <color rgb="FF000000"/>
        <rFont val="Calibri"/>
      </rPr>
      <t xml:space="preserve">
</t>
    </r>
    <r>
      <rPr>
        <sz val="11"/>
        <color rgb="FF000000"/>
        <rFont val="Calibri"/>
      </rPr>
      <t>If any profiles are listed, this is a Finding.</t>
    </r>
    <r>
      <rPr>
        <sz val="11"/>
        <color rgb="FF000000"/>
        <rFont val="Calibri"/>
      </rPr>
      <t xml:space="preserve">
</t>
    </r>
    <r>
      <rPr>
        <sz val="11"/>
        <color rgb="FF000000"/>
        <rFont val="Calibri"/>
      </rPr>
      <t>A value of UNLIMITED means that the account is locked until it is manually unlocked.</t>
    </r>
  </si>
  <si>
    <t>V-15641</t>
  </si>
  <si>
    <r>
      <rPr>
        <sz val="11"/>
        <rFont val="Calibri"/>
      </rPr>
      <t>Users should be alerted upon login of previous successful connections or unsuccessful attempts to access their account.</t>
    </r>
  </si>
  <si>
    <r>
      <rPr>
        <sz val="11"/>
        <color rgb="FF000000"/>
        <rFont val="Calibri"/>
      </rPr>
      <t>Develop, document and implement an automated method to display at interactive logon the time and date of the last successful login and the number of failed login attempts since the last successful login for users that access the database interactively.</t>
    </r>
    <r>
      <rPr>
        <sz val="11"/>
        <color rgb="FF000000"/>
        <rFont val="Calibri"/>
      </rPr>
      <t xml:space="preserve">
</t>
    </r>
    <r>
      <rPr>
        <sz val="11"/>
        <color rgb="FF000000"/>
        <rFont val="Calibri"/>
      </rPr>
      <t>This may require a custom-developed logon trigger or procedure to accomplish.</t>
    </r>
    <r>
      <rPr>
        <sz val="11"/>
        <color rgb="FF000000"/>
        <rFont val="Calibri"/>
      </rPr>
      <t xml:space="preserve">
</t>
    </r>
    <r>
      <rPr>
        <sz val="11"/>
        <color rgb="FF000000"/>
        <rFont val="Calibri"/>
      </rPr>
      <t>NOTE: This may cause interaction/functionality problems with COTS applications not designed for this kind of interaction.</t>
    </r>
  </si>
  <si>
    <r>
      <rPr>
        <sz val="11"/>
        <color rgb="FF000000"/>
        <rFont val="Calibri"/>
      </rPr>
      <t>Unauthorized access to DBMS accounts may go undetected if account access is not monitored. Authorized users may serve as a reliable party to report unauthorized use of to their account.</t>
    </r>
  </si>
  <si>
    <r>
      <rPr>
        <sz val="11"/>
        <color rgb="FF000000"/>
        <rFont val="Calibri"/>
      </rPr>
      <t xml:space="preserve">If the database does not store or process classified data, or user accounts are prohibited from accessing the database interactively, this check is Not a Finding.  </t>
    </r>
    <r>
      <rPr>
        <sz val="11"/>
        <color rgb="FF000000"/>
        <rFont val="Calibri"/>
      </rPr>
      <t xml:space="preserve">
</t>
    </r>
    <r>
      <rPr>
        <sz val="11"/>
        <color rgb="FF000000"/>
        <rFont val="Calibri"/>
      </rPr>
      <t>NOTE: Per the STIG, The definition of an Interactive Database User can be considered an end-user who accesses the database interactively using tools like SQL*Plus, TOAD, etc. and not through a mid-tier application. Your DAA has the option to consider administration accounts (SYSDBA, SYSOPER, SCHEMA accounts and accounts assigned DBA privileges) as Interactive Database User accounts for the purposes of this check. The definition of an Interactive Database User should be documented in the System Security Plan.</t>
    </r>
    <r>
      <rPr>
        <sz val="11"/>
        <color rgb="FF000000"/>
        <rFont val="Calibri"/>
      </rPr>
      <t xml:space="preserve">
</t>
    </r>
    <r>
      <rPr>
        <sz val="11"/>
        <color rgb="FF000000"/>
        <rFont val="Calibri"/>
      </rPr>
      <t>Have the DBA perform an interactive logon test (via SQL*Plus) using a non-privileged account (and a privileged account if privileged accounts meet this requirement) to verify display of user access and account usage.</t>
    </r>
    <r>
      <rPr>
        <sz val="11"/>
        <color rgb="FF000000"/>
        <rFont val="Calibri"/>
      </rPr>
      <t xml:space="preserve">
</t>
    </r>
    <r>
      <rPr>
        <sz val="11"/>
        <color rgb="FF000000"/>
        <rFont val="Calibri"/>
      </rPr>
      <t>If the last successful and number of unsuccessful attempts since the last successful attempt are not reported, this is a Finding.</t>
    </r>
  </si>
  <si>
    <t>V-15642</t>
  </si>
  <si>
    <r>
      <rPr>
        <sz val="11"/>
        <rFont val="Calibri"/>
      </rPr>
      <t>Access grants to sensitive data should be restricted to authorized user roles.</t>
    </r>
  </si>
  <si>
    <r>
      <rPr>
        <sz val="11"/>
        <color rgb="FF000000"/>
        <rFont val="Calibri"/>
      </rPr>
      <t>Define, document and implement all sensitive data access controls based on job function in the System Security Plan.</t>
    </r>
  </si>
  <si>
    <r>
      <rPr>
        <sz val="11"/>
        <color rgb="FF000000"/>
        <rFont val="Calibri"/>
      </rPr>
      <t>Unauthorized access to sensitive data may compromise the confidentiality of personnel privacy, threaten national security or compromise a variety of other sensitive operations. Access controls are best managed by defining requirements based on distinct job functions and assigning access based on the job function assigned to the individual user.</t>
    </r>
  </si>
  <si>
    <r>
      <rPr>
        <sz val="11"/>
        <color rgb="FF000000"/>
        <rFont val="Calibri"/>
      </rPr>
      <t>If no data is identified as being sensitive or classified by the Information Owner, in the System Security Plan or in the AIS Functional Architecture documentation, this check is Not a Finding.</t>
    </r>
    <r>
      <rPr>
        <sz val="11"/>
        <color rgb="FF000000"/>
        <rFont val="Calibri"/>
      </rPr>
      <t xml:space="preserve">
</t>
    </r>
    <r>
      <rPr>
        <sz val="11"/>
        <color rgb="FF000000"/>
        <rFont val="Calibri"/>
      </rPr>
      <t>if no identified sensitive or classified data requires encryption by the Information Owner in the System Security Plan and/or AIS Functional Architecture documentation, this check is Not a Finding.</t>
    </r>
    <r>
      <rPr>
        <sz val="11"/>
        <color rgb="FF000000"/>
        <rFont val="Calibri"/>
      </rPr>
      <t xml:space="preserve">
</t>
    </r>
    <r>
      <rPr>
        <sz val="11"/>
        <color rgb="FF000000"/>
        <rFont val="Calibri"/>
      </rPr>
      <t>Review data access requirements for sensitive data as identified and assigned by the Information Owner in the System Security Plan.</t>
    </r>
    <r>
      <rPr>
        <sz val="11"/>
        <color rgb="FF000000"/>
        <rFont val="Calibri"/>
      </rPr>
      <t xml:space="preserve">
</t>
    </r>
    <r>
      <rPr>
        <sz val="11"/>
        <color rgb="FF000000"/>
        <rFont val="Calibri"/>
      </rPr>
      <t>Review the access controls for sensitive data configured in the database.</t>
    </r>
    <r>
      <rPr>
        <sz val="11"/>
        <color rgb="FF000000"/>
        <rFont val="Calibri"/>
      </rPr>
      <t xml:space="preserve">
</t>
    </r>
    <r>
      <rPr>
        <sz val="11"/>
        <color rgb="FF000000"/>
        <rFont val="Calibri"/>
      </rPr>
      <t>If the configured access controls do not match those defined in the System Security Plan, this is a Finding.</t>
    </r>
  </si>
  <si>
    <t>V-15643</t>
  </si>
  <si>
    <r>
      <rPr>
        <sz val="11"/>
        <rFont val="Calibri"/>
      </rPr>
      <t>Access to DBMS security data should be audited.</t>
    </r>
  </si>
  <si>
    <r>
      <rPr>
        <sz val="11"/>
        <color rgb="FF000000"/>
        <rFont val="Calibri"/>
      </rPr>
      <t>Determine all locations for storage of DBMS security and configuration data. Enable auditing for access to any security data. If auditing results in an unacceptable adverse impact on application operation, reduce the amount of auditing to a reasonable and acceptable level. Document any incomplete audit with acceptance of the risk of incomplete audit in the System Security Plan.</t>
    </r>
  </si>
  <si>
    <r>
      <rPr>
        <sz val="11"/>
        <color rgb="FF000000"/>
        <rFont val="Calibri"/>
      </rPr>
      <t>DBMS security data is useful to malicious users to perpetrate activities that compromise DBMS operations or data integrity. Auditing of access to this data supports forensic and accountability investigations.</t>
    </r>
  </si>
  <si>
    <r>
      <rPr>
        <sz val="11"/>
        <color rgb="FF000000"/>
        <rFont val="Calibri"/>
      </rPr>
      <t>Determine the locations of DBMS audit, configuration, credential and other security data. Review audit settings for these files or data objects.</t>
    </r>
    <r>
      <rPr>
        <sz val="11"/>
        <color rgb="FF000000"/>
        <rFont val="Calibri"/>
      </rPr>
      <t xml:space="preserve">
</t>
    </r>
    <r>
      <rPr>
        <sz val="11"/>
        <color rgb="FF000000"/>
        <rFont val="Calibri"/>
      </rPr>
      <t>If access to the security data is not audited, this is a Finding.</t>
    </r>
    <r>
      <rPr>
        <sz val="11"/>
        <color rgb="FF000000"/>
        <rFont val="Calibri"/>
      </rPr>
      <t xml:space="preserve">
</t>
    </r>
    <r>
      <rPr>
        <sz val="11"/>
        <color rgb="FF000000"/>
        <rFont val="Calibri"/>
      </rPr>
      <t>If no access is audited, consider the operational impact and appropriateness for access that is not audited.</t>
    </r>
    <r>
      <rPr>
        <sz val="11"/>
        <color rgb="FF000000"/>
        <rFont val="Calibri"/>
      </rPr>
      <t xml:space="preserve">
</t>
    </r>
    <r>
      <rPr>
        <sz val="11"/>
        <color rgb="FF000000"/>
        <rFont val="Calibri"/>
      </rPr>
      <t>If the risk for incomplete auditing of the security files is reasonable and documented in the System Security Plan, then do not include this as a Finding.</t>
    </r>
  </si>
  <si>
    <t>V-15644</t>
  </si>
  <si>
    <r>
      <rPr>
        <sz val="11"/>
        <rFont val="Calibri"/>
      </rPr>
      <t>Attempts to bypass access controls should be audited.</t>
    </r>
  </si>
  <si>
    <r>
      <rPr>
        <sz val="11"/>
        <color rgb="FF000000"/>
        <rFont val="Calibri"/>
      </rPr>
      <t>There are three types of auditable events: 1) Use of system privileges, 2) Use of object privileges, and 3) Issuance of statements. Activating some auditing options sometimes activates others. For example, the use of a system privilege requires the issuance of a system command. Auditing for use of the privilege also audits for the statement.</t>
    </r>
    <r>
      <rPr>
        <sz val="11"/>
        <color rgb="FF000000"/>
        <rFont val="Calibri"/>
      </rPr>
      <t xml:space="preserve">
</t>
    </r>
    <r>
      <rPr>
        <sz val="11"/>
        <color rgb="FF000000"/>
        <rFont val="Calibri"/>
      </rPr>
      <t>Configure auditing for Oracle using the following script.  If the Check reports audit option names not included in this script, augment it with one additional statement per option reported:</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audit all by access;</t>
    </r>
    <r>
      <rPr>
        <sz val="11"/>
        <color rgb="FF000000"/>
        <rFont val="Calibri"/>
      </rPr>
      <t xml:space="preserve">
</t>
    </r>
    <r>
      <rPr>
        <sz val="11"/>
        <color rgb="FF000000"/>
        <rFont val="Calibri"/>
      </rPr>
      <t xml:space="preserve">  audit all privileges by access;</t>
    </r>
    <r>
      <rPr>
        <sz val="11"/>
        <color rgb="FF000000"/>
        <rFont val="Calibri"/>
      </rPr>
      <t xml:space="preserve">
</t>
    </r>
    <r>
      <rPr>
        <sz val="11"/>
        <color rgb="FF000000"/>
        <rFont val="Calibri"/>
      </rPr>
      <t xml:space="preserve">  audit alter database link by access;</t>
    </r>
    <r>
      <rPr>
        <sz val="11"/>
        <color rgb="FF000000"/>
        <rFont val="Calibri"/>
      </rPr>
      <t xml:space="preserve">
</t>
    </r>
    <r>
      <rPr>
        <sz val="11"/>
        <color rgb="FF000000"/>
        <rFont val="Calibri"/>
      </rPr>
      <t xml:space="preserve">  audit alter java class by access;</t>
    </r>
    <r>
      <rPr>
        <sz val="11"/>
        <color rgb="FF000000"/>
        <rFont val="Calibri"/>
      </rPr>
      <t xml:space="preserve">
</t>
    </r>
    <r>
      <rPr>
        <sz val="11"/>
        <color rgb="FF000000"/>
        <rFont val="Calibri"/>
      </rPr>
      <t xml:space="preserve">  audit alter java resource by access;</t>
    </r>
    <r>
      <rPr>
        <sz val="11"/>
        <color rgb="FF000000"/>
        <rFont val="Calibri"/>
      </rPr>
      <t xml:space="preserve">
</t>
    </r>
    <r>
      <rPr>
        <sz val="11"/>
        <color rgb="FF000000"/>
        <rFont val="Calibri"/>
      </rPr>
      <t xml:space="preserve">  audit alter java source by access;</t>
    </r>
    <r>
      <rPr>
        <sz val="11"/>
        <color rgb="FF000000"/>
        <rFont val="Calibri"/>
      </rPr>
      <t xml:space="preserve">
</t>
    </r>
    <r>
      <rPr>
        <sz val="11"/>
        <color rgb="FF000000"/>
        <rFont val="Calibri"/>
      </rPr>
      <t xml:space="preserve">  audit alter mining model by access;</t>
    </r>
    <r>
      <rPr>
        <sz val="11"/>
        <color rgb="FF000000"/>
        <rFont val="Calibri"/>
      </rPr>
      <t xml:space="preserve">
</t>
    </r>
    <r>
      <rPr>
        <sz val="11"/>
        <color rgb="FF000000"/>
        <rFont val="Calibri"/>
      </rPr>
      <t xml:space="preserve">  audit alter public database link by access;</t>
    </r>
    <r>
      <rPr>
        <sz val="11"/>
        <color rgb="FF000000"/>
        <rFont val="Calibri"/>
      </rPr>
      <t xml:space="preserve">
</t>
    </r>
    <r>
      <rPr>
        <sz val="11"/>
        <color rgb="FF000000"/>
        <rFont val="Calibri"/>
      </rPr>
      <t xml:space="preserve">  audit alter sequence by access;</t>
    </r>
    <r>
      <rPr>
        <sz val="11"/>
        <color rgb="FF000000"/>
        <rFont val="Calibri"/>
      </rPr>
      <t xml:space="preserve">
</t>
    </r>
    <r>
      <rPr>
        <sz val="11"/>
        <color rgb="FF000000"/>
        <rFont val="Calibri"/>
      </rPr>
      <t xml:space="preserve">  audit alter table by access;</t>
    </r>
    <r>
      <rPr>
        <sz val="11"/>
        <color rgb="FF000000"/>
        <rFont val="Calibri"/>
      </rPr>
      <t xml:space="preserve">
</t>
    </r>
    <r>
      <rPr>
        <sz val="11"/>
        <color rgb="FF000000"/>
        <rFont val="Calibri"/>
      </rPr>
      <t xml:space="preserve">  audit comment edition by access;</t>
    </r>
    <r>
      <rPr>
        <sz val="11"/>
        <color rgb="FF000000"/>
        <rFont val="Calibri"/>
      </rPr>
      <t xml:space="preserve">
</t>
    </r>
    <r>
      <rPr>
        <sz val="11"/>
        <color rgb="FF000000"/>
        <rFont val="Calibri"/>
      </rPr>
      <t xml:space="preserve">  audit comment mining model by access;</t>
    </r>
    <r>
      <rPr>
        <sz val="11"/>
        <color rgb="FF000000"/>
        <rFont val="Calibri"/>
      </rPr>
      <t xml:space="preserve">
</t>
    </r>
    <r>
      <rPr>
        <sz val="11"/>
        <color rgb="FF000000"/>
        <rFont val="Calibri"/>
      </rPr>
      <t xml:space="preserve">  audit comment table by access;</t>
    </r>
    <r>
      <rPr>
        <sz val="11"/>
        <color rgb="FF000000"/>
        <rFont val="Calibri"/>
      </rPr>
      <t xml:space="preserve">
</t>
    </r>
    <r>
      <rPr>
        <sz val="11"/>
        <color rgb="FF000000"/>
        <rFont val="Calibri"/>
      </rPr>
      <t xml:space="preserve">  audit create java class by access;</t>
    </r>
    <r>
      <rPr>
        <sz val="11"/>
        <color rgb="FF000000"/>
        <rFont val="Calibri"/>
      </rPr>
      <t xml:space="preserve">
</t>
    </r>
    <r>
      <rPr>
        <sz val="11"/>
        <color rgb="FF000000"/>
        <rFont val="Calibri"/>
      </rPr>
      <t xml:space="preserve">  audit create java resource by access;</t>
    </r>
    <r>
      <rPr>
        <sz val="11"/>
        <color rgb="FF000000"/>
        <rFont val="Calibri"/>
      </rPr>
      <t xml:space="preserve">
</t>
    </r>
    <r>
      <rPr>
        <sz val="11"/>
        <color rgb="FF000000"/>
        <rFont val="Calibri"/>
      </rPr>
      <t xml:space="preserve">  audit create java source by access;</t>
    </r>
    <r>
      <rPr>
        <sz val="11"/>
        <color rgb="FF000000"/>
        <rFont val="Calibri"/>
      </rPr>
      <t xml:space="preserve">
</t>
    </r>
    <r>
      <rPr>
        <sz val="11"/>
        <color rgb="FF000000"/>
        <rFont val="Calibri"/>
      </rPr>
      <t xml:space="preserve">  audit debug procedure by access;</t>
    </r>
    <r>
      <rPr>
        <sz val="11"/>
        <color rgb="FF000000"/>
        <rFont val="Calibri"/>
      </rPr>
      <t xml:space="preserve">
</t>
    </r>
    <r>
      <rPr>
        <sz val="11"/>
        <color rgb="FF000000"/>
        <rFont val="Calibri"/>
      </rPr>
      <t xml:space="preserve">  audit drop java class by access;</t>
    </r>
    <r>
      <rPr>
        <sz val="11"/>
        <color rgb="FF000000"/>
        <rFont val="Calibri"/>
      </rPr>
      <t xml:space="preserve">
</t>
    </r>
    <r>
      <rPr>
        <sz val="11"/>
        <color rgb="FF000000"/>
        <rFont val="Calibri"/>
      </rPr>
      <t xml:space="preserve">  audit drop java resource by access;</t>
    </r>
    <r>
      <rPr>
        <sz val="11"/>
        <color rgb="FF000000"/>
        <rFont val="Calibri"/>
      </rPr>
      <t xml:space="preserve">
</t>
    </r>
    <r>
      <rPr>
        <sz val="11"/>
        <color rgb="FF000000"/>
        <rFont val="Calibri"/>
      </rPr>
      <t xml:space="preserve">  audit drop java source by access;</t>
    </r>
    <r>
      <rPr>
        <sz val="11"/>
        <color rgb="FF000000"/>
        <rFont val="Calibri"/>
      </rPr>
      <t xml:space="preserve">
</t>
    </r>
    <r>
      <rPr>
        <sz val="11"/>
        <color rgb="FF000000"/>
        <rFont val="Calibri"/>
      </rPr>
      <t xml:space="preserve">  audit execute assembly;</t>
    </r>
    <r>
      <rPr>
        <sz val="11"/>
        <color rgb="FF000000"/>
        <rFont val="Calibri"/>
      </rPr>
      <t xml:space="preserve">
</t>
    </r>
    <r>
      <rPr>
        <sz val="11"/>
        <color rgb="FF000000"/>
        <rFont val="Calibri"/>
      </rPr>
      <t xml:space="preserve">  audit exempt access policy by access;</t>
    </r>
    <r>
      <rPr>
        <sz val="11"/>
        <color rgb="FF000000"/>
        <rFont val="Calibri"/>
      </rPr>
      <t xml:space="preserve">
</t>
    </r>
    <r>
      <rPr>
        <sz val="11"/>
        <color rgb="FF000000"/>
        <rFont val="Calibri"/>
      </rPr>
      <t xml:space="preserve">  audit exempt identity policy by access;</t>
    </r>
    <r>
      <rPr>
        <sz val="11"/>
        <color rgb="FF000000"/>
        <rFont val="Calibri"/>
      </rPr>
      <t xml:space="preserve">
</t>
    </r>
    <r>
      <rPr>
        <sz val="11"/>
        <color rgb="FF000000"/>
        <rFont val="Calibri"/>
      </rPr>
      <t xml:space="preserve">  audit grant directory by access;</t>
    </r>
    <r>
      <rPr>
        <sz val="11"/>
        <color rgb="FF000000"/>
        <rFont val="Calibri"/>
      </rPr>
      <t xml:space="preserve">
</t>
    </r>
    <r>
      <rPr>
        <sz val="11"/>
        <color rgb="FF000000"/>
        <rFont val="Calibri"/>
      </rPr>
      <t xml:space="preserve">  audit grant edition by access;</t>
    </r>
    <r>
      <rPr>
        <sz val="11"/>
        <color rgb="FF000000"/>
        <rFont val="Calibri"/>
      </rPr>
      <t xml:space="preserve">
</t>
    </r>
    <r>
      <rPr>
        <sz val="11"/>
        <color rgb="FF000000"/>
        <rFont val="Calibri"/>
      </rPr>
      <t xml:space="preserve">  audit grant mining model by access;</t>
    </r>
    <r>
      <rPr>
        <sz val="11"/>
        <color rgb="FF000000"/>
        <rFont val="Calibri"/>
      </rPr>
      <t xml:space="preserve">
</t>
    </r>
    <r>
      <rPr>
        <sz val="11"/>
        <color rgb="FF000000"/>
        <rFont val="Calibri"/>
      </rPr>
      <t xml:space="preserve">  audit grant procedure by access;</t>
    </r>
    <r>
      <rPr>
        <sz val="11"/>
        <color rgb="FF000000"/>
        <rFont val="Calibri"/>
      </rPr>
      <t xml:space="preserve">
</t>
    </r>
    <r>
      <rPr>
        <sz val="11"/>
        <color rgb="FF000000"/>
        <rFont val="Calibri"/>
      </rPr>
      <t xml:space="preserve">  audit grant sequence by access;</t>
    </r>
    <r>
      <rPr>
        <sz val="11"/>
        <color rgb="FF000000"/>
        <rFont val="Calibri"/>
      </rPr>
      <t xml:space="preserve">
</t>
    </r>
    <r>
      <rPr>
        <sz val="11"/>
        <color rgb="FF000000"/>
        <rFont val="Calibri"/>
      </rPr>
      <t xml:space="preserve">  audit grant table by access;</t>
    </r>
    <r>
      <rPr>
        <sz val="11"/>
        <color rgb="FF000000"/>
        <rFont val="Calibri"/>
      </rPr>
      <t xml:space="preserve">
</t>
    </r>
    <r>
      <rPr>
        <sz val="11"/>
        <color rgb="FF000000"/>
        <rFont val="Calibri"/>
      </rPr>
      <t xml:space="preserve">  audit grant type by access;</t>
    </r>
    <r>
      <rPr>
        <sz val="11"/>
        <color rgb="FF000000"/>
        <rFont val="Calibri"/>
      </rPr>
      <t xml:space="preserve">
</t>
    </r>
    <r>
      <rPr>
        <sz val="11"/>
        <color rgb="FF000000"/>
        <rFont val="Calibri"/>
      </rPr>
      <t xml:space="preserve">  audit sysdba by access;</t>
    </r>
    <r>
      <rPr>
        <sz val="11"/>
        <color rgb="FF000000"/>
        <rFont val="Calibri"/>
      </rPr>
      <t xml:space="preserve">
</t>
    </r>
    <r>
      <rPr>
        <sz val="11"/>
        <color rgb="FF000000"/>
        <rFont val="Calibri"/>
      </rPr>
      <t xml:space="preserve">  audit sysoper by access;</t>
    </r>
    <r>
      <rPr>
        <sz val="11"/>
        <color rgb="FF000000"/>
        <rFont val="Calibri"/>
      </rPr>
      <t xml:space="preserve">
</t>
    </r>
    <r>
      <rPr>
        <sz val="11"/>
        <color rgb="FF000000"/>
        <rFont val="Calibri"/>
      </rPr>
      <t>The following SQL statements will disable audits set by the commands above that are not required:</t>
    </r>
    <r>
      <rPr>
        <sz val="11"/>
        <color rgb="FF000000"/>
        <rFont val="Calibri"/>
      </rPr>
      <t xml:space="preserve">
</t>
    </r>
    <r>
      <rPr>
        <sz val="11"/>
        <color rgb="FF000000"/>
        <rFont val="Calibri"/>
      </rPr>
      <t xml:space="preserve">  noaudit execute library;</t>
    </r>
    <r>
      <rPr>
        <sz val="11"/>
        <color rgb="FF000000"/>
        <rFont val="Calibri"/>
      </rPr>
      <t xml:space="preserve">
</t>
    </r>
    <r>
      <rPr>
        <sz val="11"/>
        <color rgb="FF000000"/>
        <rFont val="Calibri"/>
      </rPr>
      <t xml:space="preserve">  audit rename on default by access;</t>
    </r>
    <r>
      <rPr>
        <sz val="11"/>
        <color rgb="FF000000"/>
        <rFont val="Calibri"/>
      </rPr>
      <t xml:space="preserve">
</t>
    </r>
    <r>
      <rPr>
        <sz val="11"/>
        <color rgb="FF000000"/>
        <rFont val="Calibri"/>
      </rPr>
      <t>If application objects have already been created, then the audit rename on object statement should be issued for all application objects.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audit rename on [application object name] by access;</t>
    </r>
  </si>
  <si>
    <r>
      <rPr>
        <sz val="11"/>
        <color rgb="FF000000"/>
        <rFont val="Calibri"/>
      </rPr>
      <t>Configuring proper auditing is critical to recording any malicious events or detecting when attacks on the database occur. Auditing can be turned on for any SQL statement or any use of a system privilege. Auditing can be enabled for all users (system wide) or for specific users. You may indicate whether one audit record for each access to an object or one audit record for the entire session is generated. You can enable auditing for commands that result in success, commands that result in failure, or both. Not all audit options can be audited by session. Audit options set using the BY SESSION clause for those actions that will not produce a session audit record will default to BY ACCESS.</t>
    </r>
  </si>
  <si>
    <r>
      <rPr>
        <sz val="11"/>
        <color rgb="FF000000"/>
        <rFont val="Calibri"/>
      </rPr>
      <t>From SQL*Plus:</t>
    </r>
    <r>
      <rPr>
        <sz val="11"/>
        <color rgb="FF000000"/>
        <rFont val="Calibri"/>
      </rPr>
      <t xml:space="preserve">
</t>
    </r>
    <r>
      <rPr>
        <sz val="11"/>
        <color rgb="FF000000"/>
        <rFont val="Calibri"/>
      </rPr>
      <t xml:space="preserve">  select name from stmt_audit_option_map</t>
    </r>
    <r>
      <rPr>
        <sz val="11"/>
        <color rgb="FF000000"/>
        <rFont val="Calibri"/>
      </rPr>
      <t xml:space="preserve">
</t>
    </r>
    <r>
      <rPr>
        <sz val="11"/>
        <color rgb="FF000000"/>
        <rFont val="Calibri"/>
      </rPr>
      <t xml:space="preserve">  where name not in</t>
    </r>
    <r>
      <rPr>
        <sz val="11"/>
        <color rgb="FF000000"/>
        <rFont val="Calibri"/>
      </rPr>
      <t xml:space="preserve">
</t>
    </r>
    <r>
      <rPr>
        <sz val="11"/>
        <color rgb="FF000000"/>
        <rFont val="Calibri"/>
      </rPr>
      <t xml:space="preserve">  (select audit_option from dba_stmt_audit_opts)</t>
    </r>
    <r>
      <rPr>
        <sz val="11"/>
        <color rgb="FF000000"/>
        <rFont val="Calibri"/>
      </rPr>
      <t xml:space="preserve">
</t>
    </r>
    <r>
      <rPr>
        <sz val="11"/>
        <color rgb="FF000000"/>
        <rFont val="Calibri"/>
      </rPr>
      <t xml:space="preserve">  and name not in</t>
    </r>
    <r>
      <rPr>
        <sz val="11"/>
        <color rgb="FF000000"/>
        <rFont val="Calibri"/>
      </rPr>
      <t xml:space="preserve">
</t>
    </r>
    <r>
      <rPr>
        <sz val="11"/>
        <color rgb="FF000000"/>
        <rFont val="Calibri"/>
      </rPr>
      <t xml:space="preserve">  ('ALL STATEMENTS', 'ANALYZE ANY DICTIONARY',</t>
    </r>
    <r>
      <rPr>
        <sz val="11"/>
        <color rgb="FF000000"/>
        <rFont val="Calibri"/>
      </rPr>
      <t xml:space="preserve">
</t>
    </r>
    <r>
      <rPr>
        <sz val="11"/>
        <color rgb="FF000000"/>
        <rFont val="Calibri"/>
      </rPr>
      <t xml:space="preserve">   'CREATE DIRECTORY', 'DEBUG CONNECT ANY',</t>
    </r>
    <r>
      <rPr>
        <sz val="11"/>
        <color rgb="FF000000"/>
        <rFont val="Calibri"/>
      </rPr>
      <t xml:space="preserve">
</t>
    </r>
    <r>
      <rPr>
        <sz val="11"/>
        <color rgb="FF000000"/>
        <rFont val="Calibri"/>
      </rPr>
      <t xml:space="preserve">   'DEBUG CONNECT USER', 'DELETE ANY TABLE',</t>
    </r>
    <r>
      <rPr>
        <sz val="11"/>
        <color rgb="FF000000"/>
        <rFont val="Calibri"/>
      </rPr>
      <t xml:space="preserve">
</t>
    </r>
    <r>
      <rPr>
        <sz val="11"/>
        <color rgb="FF000000"/>
        <rFont val="Calibri"/>
      </rPr>
      <t xml:space="preserve">   'DELETE TABLE', 'DROP DIRECTORY',</t>
    </r>
    <r>
      <rPr>
        <sz val="11"/>
        <color rgb="FF000000"/>
        <rFont val="Calibri"/>
      </rPr>
      <t xml:space="preserve">
</t>
    </r>
    <r>
      <rPr>
        <sz val="11"/>
        <color rgb="FF000000"/>
        <rFont val="Calibri"/>
      </rPr>
      <t xml:space="preserve">   'EXECUTE ANY LIBRARY', 'EXECUTE ANY PROCEDURE',</t>
    </r>
    <r>
      <rPr>
        <sz val="11"/>
        <color rgb="FF000000"/>
        <rFont val="Calibri"/>
      </rPr>
      <t xml:space="preserve">
</t>
    </r>
    <r>
      <rPr>
        <sz val="11"/>
        <color rgb="FF000000"/>
        <rFont val="Calibri"/>
      </rPr>
      <t xml:space="preserve">   'EXECUTE ANY TYPE', 'EXECUTE LIBRARY',</t>
    </r>
    <r>
      <rPr>
        <sz val="11"/>
        <color rgb="FF000000"/>
        <rFont val="Calibri"/>
      </rPr>
      <t xml:space="preserve">
</t>
    </r>
    <r>
      <rPr>
        <sz val="11"/>
        <color rgb="FF000000"/>
        <rFont val="Calibri"/>
      </rPr>
      <t xml:space="preserve">   'EXECUTE PROCEDURE', 'EXISTS', 'GRANT LIBRARY',</t>
    </r>
    <r>
      <rPr>
        <sz val="11"/>
        <color rgb="FF000000"/>
        <rFont val="Calibri"/>
      </rPr>
      <t xml:space="preserve">
</t>
    </r>
    <r>
      <rPr>
        <sz val="11"/>
        <color rgb="FF000000"/>
        <rFont val="Calibri"/>
      </rPr>
      <t xml:space="preserve">   'INSERT ANY TABLE', 'INSERT TABLE', 'LOCK TABLE',</t>
    </r>
    <r>
      <rPr>
        <sz val="11"/>
        <color rgb="FF000000"/>
        <rFont val="Calibri"/>
      </rPr>
      <t xml:space="preserve">
</t>
    </r>
    <r>
      <rPr>
        <sz val="11"/>
        <color rgb="FF000000"/>
        <rFont val="Calibri"/>
      </rPr>
      <t xml:space="preserve">   'NETWORK', 'OUTLINE', 'READUP', 'READUP DBHIGH',</t>
    </r>
    <r>
      <rPr>
        <sz val="11"/>
        <color rgb="FF000000"/>
        <rFont val="Calibri"/>
      </rPr>
      <t xml:space="preserve">
</t>
    </r>
    <r>
      <rPr>
        <sz val="11"/>
        <color rgb="FF000000"/>
        <rFont val="Calibri"/>
      </rPr>
      <t xml:space="preserve">   'SELECT ANY DICTIONARY', 'SELECT ANY SEQUENCE',</t>
    </r>
    <r>
      <rPr>
        <sz val="11"/>
        <color rgb="FF000000"/>
        <rFont val="Calibri"/>
      </rPr>
      <t xml:space="preserve">
</t>
    </r>
    <r>
      <rPr>
        <sz val="11"/>
        <color rgb="FF000000"/>
        <rFont val="Calibri"/>
      </rPr>
      <t xml:space="preserve">   'SELECT ANY TABLE', 'SELECT MINING MODEL',</t>
    </r>
    <r>
      <rPr>
        <sz val="11"/>
        <color rgb="FF000000"/>
        <rFont val="Calibri"/>
      </rPr>
      <t xml:space="preserve">
</t>
    </r>
    <r>
      <rPr>
        <sz val="11"/>
        <color rgb="FF000000"/>
        <rFont val="Calibri"/>
      </rPr>
      <t xml:space="preserve">   'SELECT SEQUENCE', 'SELECT TABLE',</t>
    </r>
    <r>
      <rPr>
        <sz val="11"/>
        <color rgb="FF000000"/>
        <rFont val="Calibri"/>
      </rPr>
      <t xml:space="preserve">
</t>
    </r>
    <r>
      <rPr>
        <sz val="11"/>
        <color rgb="FF000000"/>
        <rFont val="Calibri"/>
      </rPr>
      <t xml:space="preserve">   'UPDATE ANY TABLE', 'UPDATE TABLE', 'USE EDITION',</t>
    </r>
    <r>
      <rPr>
        <sz val="11"/>
        <color rgb="FF000000"/>
        <rFont val="Calibri"/>
      </rPr>
      <t xml:space="preserve">
</t>
    </r>
    <r>
      <rPr>
        <sz val="11"/>
        <color rgb="FF000000"/>
        <rFont val="Calibri"/>
      </rPr>
      <t xml:space="preserve">   'WRITEDOWN', 'WRITEDOWN DBLOW', 'WRITEUP',</t>
    </r>
    <r>
      <rPr>
        <sz val="11"/>
        <color rgb="FF000000"/>
        <rFont val="Calibri"/>
      </rPr>
      <t xml:space="preserve">
</t>
    </r>
    <r>
      <rPr>
        <sz val="11"/>
        <color rgb="FF000000"/>
        <rFont val="Calibri"/>
      </rPr>
      <t xml:space="preserve">   'WRITEUP DBHIGH');</t>
    </r>
    <r>
      <rPr>
        <sz val="11"/>
        <color rgb="FF000000"/>
        <rFont val="Calibri"/>
      </rPr>
      <t xml:space="preserve">
</t>
    </r>
    <r>
      <rPr>
        <sz val="11"/>
        <color rgb="FF000000"/>
        <rFont val="Calibri"/>
      </rPr>
      <t>If any audit options are returned, this is a finding.</t>
    </r>
  </si>
  <si>
    <t>V-15645</t>
  </si>
  <si>
    <r>
      <rPr>
        <sz val="11"/>
        <rFont val="Calibri"/>
      </rPr>
      <t>Changes to configuration options must be audited.</t>
    </r>
  </si>
  <si>
    <r>
      <rPr>
        <sz val="11"/>
        <color rgb="FF000000"/>
        <rFont val="Calibri"/>
      </rPr>
      <t>From SQL*Plus:</t>
    </r>
    <r>
      <rPr>
        <sz val="11"/>
        <color rgb="FF000000"/>
        <rFont val="Calibri"/>
      </rPr>
      <t xml:space="preserve">
</t>
    </r>
    <r>
      <rPr>
        <sz val="11"/>
        <color rgb="FF000000"/>
        <rFont val="Calibri"/>
      </rPr>
      <t xml:space="preserve">  alter system set audit_sys_operations = TRUE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</si>
  <si>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AUDIT_SYS_OPERATIONS parameter is used to enable auditing of actions taken by the user SYS. The SYS user account is a shared account by definition and holds all privileges in the Oracle database. It is the account accessed by users connecting to the database with SYSDBA or SYSOPER privileges.</t>
    </r>
  </si>
  <si>
    <r>
      <rPr>
        <sz val="11"/>
        <color rgb="FF000000"/>
        <rFont val="Calibri"/>
      </rPr>
      <t>From SQL*Plus:</t>
    </r>
    <r>
      <rPr>
        <sz val="11"/>
        <color rgb="FF000000"/>
        <rFont val="Calibri"/>
      </rPr>
      <t xml:space="preserve">
</t>
    </r>
    <r>
      <rPr>
        <sz val="11"/>
        <color rgb="FF000000"/>
        <rFont val="Calibri"/>
      </rPr>
      <t xml:space="preserve">  select value from v$parameter where name = 'audit_sys_operations';</t>
    </r>
    <r>
      <rPr>
        <sz val="11"/>
        <color rgb="FF000000"/>
        <rFont val="Calibri"/>
      </rPr>
      <t xml:space="preserve">
</t>
    </r>
    <r>
      <rPr>
        <sz val="11"/>
        <color rgb="FF000000"/>
        <rFont val="Calibri"/>
      </rPr>
      <t>If the value returned is FALSE, this is a Finding.</t>
    </r>
  </si>
  <si>
    <t>V-15646</t>
  </si>
  <si>
    <r>
      <rPr>
        <sz val="11"/>
        <rFont val="Calibri"/>
      </rPr>
      <t>Audit records should contain required information.</t>
    </r>
  </si>
  <si>
    <r>
      <rPr>
        <sz val="11"/>
        <color rgb="FF000000"/>
        <rFont val="Calibri"/>
      </rPr>
      <t>Configure audit settings to include the following list of elements in the audit logs at a minimum:</t>
    </r>
    <r>
      <rPr>
        <sz val="11"/>
        <color rgb="FF000000"/>
        <rFont val="Calibri"/>
      </rPr>
      <t xml:space="preserve">
</t>
    </r>
    <r>
      <rPr>
        <sz val="11"/>
        <color rgb="FF000000"/>
        <rFont val="Calibri"/>
      </rPr>
      <t>- User ID.</t>
    </r>
    <r>
      <rPr>
        <sz val="11"/>
        <color rgb="FF000000"/>
        <rFont val="Calibri"/>
      </rPr>
      <t xml:space="preserve">
</t>
    </r>
    <r>
      <rPr>
        <sz val="11"/>
        <color rgb="FF000000"/>
        <rFont val="Calibri"/>
      </rPr>
      <t>- Successful and unsuccessful attempts to access security files</t>
    </r>
    <r>
      <rPr>
        <sz val="11"/>
        <color rgb="FF000000"/>
        <rFont val="Calibri"/>
      </rPr>
      <t xml:space="preserve">
</t>
    </r>
    <r>
      <rPr>
        <sz val="11"/>
        <color rgb="FF000000"/>
        <rFont val="Calibri"/>
      </rPr>
      <t>- Date and time of the event.</t>
    </r>
    <r>
      <rPr>
        <sz val="11"/>
        <color rgb="FF000000"/>
        <rFont val="Calibri"/>
      </rPr>
      <t xml:space="preserve">
</t>
    </r>
    <r>
      <rPr>
        <sz val="11"/>
        <color rgb="FF000000"/>
        <rFont val="Calibri"/>
      </rPr>
      <t>- Type of event.</t>
    </r>
    <r>
      <rPr>
        <sz val="11"/>
        <color rgb="FF000000"/>
        <rFont val="Calibri"/>
      </rPr>
      <t xml:space="preserve">
</t>
    </r>
    <r>
      <rPr>
        <sz val="11"/>
        <color rgb="FF000000"/>
        <rFont val="Calibri"/>
      </rPr>
      <t>- Success or failure of event.</t>
    </r>
    <r>
      <rPr>
        <sz val="11"/>
        <color rgb="FF000000"/>
        <rFont val="Calibri"/>
      </rPr>
      <t xml:space="preserve">
</t>
    </r>
    <r>
      <rPr>
        <sz val="11"/>
        <color rgb="FF000000"/>
        <rFont val="Calibri"/>
      </rPr>
      <t>- Successful and unsuccessful logons.</t>
    </r>
    <r>
      <rPr>
        <sz val="11"/>
        <color rgb="FF000000"/>
        <rFont val="Calibri"/>
      </rPr>
      <t xml:space="preserve">
</t>
    </r>
    <r>
      <rPr>
        <sz val="11"/>
        <color rgb="FF000000"/>
        <rFont val="Calibri"/>
      </rPr>
      <t>- Denial of access resulting from excessive number of logon attempts.</t>
    </r>
    <r>
      <rPr>
        <sz val="11"/>
        <color rgb="FF000000"/>
        <rFont val="Calibri"/>
      </rPr>
      <t xml:space="preserve">
</t>
    </r>
    <r>
      <rPr>
        <sz val="11"/>
        <color rgb="FF000000"/>
        <rFont val="Calibri"/>
      </rPr>
      <t>- Blocking or blacklisting a user ID, terminal or access port, and the reason for the action.</t>
    </r>
    <r>
      <rPr>
        <sz val="11"/>
        <color rgb="FF000000"/>
        <rFont val="Calibri"/>
      </rPr>
      <t xml:space="preserve">
</t>
    </r>
    <r>
      <rPr>
        <sz val="11"/>
        <color rgb="FF000000"/>
        <rFont val="Calibri"/>
      </rPr>
      <t>- Activities that might modify, bypass, or negate safeguards controlled by the system.</t>
    </r>
    <r>
      <rPr>
        <sz val="11"/>
        <color rgb="FF000000"/>
        <rFont val="Calibri"/>
      </rPr>
      <t xml:space="preserve">
</t>
    </r>
    <r>
      <rPr>
        <sz val="11"/>
        <color rgb="FF000000"/>
        <rFont val="Calibri"/>
      </rPr>
      <t>- Data required to audit the possible use of covert channel mechanisms.</t>
    </r>
    <r>
      <rPr>
        <sz val="11"/>
        <color rgb="FF000000"/>
        <rFont val="Calibri"/>
      </rPr>
      <t xml:space="preserve">
</t>
    </r>
    <r>
      <rPr>
        <sz val="11"/>
        <color rgb="FF000000"/>
        <rFont val="Calibri"/>
      </rPr>
      <t>- Privileged activities and other system-level access.</t>
    </r>
    <r>
      <rPr>
        <sz val="11"/>
        <color rgb="FF000000"/>
        <rFont val="Calibri"/>
      </rPr>
      <t xml:space="preserve">
</t>
    </r>
    <r>
      <rPr>
        <sz val="11"/>
        <color rgb="FF000000"/>
        <rFont val="Calibri"/>
      </rPr>
      <t>- Starting and ending time for access to the system.</t>
    </r>
    <r>
      <rPr>
        <sz val="11"/>
        <color rgb="FF000000"/>
        <rFont val="Calibri"/>
      </rPr>
      <t xml:space="preserve">
</t>
    </r>
    <r>
      <rPr>
        <sz val="11"/>
        <color rgb="FF000000"/>
        <rFont val="Calibri"/>
      </rPr>
      <t>- Security relevant actions associated with periods processing or the changing of security labels or categories of information.</t>
    </r>
  </si>
  <si>
    <r>
      <rPr>
        <sz val="11"/>
        <color rgb="FF000000"/>
        <rFont val="Calibri"/>
      </rPr>
      <t>Complete forensically valuable data may be unavailable or accountability may be jeopardized when audit records do not contain sufficient information.</t>
    </r>
  </si>
  <si>
    <r>
      <rPr>
        <sz val="11"/>
        <color rgb="FF000000"/>
        <rFont val="Calibri"/>
      </rPr>
      <t>Review samples of the DBMS audit logs.</t>
    </r>
    <r>
      <rPr>
        <sz val="11"/>
        <color rgb="FF000000"/>
        <rFont val="Calibri"/>
      </rPr>
      <t xml:space="preserve">
</t>
    </r>
    <r>
      <rPr>
        <sz val="11"/>
        <color rgb="FF000000"/>
        <rFont val="Calibri"/>
      </rPr>
      <t>Compare to the required elements listed below:</t>
    </r>
    <r>
      <rPr>
        <sz val="11"/>
        <color rgb="FF000000"/>
        <rFont val="Calibri"/>
      </rPr>
      <t xml:space="preserve">
</t>
    </r>
    <r>
      <rPr>
        <sz val="11"/>
        <color rgb="FF000000"/>
        <rFont val="Calibri"/>
      </rPr>
      <t>- User ID.</t>
    </r>
    <r>
      <rPr>
        <sz val="11"/>
        <color rgb="FF000000"/>
        <rFont val="Calibri"/>
      </rPr>
      <t xml:space="preserve">
</t>
    </r>
    <r>
      <rPr>
        <sz val="11"/>
        <color rgb="FF000000"/>
        <rFont val="Calibri"/>
      </rPr>
      <t>- Successful and unsuccessful attempts to access security files</t>
    </r>
    <r>
      <rPr>
        <sz val="11"/>
        <color rgb="FF000000"/>
        <rFont val="Calibri"/>
      </rPr>
      <t xml:space="preserve">
</t>
    </r>
    <r>
      <rPr>
        <sz val="11"/>
        <color rgb="FF000000"/>
        <rFont val="Calibri"/>
      </rPr>
      <t>- Date and time of the event.</t>
    </r>
    <r>
      <rPr>
        <sz val="11"/>
        <color rgb="FF000000"/>
        <rFont val="Calibri"/>
      </rPr>
      <t xml:space="preserve">
</t>
    </r>
    <r>
      <rPr>
        <sz val="11"/>
        <color rgb="FF000000"/>
        <rFont val="Calibri"/>
      </rPr>
      <t>- Type of event.</t>
    </r>
    <r>
      <rPr>
        <sz val="11"/>
        <color rgb="FF000000"/>
        <rFont val="Calibri"/>
      </rPr>
      <t xml:space="preserve">
</t>
    </r>
    <r>
      <rPr>
        <sz val="11"/>
        <color rgb="FF000000"/>
        <rFont val="Calibri"/>
      </rPr>
      <t>- Success or failure of event.</t>
    </r>
    <r>
      <rPr>
        <sz val="11"/>
        <color rgb="FF000000"/>
        <rFont val="Calibri"/>
      </rPr>
      <t xml:space="preserve">
</t>
    </r>
    <r>
      <rPr>
        <sz val="11"/>
        <color rgb="FF000000"/>
        <rFont val="Calibri"/>
      </rPr>
      <t>- Successful and unsuccessful logons.</t>
    </r>
    <r>
      <rPr>
        <sz val="11"/>
        <color rgb="FF000000"/>
        <rFont val="Calibri"/>
      </rPr>
      <t xml:space="preserve">
</t>
    </r>
    <r>
      <rPr>
        <sz val="11"/>
        <color rgb="FF000000"/>
        <rFont val="Calibri"/>
      </rPr>
      <t>- Denial of access resulting from excessive number of logon attempts.</t>
    </r>
    <r>
      <rPr>
        <sz val="11"/>
        <color rgb="FF000000"/>
        <rFont val="Calibri"/>
      </rPr>
      <t xml:space="preserve">
</t>
    </r>
    <r>
      <rPr>
        <sz val="11"/>
        <color rgb="FF000000"/>
        <rFont val="Calibri"/>
      </rPr>
      <t>- Blocking or blacklisting a user ID, terminal or access port, and the reason for the action.</t>
    </r>
    <r>
      <rPr>
        <sz val="11"/>
        <color rgb="FF000000"/>
        <rFont val="Calibri"/>
      </rPr>
      <t xml:space="preserve">
</t>
    </r>
    <r>
      <rPr>
        <sz val="11"/>
        <color rgb="FF000000"/>
        <rFont val="Calibri"/>
      </rPr>
      <t>- Activities that might modify, bypass, or negate safeguards controlled by the system.</t>
    </r>
    <r>
      <rPr>
        <sz val="11"/>
        <color rgb="FF000000"/>
        <rFont val="Calibri"/>
      </rPr>
      <t xml:space="preserve">
</t>
    </r>
    <r>
      <rPr>
        <sz val="11"/>
        <color rgb="FF000000"/>
        <rFont val="Calibri"/>
      </rPr>
      <t>- Data required to audit the possible use of covert channel mechanisms.</t>
    </r>
    <r>
      <rPr>
        <sz val="11"/>
        <color rgb="FF000000"/>
        <rFont val="Calibri"/>
      </rPr>
      <t xml:space="preserve">
</t>
    </r>
    <r>
      <rPr>
        <sz val="11"/>
        <color rgb="FF000000"/>
        <rFont val="Calibri"/>
      </rPr>
      <t>- Privileged activities and other system-level access.</t>
    </r>
    <r>
      <rPr>
        <sz val="11"/>
        <color rgb="FF000000"/>
        <rFont val="Calibri"/>
      </rPr>
      <t xml:space="preserve">
</t>
    </r>
    <r>
      <rPr>
        <sz val="11"/>
        <color rgb="FF000000"/>
        <rFont val="Calibri"/>
      </rPr>
      <t>- Starting and ending time for access to the system.</t>
    </r>
    <r>
      <rPr>
        <sz val="11"/>
        <color rgb="FF000000"/>
        <rFont val="Calibri"/>
      </rPr>
      <t xml:space="preserve">
</t>
    </r>
    <r>
      <rPr>
        <sz val="11"/>
        <color rgb="FF000000"/>
        <rFont val="Calibri"/>
      </rPr>
      <t>- Security relevant actions associated with periods processing or the changing of security labels or categories of information.</t>
    </r>
    <r>
      <rPr>
        <sz val="11"/>
        <color rgb="FF000000"/>
        <rFont val="Calibri"/>
      </rPr>
      <t xml:space="preserve">
</t>
    </r>
    <r>
      <rPr>
        <sz val="11"/>
        <color rgb="FF000000"/>
        <rFont val="Calibri"/>
      </rPr>
      <t>If the elements listed above are not included in the audit logs at at minimum, this is a Finding.</t>
    </r>
  </si>
  <si>
    <t>V-15647</t>
  </si>
  <si>
    <r>
      <rPr>
        <sz val="11"/>
        <rFont val="Calibri"/>
      </rPr>
      <t>Audit records should include the reason for blacklisting or disabling DBMS connections or accounts.</t>
    </r>
  </si>
  <si>
    <r>
      <rPr>
        <sz val="11"/>
        <color rgb="FF000000"/>
        <rFont val="Calibri"/>
      </rPr>
      <t>Determine and implement audit settings that will collect and store the cause of any DBMS account or connection lock or disabling actions taken by the DBMS.</t>
    </r>
  </si>
  <si>
    <r>
      <rPr>
        <sz val="11"/>
        <color rgb="FF000000"/>
        <rFont val="Calibri"/>
      </rPr>
      <t>Records of any disabling or locking of account actions taken by the DBMS can contain information valuable to decisions to employ additional responsive actions.</t>
    </r>
  </si>
  <si>
    <r>
      <rPr>
        <sz val="11"/>
        <color rgb="FF000000"/>
        <rFont val="Calibri"/>
      </rPr>
      <t>Review audit settings for disabling or locking account events based on event failures.</t>
    </r>
    <r>
      <rPr>
        <sz val="11"/>
        <color rgb="FF000000"/>
        <rFont val="Calibri"/>
      </rPr>
      <t xml:space="preserve">
</t>
    </r>
    <r>
      <rPr>
        <sz val="11"/>
        <color rgb="FF000000"/>
        <rFont val="Calibri"/>
      </rPr>
      <t>If the settings are not configured to include the cause of the lock or disabling, this is a Finding.</t>
    </r>
  </si>
  <si>
    <t>V-15649</t>
  </si>
  <si>
    <r>
      <rPr>
        <sz val="11"/>
        <rFont val="Calibri"/>
      </rPr>
      <t>The DBMS should have configured all applicable settings to use trusted files, functions, features, or other components during startup, shutdown, aborts, or other unplanned interruptions.</t>
    </r>
  </si>
  <si>
    <r>
      <rPr>
        <sz val="11"/>
        <color rgb="FF000000"/>
        <rFont val="Calibri"/>
      </rPr>
      <t>Configure DBMS system initialization, shutdown and aborts to ensure DBMS system remains in a secure state.</t>
    </r>
    <r>
      <rPr>
        <sz val="11"/>
        <color rgb="FF000000"/>
        <rFont val="Calibri"/>
      </rPr>
      <t xml:space="preserve">
</t>
    </r>
    <r>
      <rPr>
        <sz val="11"/>
        <color rgb="FF000000"/>
        <rFont val="Calibri"/>
      </rPr>
      <t>For applicable DBMS systems as listed in the check, periodically test configuration to ensure DBMS system state integrity.</t>
    </r>
    <r>
      <rPr>
        <sz val="11"/>
        <color rgb="FF000000"/>
        <rFont val="Calibri"/>
      </rPr>
      <t xml:space="preserve">
</t>
    </r>
    <r>
      <rPr>
        <sz val="11"/>
        <color rgb="FF000000"/>
        <rFont val="Calibri"/>
      </rPr>
      <t>Where DBMS system state integrity is not supported by the DBMS vendor, obtain and apply mitigation strategies to bring risk to a DAA-acceptable level.</t>
    </r>
  </si>
  <si>
    <r>
      <rPr>
        <sz val="11"/>
        <color rgb="FF000000"/>
        <rFont val="Calibri"/>
      </rPr>
      <t>The DBMS opens data files and reads configuration files at system startup, system shutdown and during abort recovery efforts. If the DBMS does not verify the trustworthiness of these files, it is vulnerable to malicious alterations of its configuration or unauthorized replacement of data.</t>
    </r>
  </si>
  <si>
    <r>
      <rPr>
        <sz val="11"/>
        <color rgb="FF000000"/>
        <rFont val="Calibri"/>
      </rPr>
      <t>Ask the DBA and/or IAO to demonstrate that the DBMS system initialization, shutdown, and aborts are configured to ensure that the DBMS system remains in a secure state.</t>
    </r>
    <r>
      <rPr>
        <sz val="11"/>
        <color rgb="FF000000"/>
        <rFont val="Calibri"/>
      </rPr>
      <t xml:space="preserve">
</t>
    </r>
    <r>
      <rPr>
        <sz val="11"/>
        <color rgb="FF000000"/>
        <rFont val="Calibri"/>
      </rPr>
      <t>If the DBA and/or IAO has documented proof from the DBMS vendor demonstrating that the DBMS does not support this either natively or programmatically, this check is a Finding, but can be downgraded to a CAT 3 severity.</t>
    </r>
    <r>
      <rPr>
        <sz val="11"/>
        <color rgb="FF000000"/>
        <rFont val="Calibri"/>
      </rPr>
      <t xml:space="preserve">
</t>
    </r>
    <r>
      <rPr>
        <sz val="11"/>
        <color rgb="FF000000"/>
        <rFont val="Calibri"/>
      </rPr>
      <t>If the DBMS does support this either natively or programmatically and the configuration does not meet the requirements listed above, this is a Finding.</t>
    </r>
    <r>
      <rPr>
        <sz val="11"/>
        <color rgb="FF000000"/>
        <rFont val="Calibri"/>
      </rPr>
      <t xml:space="preserve">
</t>
    </r>
    <r>
      <rPr>
        <sz val="11"/>
        <color rgb="FF000000"/>
        <rFont val="Calibri"/>
      </rPr>
      <t xml:space="preserve">For all MAC 1, all MAC 2 and Classified MAC 3 systems where the DBMS supports the requirements, review documented procedures and evidence of periodic testing to ensure DBMS system state integrity. </t>
    </r>
    <r>
      <rPr>
        <sz val="11"/>
        <color rgb="FF000000"/>
        <rFont val="Calibri"/>
      </rPr>
      <t xml:space="preserve">
</t>
    </r>
    <r>
      <rPr>
        <sz val="11"/>
        <color rgb="FF000000"/>
        <rFont val="Calibri"/>
      </rPr>
      <t>If documented procedures do not exist or no evidence of implementation is provided, this is a Finding.</t>
    </r>
  </si>
  <si>
    <t>V-15651</t>
  </si>
  <si>
    <r>
      <rPr>
        <sz val="11"/>
        <rFont val="Calibri"/>
      </rPr>
      <t>Remote DBMS administration should be documented and authorized or disabled.</t>
    </r>
  </si>
  <si>
    <r>
      <rPr>
        <sz val="11"/>
        <color rgb="FF000000"/>
        <rFont val="Calibri"/>
      </rPr>
      <t>Disable remote administration of the DBMS where not required.</t>
    </r>
    <r>
      <rPr>
        <sz val="11"/>
        <color rgb="FF000000"/>
        <rFont val="Calibri"/>
      </rPr>
      <t xml:space="preserve">
</t>
    </r>
    <r>
      <rPr>
        <sz val="11"/>
        <color rgb="FF000000"/>
        <rFont val="Calibri"/>
      </rPr>
      <t>Where remote administration of the DBMS is required, develop, document and implement policy and procedures on its use.</t>
    </r>
    <r>
      <rPr>
        <sz val="11"/>
        <color rgb="FF000000"/>
        <rFont val="Calibri"/>
      </rPr>
      <t xml:space="preserve">
</t>
    </r>
    <r>
      <rPr>
        <sz val="11"/>
        <color rgb="FF000000"/>
        <rFont val="Calibri"/>
      </rPr>
      <t>Assign remote administration privileges to IAO-authorized personnel only.</t>
    </r>
    <r>
      <rPr>
        <sz val="11"/>
        <color rgb="FF000000"/>
        <rFont val="Calibri"/>
      </rPr>
      <t xml:space="preserve">
</t>
    </r>
    <r>
      <rPr>
        <sz val="11"/>
        <color rgb="FF000000"/>
        <rFont val="Calibri"/>
      </rPr>
      <t>Document assignments in the System Security Plan.</t>
    </r>
  </si>
  <si>
    <r>
      <rPr>
        <sz val="11"/>
        <color rgb="FF000000"/>
        <rFont val="Calibri"/>
      </rPr>
      <t>Remote administration may expose configuration and sensitive data to unauthorized viewing during transit across the network or allow unauthorized administrative access to the DBMS to remote users.</t>
    </r>
  </si>
  <si>
    <r>
      <rPr>
        <sz val="11"/>
        <color rgb="FF000000"/>
        <rFont val="Calibri"/>
      </rPr>
      <t>Review the System Security Plan for authorization, assignments and usage procedures for remote DBMS administration.</t>
    </r>
    <r>
      <rPr>
        <sz val="11"/>
        <color rgb="FF000000"/>
        <rFont val="Calibri"/>
      </rPr>
      <t xml:space="preserve">
</t>
    </r>
    <r>
      <rPr>
        <sz val="11"/>
        <color rgb="FF000000"/>
        <rFont val="Calibri"/>
      </rPr>
      <t>If remote administration of the DBMS is not documented or poorly documented, this is a Finding.</t>
    </r>
    <r>
      <rPr>
        <sz val="11"/>
        <color rgb="FF000000"/>
        <rFont val="Calibri"/>
      </rPr>
      <t xml:space="preserve">
</t>
    </r>
    <r>
      <rPr>
        <sz val="11"/>
        <color rgb="FF000000"/>
        <rFont val="Calibri"/>
      </rPr>
      <t>If remote administration of the DBMS is not authorized and not disabled, this is a Finding.</t>
    </r>
  </si>
  <si>
    <t>V-15652</t>
  </si>
  <si>
    <r>
      <rPr>
        <sz val="11"/>
        <rFont val="Calibri"/>
      </rPr>
      <t>DBMS remote administration should be audited.</t>
    </r>
  </si>
  <si>
    <r>
      <rPr>
        <sz val="11"/>
        <color rgb="FF000000"/>
        <rFont val="Calibri"/>
      </rPr>
      <t>Develop, document and implement policy and procedures for remote administration auditing.</t>
    </r>
    <r>
      <rPr>
        <sz val="11"/>
        <color rgb="FF000000"/>
        <rFont val="Calibri"/>
      </rPr>
      <t xml:space="preserve">
</t>
    </r>
    <r>
      <rPr>
        <sz val="11"/>
        <color rgb="FF000000"/>
        <rFont val="Calibri"/>
      </rPr>
      <t>Configure the DBMS to provide an audit trail for remote administrative sessions.</t>
    </r>
    <r>
      <rPr>
        <sz val="11"/>
        <color rgb="FF000000"/>
        <rFont val="Calibri"/>
      </rPr>
      <t xml:space="preserve">
</t>
    </r>
    <r>
      <rPr>
        <sz val="11"/>
        <color rgb="FF000000"/>
        <rFont val="Calibri"/>
      </rPr>
      <t>Include all actions taken by database administrators during remote sessions.</t>
    </r>
    <r>
      <rPr>
        <sz val="11"/>
        <color rgb="FF000000"/>
        <rFont val="Calibri"/>
      </rPr>
      <t xml:space="preserve">
</t>
    </r>
    <r>
      <rPr>
        <sz val="11"/>
        <color rgb="FF000000"/>
        <rFont val="Calibri"/>
      </rPr>
      <t>Actions should be tied to a specific user.</t>
    </r>
  </si>
  <si>
    <r>
      <rPr>
        <sz val="11"/>
        <color rgb="FF000000"/>
        <rFont val="Calibri"/>
      </rPr>
      <t>When remote administration is available, the vulnerability to attack for administrative access is increased. An audit of remote administrative access provides additional means to discover suspicious activity and to provide accountability for administrative actions completed by remote users.</t>
    </r>
  </si>
  <si>
    <r>
      <rPr>
        <sz val="11"/>
        <color rgb="FF000000"/>
        <rFont val="Calibri"/>
      </rPr>
      <t>Review settings for actions taken during remote administration sessions.</t>
    </r>
    <r>
      <rPr>
        <sz val="11"/>
        <color rgb="FF000000"/>
        <rFont val="Calibri"/>
      </rPr>
      <t xml:space="preserve">
</t>
    </r>
    <r>
      <rPr>
        <sz val="11"/>
        <color rgb="FF000000"/>
        <rFont val="Calibri"/>
      </rPr>
      <t>If auditing of remote administration sessions and actions is not enabled, this is a Finding.</t>
    </r>
    <r>
      <rPr>
        <sz val="11"/>
        <color rgb="FF000000"/>
        <rFont val="Calibri"/>
      </rPr>
      <t xml:space="preserve">
</t>
    </r>
    <r>
      <rPr>
        <sz val="11"/>
        <color rgb="FF000000"/>
        <rFont val="Calibri"/>
      </rPr>
      <t>If audit logs do not include all actions taken by database administrators during remote sessions, this is a Finding.</t>
    </r>
    <r>
      <rPr>
        <sz val="11"/>
        <color rgb="FF000000"/>
        <rFont val="Calibri"/>
      </rPr>
      <t xml:space="preserve">
</t>
    </r>
    <r>
      <rPr>
        <sz val="11"/>
        <color rgb="FF000000"/>
        <rFont val="Calibri"/>
      </rPr>
      <t>Actions should be tied to a specific user.</t>
    </r>
  </si>
  <si>
    <t>V-15654</t>
  </si>
  <si>
    <r>
      <rPr>
        <sz val="11"/>
        <rFont val="Calibri"/>
      </rPr>
      <t>DBMS symmetric keys should be protected in accordance with NSA or NIST-approved key management technology or processes.</t>
    </r>
  </si>
  <si>
    <r>
      <rPr>
        <sz val="11"/>
        <color rgb="FF000000"/>
        <rFont val="Calibri"/>
      </rPr>
      <t>Symmetric and other encryption keys require the following:</t>
    </r>
    <r>
      <rPr>
        <sz val="11"/>
        <color rgb="FF000000"/>
        <rFont val="Calibri"/>
      </rPr>
      <t xml:space="preserve">
</t>
    </r>
    <r>
      <rPr>
        <sz val="11"/>
        <color rgb="FF000000"/>
        <rFont val="Calibri"/>
      </rPr>
      <t xml:space="preserve">  -  protection from unauthorized access in transit and in storage</t>
    </r>
    <r>
      <rPr>
        <sz val="11"/>
        <color rgb="FF000000"/>
        <rFont val="Calibri"/>
      </rPr>
      <t xml:space="preserve">
</t>
    </r>
    <r>
      <rPr>
        <sz val="11"/>
        <color rgb="FF000000"/>
        <rFont val="Calibri"/>
      </rPr>
      <t xml:space="preserve">  -  utilization of accepted algorithms</t>
    </r>
    <r>
      <rPr>
        <sz val="11"/>
        <color rgb="FF000000"/>
        <rFont val="Calibri"/>
      </rPr>
      <t xml:space="preserve">
</t>
    </r>
    <r>
      <rPr>
        <sz val="11"/>
        <color rgb="FF000000"/>
        <rFont val="Calibri"/>
      </rPr>
      <t xml:space="preserve">  -  generation in accordance with required standards for the key's use</t>
    </r>
    <r>
      <rPr>
        <sz val="11"/>
        <color rgb="FF000000"/>
        <rFont val="Calibri"/>
      </rPr>
      <t xml:space="preserve">
</t>
    </r>
    <r>
      <rPr>
        <sz val="11"/>
        <color rgb="FF000000"/>
        <rFont val="Calibri"/>
      </rPr>
      <t xml:space="preserve">  -  expiration date</t>
    </r>
    <r>
      <rPr>
        <sz val="11"/>
        <color rgb="FF000000"/>
        <rFont val="Calibri"/>
      </rPr>
      <t xml:space="preserve">
</t>
    </r>
    <r>
      <rPr>
        <sz val="11"/>
        <color rgb="FF000000"/>
        <rFont val="Calibri"/>
      </rPr>
      <t xml:space="preserve">  -  continuity - key backup and recovery</t>
    </r>
    <r>
      <rPr>
        <sz val="11"/>
        <color rgb="FF000000"/>
        <rFont val="Calibri"/>
      </rPr>
      <t xml:space="preserve">
</t>
    </r>
    <r>
      <rPr>
        <sz val="11"/>
        <color rgb="FF000000"/>
        <rFont val="Calibri"/>
      </rPr>
      <t xml:space="preserve">  -  key change</t>
    </r>
    <r>
      <rPr>
        <sz val="11"/>
        <color rgb="FF000000"/>
        <rFont val="Calibri"/>
      </rPr>
      <t xml:space="preserve">
</t>
    </r>
    <r>
      <rPr>
        <sz val="11"/>
        <color rgb="FF000000"/>
        <rFont val="Calibri"/>
      </rPr>
      <t xml:space="preserve">  -  archival key storage (as necessary)</t>
    </r>
    <r>
      <rPr>
        <sz val="11"/>
        <color rgb="FF000000"/>
        <rFont val="Calibri"/>
      </rPr>
      <t xml:space="preserve">
</t>
    </r>
    <r>
      <rPr>
        <sz val="11"/>
        <color rgb="FF000000"/>
        <rFont val="Calibri"/>
      </rPr>
      <t>Details for key management requirements are provided by FIPS 140-2 key management standards available from NIST.</t>
    </r>
    <r>
      <rPr>
        <sz val="11"/>
        <color rgb="FF000000"/>
        <rFont val="Calibri"/>
      </rPr>
      <t xml:space="preserve">
</t>
    </r>
    <r>
      <rPr>
        <sz val="11"/>
        <color rgb="FF000000"/>
        <rFont val="Calibri"/>
      </rPr>
      <t>Oracle Advanced Security is required to provide symmetric key management features.</t>
    </r>
  </si>
  <si>
    <r>
      <rPr>
        <sz val="11"/>
        <color rgb="FF000000"/>
        <rFont val="Calibri"/>
      </rPr>
      <t>Symmetric keys used for encryption protect data from unauthorized access. However, if not protected in accordance with acceptable standards, the keys themselves may be compromised and used for unauthorized data access.</t>
    </r>
  </si>
  <si>
    <r>
      <rPr>
        <sz val="11"/>
        <color rgb="FF000000"/>
        <rFont val="Calibri"/>
      </rPr>
      <t>If Symmetric keys are present and Oracle Advanced Security is not installed and operational on the DBMS host, this is a Finding.</t>
    </r>
    <r>
      <rPr>
        <sz val="11"/>
        <color rgb="FF000000"/>
        <rFont val="Calibri"/>
      </rPr>
      <t xml:space="preserve">
</t>
    </r>
    <r>
      <rPr>
        <sz val="11"/>
        <color rgb="FF000000"/>
        <rFont val="Calibri"/>
      </rPr>
      <t>If the symmetric key management procedures and configuration settings for the DBMS are not specified in the System Security Plan, this is a Finding.</t>
    </r>
    <r>
      <rPr>
        <sz val="11"/>
        <color rgb="FF000000"/>
        <rFont val="Calibri"/>
      </rPr>
      <t xml:space="preserve">
</t>
    </r>
    <r>
      <rPr>
        <sz val="11"/>
        <color rgb="FF000000"/>
        <rFont val="Calibri"/>
      </rPr>
      <t>If the procedures are not followed with evidence for audit, this is a Finding.</t>
    </r>
    <r>
      <rPr>
        <sz val="11"/>
        <color rgb="FF000000"/>
        <rFont val="Calibri"/>
      </rPr>
      <t xml:space="preserve">
</t>
    </r>
    <r>
      <rPr>
        <sz val="11"/>
        <color rgb="FF000000"/>
        <rFont val="Calibri"/>
      </rPr>
      <t>NOTE:  This check does not include a review of the key management procedures for validity. Specific key management requirements may be covered under separate checks.</t>
    </r>
  </si>
  <si>
    <t>V-15656</t>
  </si>
  <si>
    <r>
      <rPr>
        <sz val="11"/>
        <rFont val="Calibri"/>
      </rPr>
      <t>The DBMS should not have a connection defined to access or be accessed by a DBMS at a different classification level.</t>
    </r>
  </si>
  <si>
    <r>
      <rPr>
        <sz val="11"/>
        <color rgb="FF000000"/>
        <rFont val="Calibri"/>
      </rPr>
      <t>Disassociate or remove connection definitions to remote systems of differing classification levels.</t>
    </r>
  </si>
  <si>
    <r>
      <rPr>
        <sz val="11"/>
        <color rgb="FF000000"/>
        <rFont val="Calibri"/>
      </rPr>
      <t>Applications that access databases and databases connecting to remote databases that differ in their assigned classification levels may expose sensitive data to unauthorized clients. Any interconnections between databases or applications and databases differing in classification levels are required to comply with interface control rules.</t>
    </r>
  </si>
  <si>
    <r>
      <rPr>
        <sz val="11"/>
        <color rgb="FF000000"/>
        <rFont val="Calibri"/>
      </rPr>
      <t>Review database links or other connections defined for the database to access or be accessed by remote databases or other applications as defined in the AIS Functional Architecture documentation or the System Security Plan.</t>
    </r>
    <r>
      <rPr>
        <sz val="11"/>
        <color rgb="FF000000"/>
        <rFont val="Calibri"/>
      </rPr>
      <t xml:space="preserve">
</t>
    </r>
    <r>
      <rPr>
        <sz val="11"/>
        <color rgb="FF000000"/>
        <rFont val="Calibri"/>
      </rPr>
      <t>If any interconnections show differences in the DBMS and remote system classification levels, this is a Finding.</t>
    </r>
  </si>
  <si>
    <t>V-15657</t>
  </si>
  <si>
    <r>
      <rPr>
        <sz val="11"/>
        <rFont val="Calibri"/>
      </rPr>
      <t>Changes to DBMS security labels should be audited.</t>
    </r>
  </si>
  <si>
    <r>
      <rPr>
        <sz val="11"/>
        <color rgb="FF000000"/>
        <rFont val="Calibri"/>
      </rPr>
      <t>Define the policy for auditing changes to security labels defined for the data.</t>
    </r>
    <r>
      <rPr>
        <sz val="11"/>
        <color rgb="FF000000"/>
        <rFont val="Calibri"/>
      </rPr>
      <t xml:space="preserve">
</t>
    </r>
    <r>
      <rPr>
        <sz val="11"/>
        <color rgb="FF000000"/>
        <rFont val="Calibri"/>
      </rPr>
      <t>Document the audit requirements in the System Security Plan and configure database auditing in accordance with the policy.</t>
    </r>
  </si>
  <si>
    <r>
      <rPr>
        <sz val="11"/>
        <color rgb="FF000000"/>
        <rFont val="Calibri"/>
      </rPr>
      <t>Some DBMS systems provide the feature to assign security labels to data elements. If labeling is required, implementation options include the Oracle Label Security package, or a third-party product, or custom-developed functionality.  The confidentiality and integrity of the data depends upon the security label assignment where this feature is in use. Changes to security label assignment may indicate suspicious activity.</t>
    </r>
  </si>
  <si>
    <r>
      <rPr>
        <sz val="11"/>
        <color rgb="FF000000"/>
        <rFont val="Calibri"/>
      </rPr>
      <t>If no data is identified as being sensitive or classified by the Information Owner, in the System Security Plan or in the AIS Functional Architecture documentation, this is not a finding.</t>
    </r>
    <r>
      <rPr>
        <sz val="11"/>
        <color rgb="FF000000"/>
        <rFont val="Calibri"/>
      </rPr>
      <t xml:space="preserve">
</t>
    </r>
    <r>
      <rPr>
        <sz val="11"/>
        <color rgb="FF000000"/>
        <rFont val="Calibri"/>
      </rPr>
      <t>If security labeling is not required, this is not a finding.</t>
    </r>
    <r>
      <rPr>
        <sz val="11"/>
        <color rgb="FF000000"/>
        <rFont val="Calibri"/>
      </rPr>
      <t xml:space="preserve">
</t>
    </r>
    <r>
      <rPr>
        <sz val="11"/>
        <color rgb="FF000000"/>
        <rFont val="Calibri"/>
      </rPr>
      <t>If no sensitive or classified data is identified by the Information Owner as requiring labeling in the System Security Plan and/or AIS Functional Architecture documentation, this is not a finding.</t>
    </r>
    <r>
      <rPr>
        <sz val="11"/>
        <color rgb="FF000000"/>
        <rFont val="Calibri"/>
      </rPr>
      <t xml:space="preserve">
</t>
    </r>
    <r>
      <rPr>
        <sz val="11"/>
        <color rgb="FF000000"/>
        <rFont val="Calibri"/>
      </rPr>
      <t>Run the SQL statement:</t>
    </r>
    <r>
      <rPr>
        <sz val="11"/>
        <color rgb="FF000000"/>
        <rFont val="Calibri"/>
      </rPr>
      <t xml:space="preserve">
</t>
    </r>
    <r>
      <rPr>
        <sz val="11"/>
        <color rgb="FF000000"/>
        <rFont val="Calibri"/>
      </rPr>
      <t>select * from dba_sa_audit_options;</t>
    </r>
    <r>
      <rPr>
        <sz val="11"/>
        <color rgb="FF000000"/>
        <rFont val="Calibri"/>
      </rPr>
      <t xml:space="preserve">
</t>
    </r>
    <r>
      <rPr>
        <sz val="11"/>
        <color rgb="FF000000"/>
        <rFont val="Calibri"/>
      </rPr>
      <t>If no records are returned or if output from the SQL statement above does not show classification labels being audited as required in the System Security Plan, this is a finding.</t>
    </r>
  </si>
  <si>
    <t>V-15659</t>
  </si>
  <si>
    <r>
      <rPr>
        <sz val="11"/>
        <rFont val="Calibri"/>
      </rPr>
      <t>Credentials used to access remote databases should be protected by encryption and restricted to authorized users.</t>
    </r>
  </si>
  <si>
    <r>
      <rPr>
        <sz val="11"/>
        <color rgb="FF000000"/>
        <rFont val="Calibri"/>
      </rPr>
      <t>Consider alternate methods for database connections to avoid custom storage of local connection credentials.</t>
    </r>
    <r>
      <rPr>
        <sz val="11"/>
        <color rgb="FF000000"/>
        <rFont val="Calibri"/>
      </rPr>
      <t xml:space="preserve">
</t>
    </r>
    <r>
      <rPr>
        <sz val="11"/>
        <color rgb="FF000000"/>
        <rFont val="Calibri"/>
      </rPr>
      <t>Develop and document use of locally stored credentials and their authorized use and access in the System Security Plan.</t>
    </r>
    <r>
      <rPr>
        <sz val="11"/>
        <color rgb="FF000000"/>
        <rFont val="Calibri"/>
      </rPr>
      <t xml:space="preserve">
</t>
    </r>
    <r>
      <rPr>
        <sz val="11"/>
        <color rgb="FF000000"/>
        <rFont val="Calibri"/>
      </rPr>
      <t>Restrict access and use of the credentials to authorized users using host file permissions and any other available method to restrict access.</t>
    </r>
  </si>
  <si>
    <r>
      <rPr>
        <sz val="11"/>
        <color rgb="FF000000"/>
        <rFont val="Calibri"/>
      </rPr>
      <t>Access to database connection credential stores provides easy access to the database. Unauthorized access to the database can result without controls in place to prevent unauthorized access to the credentials.</t>
    </r>
  </si>
  <si>
    <r>
      <rPr>
        <sz val="11"/>
        <color rgb="FF000000"/>
        <rFont val="Calibri"/>
      </rPr>
      <t>Review the System Security Plan to discover any external storage of passwords used by applications, batch jobs or users to connect to the database.</t>
    </r>
    <r>
      <rPr>
        <sz val="11"/>
        <color rgb="FF000000"/>
        <rFont val="Calibri"/>
      </rPr>
      <t xml:space="preserve">
</t>
    </r>
    <r>
      <rPr>
        <sz val="11"/>
        <color rgb="FF000000"/>
        <rFont val="Calibri"/>
      </rPr>
      <t xml:space="preserve">If no database passwords or credentials are stored outside of the database including use of Oracle Wallets and the Oracle password file (pwd*.ora or orapwd*.ora), this check is Not a Finding.  </t>
    </r>
    <r>
      <rPr>
        <sz val="11"/>
        <color rgb="FF000000"/>
        <rFont val="Calibri"/>
      </rPr>
      <t xml:space="preserve">
</t>
    </r>
    <r>
      <rPr>
        <sz val="11"/>
        <color rgb="FF000000"/>
        <rFont val="Calibri"/>
      </rPr>
      <t>View the sqlnet.ora file to determine if Oracle Wallets are used for authentication.</t>
    </r>
    <r>
      <rPr>
        <sz val="11"/>
        <color rgb="FF000000"/>
        <rFont val="Calibri"/>
      </rPr>
      <t xml:space="preserve">
</t>
    </r>
    <r>
      <rPr>
        <sz val="11"/>
        <color rgb="FF000000"/>
        <rFont val="Calibri"/>
      </rPr>
      <t>If the "WALLET_LOCATION" entry exists in the file, then view permissions on the directory and contents.</t>
    </r>
    <r>
      <rPr>
        <sz val="11"/>
        <color rgb="FF000000"/>
        <rFont val="Calibri"/>
      </rPr>
      <t xml:space="preserve">
</t>
    </r>
    <r>
      <rPr>
        <sz val="11"/>
        <color rgb="FF000000"/>
        <rFont val="Calibri"/>
      </rPr>
      <t>If access to this directory and these files is not restricted to the Oracle database and listener services, DBA's, and other authorized system and administrative accounts this is a Finding.</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value from v$parameter where name = 'remote_login_passwordfile';</t>
    </r>
    <r>
      <rPr>
        <sz val="11"/>
        <color rgb="FF000000"/>
        <rFont val="Calibri"/>
      </rPr>
      <t xml:space="preserve">
</t>
    </r>
    <r>
      <rPr>
        <sz val="11"/>
        <color rgb="FF000000"/>
        <rFont val="Calibri"/>
      </rPr>
      <t>If the command returns the value NONE, this is not a Finding.</t>
    </r>
    <r>
      <rPr>
        <sz val="11"/>
        <color rgb="FF000000"/>
        <rFont val="Calibri"/>
      </rPr>
      <t xml:space="preserve">
</t>
    </r>
    <r>
      <rPr>
        <sz val="11"/>
        <color rgb="FF000000"/>
        <rFont val="Calibri"/>
      </rPr>
      <t>If it returns the value SHARED, this is a Finding.</t>
    </r>
    <r>
      <rPr>
        <sz val="11"/>
        <color rgb="FF000000"/>
        <rFont val="Calibri"/>
      </rPr>
      <t xml:space="preserve">
</t>
    </r>
    <r>
      <rPr>
        <sz val="11"/>
        <color rgb="FF000000"/>
        <rFont val="Calibri"/>
      </rPr>
      <t>If it returns the value EXCLUSIVE, view access permissions to the Oracle password file.</t>
    </r>
    <r>
      <rPr>
        <sz val="11"/>
        <color rgb="FF000000"/>
        <rFont val="Calibri"/>
      </rPr>
      <t xml:space="preserve">
</t>
    </r>
    <r>
      <rPr>
        <sz val="11"/>
        <color rgb="FF000000"/>
        <rFont val="Calibri"/>
      </rPr>
      <t>The default name for Windows is pwd[SID].ora and is located in the ORACLE_HOME\database directory.</t>
    </r>
    <r>
      <rPr>
        <sz val="11"/>
        <color rgb="FF000000"/>
        <rFont val="Calibri"/>
      </rPr>
      <t xml:space="preserve">
</t>
    </r>
    <r>
      <rPr>
        <sz val="11"/>
        <color rgb="FF000000"/>
        <rFont val="Calibri"/>
      </rPr>
      <t>On UNIX hosts, the file is named orapw[SID] and stored in the $ORACLE_HOME/dbs directory.</t>
    </r>
    <r>
      <rPr>
        <sz val="11"/>
        <color rgb="FF000000"/>
        <rFont val="Calibri"/>
      </rPr>
      <t xml:space="preserve">
</t>
    </r>
    <r>
      <rPr>
        <sz val="11"/>
        <color rgb="FF000000"/>
        <rFont val="Calibri"/>
      </rPr>
      <t>If access to this file is not restricted to the Oracle database, DBA's, and other authorized system and administrative accounts, this is a Finding.</t>
    </r>
    <r>
      <rPr>
        <sz val="11"/>
        <color rgb="FF000000"/>
        <rFont val="Calibri"/>
      </rPr>
      <t xml:space="preserve">
</t>
    </r>
    <r>
      <rPr>
        <sz val="11"/>
        <color rgb="FF000000"/>
        <rFont val="Calibri"/>
      </rPr>
      <t>For other password or credential stores, interview the DBA to ask what restrictions to the storage location of passwords have been assigned.</t>
    </r>
    <r>
      <rPr>
        <sz val="11"/>
        <color rgb="FF000000"/>
        <rFont val="Calibri"/>
      </rPr>
      <t xml:space="preserve">
</t>
    </r>
    <r>
      <rPr>
        <sz val="11"/>
        <color rgb="FF000000"/>
        <rFont val="Calibri"/>
      </rPr>
      <t>If accounts other than those that require access to the storage location have been granted permissions, this is a Finding.</t>
    </r>
  </si>
  <si>
    <t>V-15660</t>
  </si>
  <si>
    <r>
      <rPr>
        <sz val="11"/>
        <rFont val="Calibri"/>
      </rPr>
      <t>Remote database or other external access should use fully-qualified names.</t>
    </r>
  </si>
  <si>
    <r>
      <rPr>
        <sz val="11"/>
        <color rgb="FF000000"/>
        <rFont val="Calibri"/>
      </rPr>
      <t>From SQL*Plus:</t>
    </r>
    <r>
      <rPr>
        <sz val="11"/>
        <color rgb="FF000000"/>
        <rFont val="Calibri"/>
      </rPr>
      <t xml:space="preserve">
</t>
    </r>
    <r>
      <rPr>
        <sz val="11"/>
        <color rgb="FF000000"/>
        <rFont val="Calibri"/>
      </rPr>
      <t xml:space="preserve">  alter system set global_names = TRUE scope = spfile;</t>
    </r>
    <r>
      <rPr>
        <sz val="11"/>
        <color rgb="FF000000"/>
        <rFont val="Calibri"/>
      </rPr>
      <t xml:space="preserve">
</t>
    </r>
    <r>
      <rPr>
        <sz val="11"/>
        <color rgb="FF000000"/>
        <rFont val="Calibri"/>
      </rPr>
      <t>NOTE: This parameter, if changed, will affect all currently defined Oracle database links.</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</si>
  <si>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Oracle GLOBAL_NAMES parameter is used to set the requirement for database link names to be the same name as the remote database whose connection they define. By using the same name for both, ambiguity is avoided and unauthorized or unintended connections to remote databases are less likely.</t>
    </r>
  </si>
  <si>
    <r>
      <rPr>
        <sz val="11"/>
        <color rgb="FF000000"/>
        <rFont val="Calibri"/>
      </rPr>
      <t>From SQL*Plus:</t>
    </r>
    <r>
      <rPr>
        <sz val="11"/>
        <color rgb="FF000000"/>
        <rFont val="Calibri"/>
      </rPr>
      <t xml:space="preserve">
</t>
    </r>
    <r>
      <rPr>
        <sz val="11"/>
        <color rgb="FF000000"/>
        <rFont val="Calibri"/>
      </rPr>
      <t xml:space="preserve">  select value from v$parameter where name = 'global_names';</t>
    </r>
    <r>
      <rPr>
        <sz val="11"/>
        <color rgb="FF000000"/>
        <rFont val="Calibri"/>
      </rPr>
      <t xml:space="preserve">
</t>
    </r>
    <r>
      <rPr>
        <sz val="11"/>
        <color rgb="FF000000"/>
        <rFont val="Calibri"/>
      </rPr>
      <t>If the value returned is FALSE, this is a Finding.</t>
    </r>
  </si>
  <si>
    <t>V-15662</t>
  </si>
  <si>
    <r>
      <rPr>
        <sz val="11"/>
        <rFont val="Calibri"/>
      </rPr>
      <t>Remote administration of the DBMS should be restricted to known, dedicated and encrypted network addresses and ports.</t>
    </r>
  </si>
  <si>
    <r>
      <rPr>
        <sz val="11"/>
        <color rgb="FF000000"/>
        <rFont val="Calibri"/>
      </rPr>
      <t>Disable remote administration where it is not required.</t>
    </r>
    <r>
      <rPr>
        <sz val="11"/>
        <color rgb="FF000000"/>
        <rFont val="Calibri"/>
      </rPr>
      <t xml:space="preserve">
</t>
    </r>
    <r>
      <rPr>
        <sz val="11"/>
        <color rgb="FF000000"/>
        <rFont val="Calibri"/>
      </rPr>
      <t>Consider restricting administrative access to local connections only.</t>
    </r>
    <r>
      <rPr>
        <sz val="11"/>
        <color rgb="FF000000"/>
        <rFont val="Calibri"/>
      </rPr>
      <t xml:space="preserve">
</t>
    </r>
    <r>
      <rPr>
        <sz val="11"/>
        <color rgb="FF000000"/>
        <rFont val="Calibri"/>
      </rPr>
      <t>Where necessary, configure the DBMS network communications to provide an encrypted, dedicated port for remote administration access.</t>
    </r>
    <r>
      <rPr>
        <sz val="11"/>
        <color rgb="FF000000"/>
        <rFont val="Calibri"/>
      </rPr>
      <t xml:space="preserve">
</t>
    </r>
    <r>
      <rPr>
        <sz val="11"/>
        <color rgb="FF000000"/>
        <rFont val="Calibri"/>
      </rPr>
      <t>Develop and provide procedures for remote administrative access to DBAs that have been authorized for remote administration.</t>
    </r>
    <r>
      <rPr>
        <sz val="11"/>
        <color rgb="FF000000"/>
        <rFont val="Calibri"/>
      </rPr>
      <t xml:space="preserve">
</t>
    </r>
    <r>
      <rPr>
        <sz val="11"/>
        <color rgb="FF000000"/>
        <rFont val="Calibri"/>
      </rPr>
      <t>Verify during audit reviews that DBAs do not access the database remotely except through the dedicated and encrypted port.</t>
    </r>
  </si>
  <si>
    <r>
      <rPr>
        <sz val="11"/>
        <color rgb="FF000000"/>
        <rFont val="Calibri"/>
      </rPr>
      <t>Remote administration provides many conveniences that can assist in the maintenance of the designed security posture of the DBMS. On the other hand, remote administration of the database also provides malicious users the ability to access from the network a highly privileged function. Remote administration needs to be carefully considered and used only when sufficient protections against its abuse can be applied. Encryption and dedication of ports to access remote administration functions can help prevent unauthorized access to it.</t>
    </r>
  </si>
  <si>
    <r>
      <rPr>
        <sz val="11"/>
        <color rgb="FF000000"/>
        <rFont val="Calibri"/>
      </rPr>
      <t>Ask the DBA if the DBMS is accessed remotely for administration purposes. If it is not, this check is Not a Finding.</t>
    </r>
    <r>
      <rPr>
        <sz val="11"/>
        <color rgb="FF000000"/>
        <rFont val="Calibri"/>
      </rPr>
      <t xml:space="preserve">
</t>
    </r>
    <r>
      <rPr>
        <sz val="11"/>
        <color rgb="FF000000"/>
        <rFont val="Calibri"/>
      </rPr>
      <t>Check DG0093 specifies remote administration encryption for confidentiality.</t>
    </r>
    <r>
      <rPr>
        <sz val="11"/>
        <color rgb="FF000000"/>
        <rFont val="Calibri"/>
      </rPr>
      <t xml:space="preserve">
</t>
    </r>
    <r>
      <rPr>
        <sz val="11"/>
        <color rgb="FF000000"/>
        <rFont val="Calibri"/>
      </rPr>
      <t>This check should confirm the use of dedicated and encrypted network addresses and ports.</t>
    </r>
    <r>
      <rPr>
        <sz val="11"/>
        <color rgb="FF000000"/>
        <rFont val="Calibri"/>
      </rPr>
      <t xml:space="preserve">
</t>
    </r>
    <r>
      <rPr>
        <sz val="11"/>
        <color rgb="FF000000"/>
        <rFont val="Calibri"/>
      </rPr>
      <t>Review configured network access interfaces for remote DBMS administration.</t>
    </r>
    <r>
      <rPr>
        <sz val="11"/>
        <color rgb="FF000000"/>
        <rFont val="Calibri"/>
      </rPr>
      <t xml:space="preserve">
</t>
    </r>
    <r>
      <rPr>
        <sz val="11"/>
        <color rgb="FF000000"/>
        <rFont val="Calibri"/>
      </rPr>
      <t>These may be host-based encryptions such as IPSec or may be configured for the DBMS as part of the network communications and/or in the DBMS listening process.</t>
    </r>
    <r>
      <rPr>
        <sz val="11"/>
        <color rgb="FF000000"/>
        <rFont val="Calibri"/>
      </rPr>
      <t xml:space="preserve">
</t>
    </r>
    <r>
      <rPr>
        <sz val="11"/>
        <color rgb="FF000000"/>
        <rFont val="Calibri"/>
      </rPr>
      <t>For DBMS listeners, verify that encrypted ports exist and are restricted to specific network addresses to access the DBMS.</t>
    </r>
    <r>
      <rPr>
        <sz val="11"/>
        <color rgb="FF000000"/>
        <rFont val="Calibri"/>
      </rPr>
      <t xml:space="preserve">
</t>
    </r>
    <r>
      <rPr>
        <sz val="11"/>
        <color rgb="FF000000"/>
        <rFont val="Calibri"/>
      </rPr>
      <t>View the System Security Plan to review the authorized procedures and access for remote administration.</t>
    </r>
    <r>
      <rPr>
        <sz val="11"/>
        <color rgb="FF000000"/>
        <rFont val="Calibri"/>
      </rPr>
      <t xml:space="preserve">
</t>
    </r>
    <r>
      <rPr>
        <sz val="11"/>
        <color rgb="FF000000"/>
        <rFont val="Calibri"/>
      </rPr>
      <t>If the configuration does not match the specifications in the System Security Plan, this is a Finding.</t>
    </r>
    <r>
      <rPr>
        <sz val="11"/>
        <color rgb="FF000000"/>
        <rFont val="Calibri"/>
      </rPr>
      <t xml:space="preserve">
</t>
    </r>
    <r>
      <rPr>
        <sz val="11"/>
        <color rgb="FF000000"/>
        <rFont val="Calibri"/>
      </rPr>
      <t>Note: Out-Of-Band (OOB) is allowed for remote administration, however, OOB alone does not maintain encryption of network traffic from source to destination and is a Finding for this check.</t>
    </r>
  </si>
  <si>
    <t>V-15747</t>
  </si>
  <si>
    <r>
      <rPr>
        <sz val="11"/>
        <rFont val="Calibri"/>
      </rPr>
      <t>The /diag subdirectory under the directory assigned to the DIAGNOSTIC_DEST parameter must be protected from unauthorized access.</t>
    </r>
  </si>
  <si>
    <r>
      <rPr>
        <sz val="11"/>
        <color rgb="FF000000"/>
        <rFont val="Calibri"/>
      </rPr>
      <t>Alter host system permissions to the &lt;DIAGNOSTIC_DEST&gt;/diag directory to the Oracle process and software owner accounts, DBAs, SAs (if required) and developers or other users that may specifically require access for debugging or other purposes.</t>
    </r>
    <r>
      <rPr>
        <sz val="11"/>
        <color rgb="FF000000"/>
        <rFont val="Calibri"/>
      </rPr>
      <t xml:space="preserve">
</t>
    </r>
    <r>
      <rPr>
        <sz val="11"/>
        <color rgb="FF000000"/>
        <rFont val="Calibri"/>
      </rPr>
      <t>Authorize and document user access requirements to the directory outside of the Oracle, DBA and SA account list.</t>
    </r>
  </si>
  <si>
    <r>
      <rPr>
        <sz val="11"/>
        <color rgb="FF000000"/>
        <rFont val="Calibri"/>
      </rPr>
      <t>&lt;DIAGNOSTIC_DEST&gt;/diag indicates the directory where trace, alert, core and incident directories and files are located. The files may contain sensitive data or information that could prove useful to potential attackers.</t>
    </r>
  </si>
  <si>
    <r>
      <rPr>
        <sz val="11"/>
        <color rgb="FF000000"/>
        <rFont val="Calibri"/>
      </rPr>
      <t>From SQL*Plus:</t>
    </r>
    <r>
      <rPr>
        <sz val="11"/>
        <color rgb="FF000000"/>
        <rFont val="Calibri"/>
      </rPr>
      <t xml:space="preserve">
</t>
    </r>
    <r>
      <rPr>
        <sz val="11"/>
        <color rgb="FF000000"/>
        <rFont val="Calibri"/>
      </rPr>
      <t>select value from v$parameter where name='diagnostic_dest';</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[pathname]/diag</t>
    </r>
    <r>
      <rPr>
        <sz val="11"/>
        <color rgb="FF000000"/>
        <rFont val="Calibri"/>
      </rPr>
      <t xml:space="preserve">
</t>
    </r>
    <r>
      <rPr>
        <sz val="11"/>
        <color rgb="FF000000"/>
        <rFont val="Calibri"/>
      </rPr>
      <t>Substitute [pathname] with the directory path listed from the above SQL command, and append "/diag" to it, as shown.</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groups that include members other than the Oracle process and software owner accounts, DBAs, auditors, or backup accounts are listed,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\diag directory under the directory specified.</t>
    </r>
    <r>
      <rPr>
        <sz val="11"/>
        <color rgb="FF000000"/>
        <rFont val="Calibri"/>
      </rPr>
      <t xml:space="preserve">
</t>
    </r>
    <r>
      <rPr>
        <sz val="11"/>
        <color rgb="FF000000"/>
        <rFont val="Calibri"/>
      </rPr>
      <t>Select and right-click on the directory, select Properties, select the Security tab.</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 other than the Oracle process and software owner accounts, Administrators, DBAs, System group or developers authorized to write and debug applications on this database are listed, this is a finding.</t>
    </r>
  </si>
  <si>
    <t>V-16031</t>
  </si>
  <si>
    <r>
      <rPr>
        <sz val="11"/>
        <rFont val="Calibri"/>
      </rPr>
      <t>The Oracle listener.ora file should specify IP addresses rather than host names to identify hosts.</t>
    </r>
  </si>
  <si>
    <r>
      <rPr>
        <sz val="11"/>
        <color rgb="FF000000"/>
        <rFont val="Calibri"/>
      </rPr>
      <t>Edit the listener.ora file and replace any HOST= [hostname or domain name] to use static IP addresses for the host.</t>
    </r>
    <r>
      <rPr>
        <sz val="11"/>
        <color rgb="FF000000"/>
        <rFont val="Calibri"/>
      </rPr>
      <t xml:space="preserve">
</t>
    </r>
    <r>
      <rPr>
        <sz val="11"/>
        <color rgb="FF000000"/>
        <rFont val="Calibri"/>
      </rPr>
      <t>The listener.ora file is by default located in the ORACLE_HOME/network/admin directory or the directory specified in the TNS_ADMIN environment variable for the listener service or process owner account.</t>
    </r>
  </si>
  <si>
    <r>
      <rPr>
        <sz val="11"/>
        <color rgb="FF000000"/>
        <rFont val="Calibri"/>
      </rPr>
      <t>The use of IP address in place of host names helps to protect against malicious corruption or spoofing of host names. Use of static IP addresses is considered more stable and reliable than use of hostnames or Fully Qualified Domain Names (FQDN).</t>
    </r>
  </si>
  <si>
    <r>
      <rPr>
        <sz val="11"/>
        <color rgb="FF000000"/>
        <rFont val="Calibri"/>
      </rPr>
      <t>If a listener is not running on the local database host server, this check is Not a Finding.</t>
    </r>
    <r>
      <rPr>
        <sz val="11"/>
        <color rgb="FF000000"/>
        <rFont val="Calibri"/>
      </rPr>
      <t xml:space="preserve">
</t>
    </r>
    <r>
      <rPr>
        <sz val="11"/>
        <color rgb="FF000000"/>
        <rFont val="Calibri"/>
      </rPr>
      <t>Review all listener.ora files for the HOST =.</t>
    </r>
    <r>
      <rPr>
        <sz val="11"/>
        <color rgb="FF000000"/>
        <rFont val="Calibri"/>
      </rPr>
      <t xml:space="preserve">
</t>
    </r>
    <r>
      <rPr>
        <sz val="11"/>
        <color rgb="FF000000"/>
        <rFont val="Calibri"/>
      </rPr>
      <t>Verify the HOST = value specifies an IP address for all occurrences of the HOST = setting.</t>
    </r>
    <r>
      <rPr>
        <sz val="11"/>
        <color rgb="FF000000"/>
        <rFont val="Calibri"/>
      </rPr>
      <t xml:space="preserve">
</t>
    </r>
    <r>
      <rPr>
        <sz val="11"/>
        <color rgb="FF000000"/>
        <rFont val="Calibri"/>
      </rPr>
      <t>Sample:</t>
    </r>
    <r>
      <rPr>
        <sz val="11"/>
        <color rgb="FF000000"/>
        <rFont val="Calibri"/>
      </rPr>
      <t xml:space="preserve">
</t>
    </r>
    <r>
      <rPr>
        <sz val="11"/>
        <color rgb="FF000000"/>
        <rFont val="Calibri"/>
      </rPr>
      <t>(ADDRESS= (PROTOCOL=TCP) (HOST= [host IP address]) (PORT=1521))</t>
    </r>
    <r>
      <rPr>
        <sz val="11"/>
        <color rgb="FF000000"/>
        <rFont val="Calibri"/>
      </rPr>
      <t xml:space="preserve">
</t>
    </r>
    <r>
      <rPr>
        <sz val="11"/>
        <color rgb="FF000000"/>
        <rFont val="Calibri"/>
      </rPr>
      <t>If any addresses specify a host name in place of an IP or other network address, this is a Finding.</t>
    </r>
    <r>
      <rPr>
        <sz val="11"/>
        <color rgb="FF000000"/>
        <rFont val="Calibri"/>
      </rPr>
      <t xml:space="preserve">
</t>
    </r>
    <r>
      <rPr>
        <sz val="11"/>
        <color rgb="FF000000"/>
        <rFont val="Calibri"/>
      </rPr>
      <t>NOTE: If a host name is used, ensure it can be locally resolved to an IP address on the DBMS system using a host table, however, if a hostname is used, it is still a Finding.</t>
    </r>
  </si>
  <si>
    <t>V-16032</t>
  </si>
  <si>
    <r>
      <rPr>
        <sz val="11"/>
        <rFont val="Calibri"/>
      </rPr>
      <t>Remote administration should be disabled for the Oracle connection manager.</t>
    </r>
  </si>
  <si>
    <r>
      <rPr>
        <sz val="11"/>
        <color rgb="FF000000"/>
        <rFont val="Calibri"/>
      </rPr>
      <t>View the cman.ora file in the ORACLE_HOME/network/admin directory of the Connection Manager.</t>
    </r>
    <r>
      <rPr>
        <sz val="11"/>
        <color rgb="FF000000"/>
        <rFont val="Calibri"/>
      </rPr>
      <t xml:space="preserve">
</t>
    </r>
    <r>
      <rPr>
        <sz val="11"/>
        <color rgb="FF000000"/>
        <rFont val="Calibri"/>
      </rPr>
      <t>Include the following line in the file:</t>
    </r>
    <r>
      <rPr>
        <sz val="11"/>
        <color rgb="FF000000"/>
        <rFont val="Calibri"/>
      </rPr>
      <t xml:space="preserve">
</t>
    </r>
    <r>
      <rPr>
        <sz val="11"/>
        <color rgb="FF000000"/>
        <rFont val="Calibri"/>
      </rPr>
      <t xml:space="preserve">  REMOTE_ADMIN = NO</t>
    </r>
  </si>
  <si>
    <r>
      <rPr>
        <sz val="11"/>
        <color rgb="FF000000"/>
        <rFont val="Calibri"/>
      </rPr>
      <t>Remote administration provides a potential opportunity for malicious users to make unauthorized changes to the Connection Manager configuration or interrupt its service.</t>
    </r>
  </si>
  <si>
    <r>
      <rPr>
        <sz val="11"/>
        <color rgb="FF000000"/>
        <rFont val="Calibri"/>
      </rPr>
      <t>View the cman.ora file in the ORACLE_HOME/network/admin directory.</t>
    </r>
    <r>
      <rPr>
        <sz val="11"/>
        <color rgb="FF000000"/>
        <rFont val="Calibri"/>
      </rPr>
      <t xml:space="preserve">
</t>
    </r>
    <r>
      <rPr>
        <sz val="11"/>
        <color rgb="FF000000"/>
        <rFont val="Calibri"/>
      </rPr>
      <t>If the file does not exist, the database is not accessed via Oracle Connection Manager and this check is Not a Finding.</t>
    </r>
    <r>
      <rPr>
        <sz val="11"/>
        <color rgb="FF000000"/>
        <rFont val="Calibri"/>
      </rPr>
      <t xml:space="preserve">
</t>
    </r>
    <r>
      <rPr>
        <sz val="11"/>
        <color rgb="FF000000"/>
        <rFont val="Calibri"/>
      </rPr>
      <t>If the entry and value for REMOTE_ADMIN is not listed or is not set to a value of NO (REMOTE_ADMIN = NO), this is a Finding.</t>
    </r>
  </si>
  <si>
    <t>V-16033</t>
  </si>
  <si>
    <r>
      <rPr>
        <sz val="11"/>
        <rFont val="Calibri"/>
      </rPr>
      <t>Case sensitivity for passwords should be enabled.</t>
    </r>
  </si>
  <si>
    <r>
      <rPr>
        <sz val="11"/>
        <color rgb="FF000000"/>
        <rFont val="Calibri"/>
      </rPr>
      <t>Enable case sensitive passwords.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sec_case_sensitive_logon = TRUE scope = both;</t>
    </r>
    <r>
      <rPr>
        <sz val="11"/>
        <color rgb="FF000000"/>
        <rFont val="Calibri"/>
      </rPr>
      <t xml:space="preserve">
</t>
    </r>
    <r>
      <rPr>
        <sz val="11"/>
        <color rgb="FF000000"/>
        <rFont val="Calibri"/>
      </rPr>
      <t>The above SQL*Plus command will set the parameter to take effect immediately and permanently at next system startup.</t>
    </r>
    <r>
      <rPr>
        <sz val="11"/>
        <color rgb="FF000000"/>
        <rFont val="Calibri"/>
      </rPr>
      <t xml:space="preserve">
</t>
    </r>
    <r>
      <rPr>
        <sz val="11"/>
        <color rgb="FF000000"/>
        <rFont val="Calibri"/>
      </rPr>
      <t>NOTE:  Password and account requirements have changed for DoD since the STIG requirement listed in the table for this check was published.</t>
    </r>
  </si>
  <si>
    <r>
      <rPr>
        <sz val="11"/>
        <color rgb="FF000000"/>
        <rFont val="Calibri"/>
      </rPr>
      <t>Enablement of password case sensitivity allows Oracle password complexity to meet DoD password requirements. Password complexity decreases the likelihood of successful password attacks by malicious users.</t>
    </r>
  </si>
  <si>
    <r>
      <rPr>
        <sz val="11"/>
        <color rgb="FF000000"/>
        <rFont val="Calibri"/>
      </rPr>
      <t>From SQL*Plus:</t>
    </r>
    <r>
      <rPr>
        <sz val="11"/>
        <color rgb="FF000000"/>
        <rFont val="Calibri"/>
      </rPr>
      <t xml:space="preserve">
</t>
    </r>
    <r>
      <rPr>
        <sz val="11"/>
        <color rgb="FF000000"/>
        <rFont val="Calibri"/>
      </rPr>
      <t xml:space="preserve">  select value from v$parameter where name = 'sec_case_sensitive_logon';</t>
    </r>
    <r>
      <rPr>
        <sz val="11"/>
        <color rgb="FF000000"/>
        <rFont val="Calibri"/>
      </rPr>
      <t xml:space="preserve">
</t>
    </r>
    <r>
      <rPr>
        <sz val="11"/>
        <color rgb="FF000000"/>
        <rFont val="Calibri"/>
      </rPr>
      <t>If the value returned is not TRUE, this is a Finding.</t>
    </r>
  </si>
  <si>
    <t>V-16035</t>
  </si>
  <si>
    <r>
      <rPr>
        <sz val="11"/>
        <rFont val="Calibri"/>
      </rPr>
      <t>The Oracle SEC_MAX_FAILED_LOGIN_ATTEMPTS parameter should be set to an ISSO-approved value between 1 and 3.</t>
    </r>
  </si>
  <si>
    <r>
      <rPr>
        <sz val="11"/>
        <color rgb="FF000000"/>
        <rFont val="Calibri"/>
      </rPr>
      <t>Limit the number of failed login attempts for the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sec_max_failed_login_attempts = 3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</si>
  <si>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SEC_MAX_FAILED_LOGIN_ATTEMPTS prevents multiple failed login attempts by a single connection. The parameter differs from the limit set on user profiles and applied to failed login attempts to a single user account. Limiting failed authentication attempts by a single connection helps protect against Denial of Service (DoS) attacks and authentication attempts against multiple user accounts.</t>
    </r>
  </si>
  <si>
    <r>
      <rPr>
        <sz val="11"/>
        <color rgb="FF000000"/>
        <rFont val="Calibri"/>
      </rPr>
      <t>From SQL*Plus:</t>
    </r>
    <r>
      <rPr>
        <sz val="11"/>
        <color rgb="FF000000"/>
        <rFont val="Calibri"/>
      </rPr>
      <t xml:space="preserve">
</t>
    </r>
    <r>
      <rPr>
        <sz val="11"/>
        <color rgb="FF000000"/>
        <rFont val="Calibri"/>
      </rPr>
      <t xml:space="preserve">  select value from v$parameter where name = 'sec_max_failed_login_attempts';</t>
    </r>
    <r>
      <rPr>
        <sz val="11"/>
        <color rgb="FF000000"/>
        <rFont val="Calibri"/>
      </rPr>
      <t xml:space="preserve">
</t>
    </r>
    <r>
      <rPr>
        <sz val="11"/>
        <color rgb="FF000000"/>
        <rFont val="Calibri"/>
      </rPr>
      <t>If the value returned is equal to 0 or greater than 3, this is a Finding.</t>
    </r>
  </si>
  <si>
    <t>V-16053</t>
  </si>
  <si>
    <r>
      <rPr>
        <sz val="11"/>
        <rFont val="Calibri"/>
      </rPr>
      <t>The Oracle SEC_PROTOCOL_ERROR_FURTHER_ACTION parameter should be set to a value of DELAY or DROP.</t>
    </r>
  </si>
  <si>
    <r>
      <rPr>
        <sz val="11"/>
        <color rgb="FF000000"/>
        <rFont val="Calibri"/>
      </rPr>
      <t>Set the value for the sec_protocol_error_further_action initialization parameter to DROP or DELAY.</t>
    </r>
    <r>
      <rPr>
        <sz val="11"/>
        <color rgb="FF000000"/>
        <rFont val="Calibri"/>
      </rPr>
      <t xml:space="preserve">
</t>
    </r>
    <r>
      <rPr>
        <sz val="11"/>
        <color rgb="FF000000"/>
        <rFont val="Calibri"/>
      </rPr>
      <t>DROP provides better protection and is recommended.</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sec_protocol_error_further_action = 'drop' scope = spfile;</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alter system set sec_protocol_error_further_action = 'drop,3' scope = spfile;</t>
    </r>
    <r>
      <rPr>
        <sz val="11"/>
        <color rgb="FF000000"/>
        <rFont val="Calibri"/>
      </rPr>
      <t xml:space="preserve">
</t>
    </r>
    <r>
      <rPr>
        <sz val="11"/>
        <color rgb="FF000000"/>
        <rFont val="Calibri"/>
      </rPr>
      <t>NOTE: The addition of the ‘,3’ above further limits the number of ‘bad packets’ to the specified number before forcefully terminating the connection.</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</si>
  <si>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database is vulnerable to exhaustion of resources that could result in a Denial of Service (DoS) to other clients if not protected from a flood of bad packets submitted by a malicious or errant client connection.  The sec_protocol_error_further_action initialization parameter can be set to delay or drop acceptance of bad packets from a client in order to support the continued function of other non-problematic connections.</t>
    </r>
  </si>
  <si>
    <r>
      <rPr>
        <sz val="11"/>
        <color rgb="FF000000"/>
        <rFont val="Calibri"/>
      </rPr>
      <t>From SQL*Plus:</t>
    </r>
    <r>
      <rPr>
        <sz val="11"/>
        <color rgb="FF000000"/>
        <rFont val="Calibri"/>
      </rPr>
      <t xml:space="preserve">
</t>
    </r>
    <r>
      <rPr>
        <sz val="11"/>
        <color rgb="FF000000"/>
        <rFont val="Calibri"/>
      </rPr>
      <t xml:space="preserve">  select upper(value) from v$parameter</t>
    </r>
    <r>
      <rPr>
        <sz val="11"/>
        <color rgb="FF000000"/>
        <rFont val="Calibri"/>
      </rPr>
      <t xml:space="preserve">
</t>
    </r>
    <r>
      <rPr>
        <sz val="11"/>
        <color rgb="FF000000"/>
        <rFont val="Calibri"/>
      </rPr>
      <t xml:space="preserve">   where name = 'sec_protocol_error_further_action';</t>
    </r>
    <r>
      <rPr>
        <sz val="11"/>
        <color rgb="FF000000"/>
        <rFont val="Calibri"/>
      </rPr>
      <t xml:space="preserve">
</t>
    </r>
    <r>
      <rPr>
        <sz val="11"/>
        <color rgb="FF000000"/>
        <rFont val="Calibri"/>
      </rPr>
      <t>If the value returned does not include DROP or DELAY, this is a Finding.</t>
    </r>
  </si>
  <si>
    <t>V-16054</t>
  </si>
  <si>
    <r>
      <rPr>
        <sz val="11"/>
        <rFont val="Calibri"/>
      </rPr>
      <t>The Oracle SEC_PROTOCOL_ERROR_TRACE_ACTION parameter should not be set to NONE.</t>
    </r>
  </si>
  <si>
    <r>
      <rPr>
        <sz val="11"/>
        <color rgb="FF000000"/>
        <rFont val="Calibri"/>
      </rPr>
      <t>Set the value for the sec_protocol_error_trace_action initialization parameter to ALERT or LOG.</t>
    </r>
    <r>
      <rPr>
        <sz val="11"/>
        <color rgb="FF000000"/>
        <rFont val="Calibri"/>
      </rPr>
      <t xml:space="preserve">
</t>
    </r>
    <r>
      <rPr>
        <sz val="11"/>
        <color rgb="FF000000"/>
        <rFont val="Calibri"/>
      </rPr>
      <t>TRACE may be appropriate for testing or development, but provides more detail than may be useful.</t>
    </r>
    <r>
      <rPr>
        <sz val="11"/>
        <color rgb="FF000000"/>
        <rFont val="Calibri"/>
      </rPr>
      <t xml:space="preserve">
</t>
    </r>
    <r>
      <rPr>
        <sz val="11"/>
        <color rgb="FF000000"/>
        <rFont val="Calibri"/>
      </rPr>
      <t>Consider using ALERT for MAC 1 systems.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alter system set sec_protocol_error_trace_action = 'ALERT' scope = spfile;</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alter system set sec_protocol_error_trace_action = 'LOG'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</si>
  <si>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Undetected attacks using bad packets can lead to a successful Denial of Service (DoS) to database clients. Notification of attacks based on a flood of bad packets sent to the database can assist in discovery and response to this type of attack.</t>
    </r>
  </si>
  <si>
    <r>
      <rPr>
        <sz val="11"/>
        <color rgb="FF000000"/>
        <rFont val="Calibri"/>
      </rPr>
      <t>From SQL*Plus:</t>
    </r>
    <r>
      <rPr>
        <sz val="11"/>
        <color rgb="FF000000"/>
        <rFont val="Calibri"/>
      </rPr>
      <t xml:space="preserve">
</t>
    </r>
    <r>
      <rPr>
        <sz val="11"/>
        <color rgb="FF000000"/>
        <rFont val="Calibri"/>
      </rPr>
      <t xml:space="preserve">  select value from v$parameter where name = 'sec_protocol_error_trace_action';</t>
    </r>
    <r>
      <rPr>
        <sz val="11"/>
        <color rgb="FF000000"/>
        <rFont val="Calibri"/>
      </rPr>
      <t xml:space="preserve">
</t>
    </r>
    <r>
      <rPr>
        <sz val="11"/>
        <color rgb="FF000000"/>
        <rFont val="Calibri"/>
      </rPr>
      <t>If the value returned is NONE, this is a Finding.</t>
    </r>
    <r>
      <rPr>
        <sz val="11"/>
        <color rgb="FF000000"/>
        <rFont val="Calibri"/>
      </rPr>
      <t xml:space="preserve">
</t>
    </r>
    <r>
      <rPr>
        <sz val="11"/>
        <color rgb="FF000000"/>
        <rFont val="Calibri"/>
      </rPr>
      <t>If the value returned is TRACE, LOG or ALERT, this is Not a Finding.</t>
    </r>
  </si>
  <si>
    <t>V-16055</t>
  </si>
  <si>
    <r>
      <rPr>
        <sz val="11"/>
        <rFont val="Calibri"/>
      </rPr>
      <t>Oracle Application Express or Oracle HTML DB should not be installed on a production database.</t>
    </r>
  </si>
  <si>
    <r>
      <rPr>
        <sz val="11"/>
        <color rgb="FF000000"/>
        <rFont val="Calibri"/>
      </rPr>
      <t>Remove Application Express using the instruction found in Oracle MetaLink Note 558340.1 from production DBMS systems.</t>
    </r>
    <r>
      <rPr>
        <sz val="11"/>
        <color rgb="FF000000"/>
        <rFont val="Calibri"/>
      </rPr>
      <t xml:space="preserve">
</t>
    </r>
    <r>
      <rPr>
        <sz val="11"/>
        <color rgb="FF000000"/>
        <rFont val="Calibri"/>
      </rPr>
      <t>For new installations, select custom installation and de-select Application Express from the selectable options if available.</t>
    </r>
  </si>
  <si>
    <r>
      <rPr>
        <sz val="11"/>
        <color rgb="FF000000"/>
        <rFont val="Calibri"/>
      </rPr>
      <t>The Oracle Application Express, formerly called HTML DB, is an application development component installed by default with Oracle. Unauthorized application development can introduce a variety of vulnerabilities to the database.</t>
    </r>
  </si>
  <si>
    <r>
      <rPr>
        <sz val="11"/>
        <color rgb="FF000000"/>
        <rFont val="Calibri"/>
      </rPr>
      <t>From SQL*Plus:</t>
    </r>
    <r>
      <rPr>
        <sz val="11"/>
        <color rgb="FF000000"/>
        <rFont val="Calibri"/>
      </rPr>
      <t xml:space="preserve">
</t>
    </r>
    <r>
      <rPr>
        <sz val="11"/>
        <color rgb="FF000000"/>
        <rFont val="Calibri"/>
      </rPr>
      <t xml:space="preserve">  select count(*) from dba_users where username like 'FLOWS_%';</t>
    </r>
    <r>
      <rPr>
        <sz val="11"/>
        <color rgb="FF000000"/>
        <rFont val="Calibri"/>
      </rPr>
      <t xml:space="preserve">
</t>
    </r>
    <r>
      <rPr>
        <sz val="11"/>
        <color rgb="FF000000"/>
        <rFont val="Calibri"/>
      </rPr>
      <t>If the value returned is not 0 and the database is a production system, this is a Finding.</t>
    </r>
  </si>
  <si>
    <t>V-16056</t>
  </si>
  <si>
    <r>
      <rPr>
        <sz val="11"/>
        <rFont val="Calibri"/>
      </rPr>
      <t>Oracle Configuration Manager should not remain installed on a production system.</t>
    </r>
  </si>
  <si>
    <r>
      <rPr>
        <sz val="11"/>
        <color rgb="FF000000"/>
        <rFont val="Calibri"/>
      </rPr>
      <t>Remove Oracle Configuration Manager.</t>
    </r>
    <r>
      <rPr>
        <sz val="11"/>
        <color rgb="FF000000"/>
        <rFont val="Calibri"/>
      </rPr>
      <t xml:space="preserve">
</t>
    </r>
    <r>
      <rPr>
        <sz val="11"/>
        <color rgb="FF000000"/>
        <rFont val="Calibri"/>
      </rPr>
      <t>Details for removal are provided in Oracle MetaLink Note 369111.1 or in MetaLink Note 728989.1 for a link to the OCM Installation and Administration Guide.</t>
    </r>
  </si>
  <si>
    <r>
      <rPr>
        <sz val="11"/>
        <color rgb="FF000000"/>
        <rFont val="Calibri"/>
      </rPr>
      <t>Oracle Configuration Manager (OCM) is a function of the Oracle Software Configuration Manager (SCM). OCM collects system configuration data used for automated upload to systems owned and managed by Oracle to assist in providing customer support. The configuration information about the server that the OCM collects includes IP addresses, hostname, database username, location of datafiles, etc.</t>
    </r>
  </si>
  <si>
    <r>
      <rPr>
        <sz val="11"/>
        <color rgb="FF000000"/>
        <rFont val="Calibri"/>
      </rPr>
      <t>NOTE: The collection does not include application or custom data within the database. If released to unauthorized persons, system configuration data may be used by malicious persons to gain additional unauthorized access to the database or other systems.</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 xml:space="preserve">  ls $ORACLE_HOME/ccr</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 xml:space="preserve">  Browse to the %ORACLE_HOME% directory.</t>
    </r>
    <r>
      <rPr>
        <sz val="11"/>
        <color rgb="FF000000"/>
        <rFont val="Calibri"/>
      </rPr>
      <t xml:space="preserve">
</t>
    </r>
    <r>
      <rPr>
        <sz val="11"/>
        <color rgb="FF000000"/>
        <rFont val="Calibri"/>
      </rPr>
      <t>If the directory ORACLE_HOME\ccr does not exist, this is not a Finding.</t>
    </r>
    <r>
      <rPr>
        <sz val="11"/>
        <color rgb="FF000000"/>
        <rFont val="Calibri"/>
      </rPr>
      <t xml:space="preserve">
</t>
    </r>
    <r>
      <rPr>
        <sz val="11"/>
        <color rgb="FF000000"/>
        <rFont val="Calibri"/>
      </rPr>
      <t>If the ccr directory exists, confirm if any of the Oracle databases have been configured for OCM:</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select username from dba_users where username = 'ORACLE_OCM';</t>
    </r>
    <r>
      <rPr>
        <sz val="11"/>
        <color rgb="FF000000"/>
        <rFont val="Calibri"/>
      </rPr>
      <t xml:space="preserve">
</t>
    </r>
    <r>
      <rPr>
        <sz val="11"/>
        <color rgb="FF000000"/>
        <rFont val="Calibri"/>
      </rPr>
      <t>If the account exists, OCM has been installed (on this database) and is a Finding.</t>
    </r>
  </si>
  <si>
    <t>V-16057</t>
  </si>
  <si>
    <r>
      <rPr>
        <sz val="11"/>
        <rFont val="Calibri"/>
      </rPr>
      <t>The SQLNet SQLNET.ALLOWED_LOGON_VERSION parameter must be set to a value of 11 or higher.</t>
    </r>
  </si>
  <si>
    <r>
      <rPr>
        <sz val="11"/>
        <color rgb="FF000000"/>
        <rFont val="Calibri"/>
      </rPr>
      <t>Edit the SQLNET.ORA file to add or edit the entry:</t>
    </r>
    <r>
      <rPr>
        <sz val="11"/>
        <color rgb="FF000000"/>
        <rFont val="Calibri"/>
      </rPr>
      <t xml:space="preserve">
</t>
    </r>
    <r>
      <rPr>
        <sz val="11"/>
        <color rgb="FF000000"/>
        <rFont val="Calibri"/>
      </rPr>
      <t>SQLNET.ALLOWED_LOGON_VERSION = 11</t>
    </r>
    <r>
      <rPr>
        <sz val="11"/>
        <color rgb="FF000000"/>
        <rFont val="Calibri"/>
      </rPr>
      <t xml:space="preserve">
</t>
    </r>
    <r>
      <rPr>
        <sz val="11"/>
        <color rgb="FF000000"/>
        <rFont val="Calibri"/>
      </rPr>
      <t>Set the value to 11 or higher.</t>
    </r>
  </si>
  <si>
    <r>
      <rPr>
        <sz val="11"/>
        <color rgb="FF000000"/>
        <rFont val="Calibri"/>
      </rPr>
      <t>Unsupported Oracle network client installations may introduce vulnerabilities to the database. Restriction to use of supported versions helps to protect the database and helps to enforce newer, more robust security controls.</t>
    </r>
  </si>
  <si>
    <r>
      <rPr>
        <sz val="11"/>
        <color rgb="FF000000"/>
        <rFont val="Calibri"/>
      </rPr>
      <t>View the SQLNET.ORA file in the ORACLE_HOME/network/admin directory or the directory specified in the TNS_ADMIN environment variable.</t>
    </r>
    <r>
      <rPr>
        <sz val="11"/>
        <color rgb="FF000000"/>
        <rFont val="Calibri"/>
      </rPr>
      <t xml:space="preserve">
</t>
    </r>
    <r>
      <rPr>
        <sz val="11"/>
        <color rgb="FF000000"/>
        <rFont val="Calibri"/>
      </rPr>
      <t>Locate the following entry:</t>
    </r>
    <r>
      <rPr>
        <sz val="11"/>
        <color rgb="FF000000"/>
        <rFont val="Calibri"/>
      </rPr>
      <t xml:space="preserve">
</t>
    </r>
    <r>
      <rPr>
        <sz val="11"/>
        <color rgb="FF000000"/>
        <rFont val="Calibri"/>
      </rPr>
      <t>SQLNET.ALLOWED_LOGON_VERSION = 11</t>
    </r>
    <r>
      <rPr>
        <sz val="11"/>
        <color rgb="FF000000"/>
        <rFont val="Calibri"/>
      </rPr>
      <t xml:space="preserve">
</t>
    </r>
    <r>
      <rPr>
        <sz val="11"/>
        <color rgb="FF000000"/>
        <rFont val="Calibri"/>
      </rPr>
      <t>If the parameter does not exist, this is a Finding.</t>
    </r>
    <r>
      <rPr>
        <sz val="11"/>
        <color rgb="FF000000"/>
        <rFont val="Calibri"/>
      </rPr>
      <t xml:space="preserve">
</t>
    </r>
    <r>
      <rPr>
        <sz val="11"/>
        <color rgb="FF000000"/>
        <rFont val="Calibri"/>
      </rPr>
      <t>If the parameter is not set to a value of 11 or higher, this is a Finding.</t>
    </r>
  </si>
  <si>
    <t>V-43137</t>
  </si>
  <si>
    <r>
      <rPr>
        <sz val="11"/>
        <rFont val="Calibri"/>
      </rPr>
      <t>DBMS cryptography must be NIST FIPS 140-2 validated.</t>
    </r>
  </si>
  <si>
    <r>
      <rPr>
        <sz val="11"/>
        <color rgb="FF000000"/>
        <rFont val="Calibri"/>
      </rPr>
      <t>Obtain and utilize native or third-party NIST FIPS 140-2 validated cryptography solution for the DBMS.</t>
    </r>
    <r>
      <rPr>
        <sz val="11"/>
        <color rgb="FF000000"/>
        <rFont val="Calibri"/>
      </rPr>
      <t xml:space="preserve">
</t>
    </r>
    <r>
      <rPr>
        <sz val="11"/>
        <color rgb="FF000000"/>
        <rFont val="Calibri"/>
      </rPr>
      <t>Installation of Oracle Advanced Security product (which may require additional Oracle licensing consideration) is required to use native Oracle encryption.</t>
    </r>
    <r>
      <rPr>
        <sz val="11"/>
        <color rgb="FF000000"/>
        <rFont val="Calibri"/>
      </rPr>
      <t xml:space="preserve">
</t>
    </r>
    <r>
      <rPr>
        <sz val="11"/>
        <color rgb="FF000000"/>
        <rFont val="Calibri"/>
      </rPr>
      <t>Please see the Oracle Advanced Security Administrator's Guide for configuration and use of encryption in the database. The Oracle Advanced Security Administrator's Guide provides references to the encryption features provided by Oracle Advanced Security.</t>
    </r>
    <r>
      <rPr>
        <sz val="11"/>
        <color rgb="FF000000"/>
        <rFont val="Calibri"/>
      </rPr>
      <t xml:space="preserve">
</t>
    </r>
    <r>
      <rPr>
        <sz val="11"/>
        <color rgb="FF000000"/>
        <rFont val="Calibri"/>
      </rPr>
      <t>Instructions for the configuration of FIPS 140-2 compliance for encryption of network communications are provided in a dedicated appendix of the Oracle Advanced Security Administrator's Guide.</t>
    </r>
    <r>
      <rPr>
        <sz val="11"/>
        <color rgb="FF000000"/>
        <rFont val="Calibri"/>
      </rPr>
      <t xml:space="preserve">
</t>
    </r>
    <r>
      <rPr>
        <sz val="11"/>
        <color rgb="FF000000"/>
        <rFont val="Calibri"/>
      </rPr>
      <t>All cipher suites listed above include FIPS 140-2 validated algorithms available for data encryption.</t>
    </r>
    <r>
      <rPr>
        <sz val="11"/>
        <color rgb="FF000000"/>
        <rFont val="Calibri"/>
      </rPr>
      <t xml:space="preserve">
</t>
    </r>
    <r>
      <rPr>
        <sz val="11"/>
        <color rgb="FF000000"/>
        <rFont val="Calibri"/>
      </rPr>
      <t xml:space="preserve">Encryption of data stored within the database is available only in Oracle versions 11.1 and later. View Data Encryption and Integrity in the Oracle Advanced Security Administration Guide for configuration details. </t>
    </r>
    <r>
      <rPr>
        <sz val="11"/>
        <color rgb="FF000000"/>
        <rFont val="Calibri"/>
      </rPr>
      <t xml:space="preserve">
</t>
    </r>
    <r>
      <rPr>
        <sz val="11"/>
        <color rgb="FF000000"/>
        <rFont val="Calibri"/>
      </rPr>
      <t>Note: FIPS 140-2 compliance or non-compliance for the host and network is outside the purview of the Database STIG. FIPS 140-2 non-compliance at the host/network level does not negate this requirement.</t>
    </r>
  </si>
  <si>
    <r>
      <rPr>
        <sz val="11"/>
        <color rgb="FF000000"/>
        <rFont val="Calibri"/>
      </rPr>
      <t>Use of cryptography to provide confidentiality and non-repudiation is not effective unless strong methods are employed with its use. Many earlier encryption methods and modules have been broken and/or overtaken by increasing computing power. The NIST FIPS 140-2 cryptographic standards provide proven methods and strengths to employ cryptography effectively.</t>
    </r>
  </si>
  <si>
    <r>
      <rPr>
        <sz val="11"/>
        <color rgb="FF000000"/>
        <rFont val="Calibri"/>
      </rPr>
      <t>Verify organizational requirements for encryption based on the system's data classification.  If DBMS encryption is not required, this check is not a finding.</t>
    </r>
    <r>
      <rPr>
        <sz val="11"/>
        <color rgb="FF000000"/>
        <rFont val="Calibri"/>
      </rPr>
      <t xml:space="preserve">
</t>
    </r>
    <r>
      <rPr>
        <sz val="11"/>
        <color rgb="FF000000"/>
        <rFont val="Calibri"/>
      </rPr>
      <t>If DBMS encryption is required and cryptography is either not being used or is not NIST FIPS 140-2 certified, this is a Finding.</t>
    </r>
    <r>
      <rPr>
        <sz val="11"/>
        <color rgb="FF000000"/>
        <rFont val="Calibri"/>
      </rPr>
      <t xml:space="preserve">
</t>
    </r>
    <r>
      <rPr>
        <sz val="11"/>
        <color rgb="FF000000"/>
        <rFont val="Calibri"/>
      </rPr>
      <t>Maintain a copy of the FIPS 140-2 Validation Certificate for the cryptographic modules in use as proof of certification.</t>
    </r>
    <r>
      <rPr>
        <sz val="11"/>
        <color rgb="FF000000"/>
        <rFont val="Calibri"/>
      </rPr>
      <t xml:space="preserve">
</t>
    </r>
    <r>
      <rPr>
        <sz val="11"/>
        <color rgb="FF000000"/>
        <rFont val="Calibri"/>
      </rPr>
      <t>Detailed information on the NIST Cryptographic Module Validation Program (CMVP) is available at the following website:</t>
    </r>
    <r>
      <rPr>
        <sz val="11"/>
        <color rgb="FF000000"/>
        <rFont val="Calibri"/>
      </rPr>
      <t xml:space="preserve">
</t>
    </r>
    <r>
      <rPr>
        <sz val="11"/>
        <color rgb="FF000000"/>
        <rFont val="Calibri"/>
      </rPr>
      <t>http://csrc.nist.gov/groups/STM/cmvp/index.html</t>
    </r>
    <r>
      <rPr>
        <sz val="11"/>
        <color rgb="FF000000"/>
        <rFont val="Calibri"/>
      </rPr>
      <t xml:space="preserve">
</t>
    </r>
    <r>
      <rPr>
        <sz val="11"/>
        <color rgb="FF000000"/>
        <rFont val="Calibri"/>
      </rPr>
      <t>--</t>
    </r>
    <r>
      <rPr>
        <sz val="11"/>
        <color rgb="FF000000"/>
        <rFont val="Calibri"/>
      </rPr>
      <t xml:space="preserve">
</t>
    </r>
    <r>
      <rPr>
        <sz val="11"/>
        <color rgb="FF000000"/>
        <rFont val="Calibri"/>
      </rPr>
      <t>Review the DBMS documentation to determine where cryptography may be used and/or configured.</t>
    </r>
    <r>
      <rPr>
        <sz val="11"/>
        <color rgb="FF000000"/>
        <rFont val="Calibri"/>
      </rPr>
      <t xml:space="preserve">
</t>
    </r>
    <r>
      <rPr>
        <sz val="11"/>
        <color rgb="FF000000"/>
        <rFont val="Calibri"/>
      </rPr>
      <t>Review network communication encryption options, data object encryption (both tables and application code objects), and encryption key management.</t>
    </r>
    <r>
      <rPr>
        <sz val="11"/>
        <color rgb="FF000000"/>
        <rFont val="Calibri"/>
      </rPr>
      <t xml:space="preserve">
</t>
    </r>
    <r>
      <rPr>
        <sz val="11"/>
        <color rgb="FF000000"/>
        <rFont val="Calibri"/>
      </rPr>
      <t>For UNIX systems:</t>
    </r>
    <r>
      <rPr>
        <sz val="11"/>
        <color rgb="FF000000"/>
        <rFont val="Calibri"/>
      </rPr>
      <t xml:space="preserve">
</t>
    </r>
    <r>
      <rPr>
        <sz val="11"/>
        <color rgb="FF000000"/>
        <rFont val="Calibri"/>
      </rPr>
      <t xml:space="preserve">  $ORACLE_HOME/OPatch/opatch lsinventory –detail | grep “Oracle Advanced Security”</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 xml:space="preserve">  %ORACLE_HOME%/OPatch/opatch lsinventory –detail | find “Oracle Advanced Security”</t>
    </r>
    <r>
      <rPr>
        <sz val="11"/>
        <color rgb="FF000000"/>
        <rFont val="Calibri"/>
      </rPr>
      <t xml:space="preserve">
</t>
    </r>
    <r>
      <rPr>
        <sz val="11"/>
        <color rgb="FF000000"/>
        <rFont val="Calibri"/>
      </rPr>
      <t>If DBMS data/network encryption is required and Oracle Advanced Security is not installed, this is a Finding.</t>
    </r>
    <r>
      <rPr>
        <sz val="11"/>
        <color rgb="FF000000"/>
        <rFont val="Calibri"/>
      </rPr>
      <t xml:space="preserve">
</t>
    </r>
    <r>
      <rPr>
        <sz val="11"/>
        <color rgb="FF000000"/>
        <rFont val="Calibri"/>
      </rPr>
      <t>View the SQLNET.ORA file.</t>
    </r>
    <r>
      <rPr>
        <sz val="11"/>
        <color rgb="FF000000"/>
        <rFont val="Calibri"/>
      </rPr>
      <t xml:space="preserve">
</t>
    </r>
    <r>
      <rPr>
        <sz val="11"/>
        <color rgb="FF000000"/>
        <rFont val="Calibri"/>
      </rPr>
      <t>If SQLNET.SSLFIPS_140 = TRUE is not set, this is a Finding.</t>
    </r>
    <r>
      <rPr>
        <sz val="11"/>
        <color rgb="FF000000"/>
        <rFont val="Calibri"/>
      </rPr>
      <t xml:space="preserve">
</t>
    </r>
    <r>
      <rPr>
        <sz val="11"/>
        <color rgb="FF000000"/>
        <rFont val="Calibri"/>
      </rPr>
      <t>If SSL_CIPHER_SUITES is not defined, this is a Finding.</t>
    </r>
    <r>
      <rPr>
        <sz val="11"/>
        <color rgb="FF000000"/>
        <rFont val="Calibri"/>
      </rPr>
      <t xml:space="preserve">
</t>
    </r>
    <r>
      <rPr>
        <sz val="11"/>
        <color rgb="FF000000"/>
        <rFont val="Calibri"/>
      </rPr>
      <t>If any cipher suites listed in SSL_CIPHER_SUITES value list is not included in the cipher suite list included below (and in this order), this is a Finding.</t>
    </r>
    <r>
      <rPr>
        <sz val="11"/>
        <color rgb="FF000000"/>
        <rFont val="Calibri"/>
      </rPr>
      <t xml:space="preserve">
</t>
    </r>
    <r>
      <rPr>
        <sz val="11"/>
        <color rgb="FF000000"/>
        <rFont val="Calibri"/>
      </rPr>
      <t>FIPS 140-2 validated cipher suites for the Oracle SSL Libraries in the order of strongest to weakest:</t>
    </r>
    <r>
      <rPr>
        <sz val="11"/>
        <color rgb="FF000000"/>
        <rFont val="Calibri"/>
      </rPr>
      <t xml:space="preserve">
</t>
    </r>
    <r>
      <rPr>
        <sz val="11"/>
        <color rgb="FF000000"/>
        <rFont val="Calibri"/>
      </rPr>
      <t>SSL_RSA_WITH_AES_256_CBC_SHA</t>
    </r>
    <r>
      <rPr>
        <sz val="11"/>
        <color rgb="FF000000"/>
        <rFont val="Calibri"/>
      </rPr>
      <t xml:space="preserve">
</t>
    </r>
    <r>
      <rPr>
        <sz val="11"/>
        <color rgb="FF000000"/>
        <rFont val="Calibri"/>
      </rPr>
      <t xml:space="preserve">SSL_RSA_WITH_AES_128_CBC_SHA </t>
    </r>
    <r>
      <rPr>
        <sz val="11"/>
        <color rgb="FF000000"/>
        <rFont val="Calibri"/>
      </rPr>
      <t xml:space="preserve">
</t>
    </r>
    <r>
      <rPr>
        <sz val="11"/>
        <color rgb="FF000000"/>
        <rFont val="Calibri"/>
      </rPr>
      <t xml:space="preserve">SSL_RSA_WITH_3DES_EDE_CBC_SHA </t>
    </r>
    <r>
      <rPr>
        <sz val="11"/>
        <color rgb="FF000000"/>
        <rFont val="Calibri"/>
      </rPr>
      <t xml:space="preserve">
</t>
    </r>
    <r>
      <rPr>
        <sz val="11"/>
        <color rgb="FF000000"/>
        <rFont val="Calibri"/>
      </rPr>
      <t xml:space="preserve">SSL_RSA_WITH_RC4_128_SHA </t>
    </r>
    <r>
      <rPr>
        <sz val="11"/>
        <color rgb="FF000000"/>
        <rFont val="Calibri"/>
      </rPr>
      <t xml:space="preserve">
</t>
    </r>
    <r>
      <rPr>
        <sz val="11"/>
        <color rgb="FF000000"/>
        <rFont val="Calibri"/>
      </rPr>
      <t xml:space="preserve">SSL_RSA_WITH_RC4_128_MD5 </t>
    </r>
    <r>
      <rPr>
        <sz val="11"/>
        <color rgb="FF000000"/>
        <rFont val="Calibri"/>
      </rPr>
      <t xml:space="preserve">
</t>
    </r>
    <r>
      <rPr>
        <sz val="11"/>
        <color rgb="FF000000"/>
        <rFont val="Calibri"/>
      </rPr>
      <t xml:space="preserve">SSL_RSA_WITH_DES_CBC_SHA </t>
    </r>
    <r>
      <rPr>
        <sz val="11"/>
        <color rgb="FF000000"/>
        <rFont val="Calibri"/>
      </rPr>
      <t xml:space="preserve">
</t>
    </r>
    <r>
      <rPr>
        <sz val="11"/>
        <color rgb="FF000000"/>
        <rFont val="Calibri"/>
      </rPr>
      <t xml:space="preserve">SSL_DH_anon_WITH_3DES_EDE_CBC_SHA </t>
    </r>
    <r>
      <rPr>
        <sz val="11"/>
        <color rgb="FF000000"/>
        <rFont val="Calibri"/>
      </rPr>
      <t xml:space="preserve">
</t>
    </r>
    <r>
      <rPr>
        <sz val="11"/>
        <color rgb="FF000000"/>
        <rFont val="Calibri"/>
      </rPr>
      <t xml:space="preserve">SSL_DH_anon_WITH_RC4_128_MD5 </t>
    </r>
    <r>
      <rPr>
        <sz val="11"/>
        <color rgb="FF000000"/>
        <rFont val="Calibri"/>
      </rPr>
      <t xml:space="preserve">
</t>
    </r>
    <r>
      <rPr>
        <sz val="11"/>
        <color rgb="FF000000"/>
        <rFont val="Calibri"/>
      </rPr>
      <t>SSL_DH_anon_WITH_DES_CBC_SHA</t>
    </r>
    <r>
      <rPr>
        <sz val="11"/>
        <color rgb="FF000000"/>
        <rFont val="Calibri"/>
      </rPr>
      <t xml:space="preserve">
</t>
    </r>
    <r>
      <rPr>
        <sz val="11"/>
        <color rgb="FF000000"/>
        <rFont val="Calibri"/>
      </rPr>
      <t>Detailed information on the FIPS 140-2 standard is available at the following website:</t>
    </r>
    <r>
      <rPr>
        <sz val="11"/>
        <color rgb="FF000000"/>
        <rFont val="Calibri"/>
      </rPr>
      <t xml:space="preserve">
</t>
    </r>
    <r>
      <rPr>
        <sz val="11"/>
        <color rgb="FF000000"/>
        <rFont val="Calibri"/>
      </rPr>
      <t>http://csrc.nist.gov/groups/SMA/index.html</t>
    </r>
  </si>
  <si>
    <t>V-57609</t>
  </si>
  <si>
    <r>
      <rPr>
        <sz val="11"/>
        <rFont val="Calibri"/>
      </rPr>
      <t>The directory assigned to the AUDIT_FILE_DEST parameter must be protected from unauthorized access and must be stored in a dedicated directory or disk partition separate from software or other application files.</t>
    </r>
  </si>
  <si>
    <r>
      <rPr>
        <sz val="11"/>
        <color rgb="FF000000"/>
        <rFont val="Calibri"/>
      </rPr>
      <t>Alter host system permissions to the AUDIT_FILE_DEST directory to the Oracle process and software owner accounts, DBAs, backup accounts, SAs (if required), and auditors.</t>
    </r>
    <r>
      <rPr>
        <sz val="11"/>
        <color rgb="FF000000"/>
        <rFont val="Calibri"/>
      </rPr>
      <t xml:space="preserve">
</t>
    </r>
    <r>
      <rPr>
        <sz val="11"/>
        <color rgb="FF000000"/>
        <rFont val="Calibri"/>
      </rPr>
      <t>Authorize and document user access requirements to the directory outside of the Oracle, DBA, and SA account list in the System Security Plan.</t>
    </r>
  </si>
  <si>
    <r>
      <rPr>
        <sz val="11"/>
        <color rgb="FF000000"/>
        <rFont val="Calibri"/>
      </rPr>
      <t>The AUDIT_FILE_DEST parameter specifies the directory where the database audit trail file is stored (when AUDIT_TRAIL parameter is set to ‘OS’, ‘xml’, or ‘xml, extended’ where supported by the DBMS). Unauthorized access or loss of integrity of the audit trail could result in loss of accountability or the ability to detect suspicious</t>
    </r>
    <r>
      <rPr>
        <sz val="11"/>
        <color rgb="FF000000"/>
        <rFont val="Calibri"/>
      </rPr>
      <t xml:space="preserve">
</t>
    </r>
    <r>
      <rPr>
        <sz val="11"/>
        <color rgb="FF000000"/>
        <rFont val="Calibri"/>
      </rPr>
      <t>activity. This directory also contains the audit trail of the SYS and SYSTEM accounts that captures privileged database events when the database is not running (when AUDIT_SYS_OPERATIONS parameter is set to TRUE).</t>
    </r>
  </si>
  <si>
    <r>
      <rPr>
        <sz val="11"/>
        <color rgb="FF000000"/>
        <rFont val="Calibri"/>
      </rPr>
      <t>From SQL*Plus:</t>
    </r>
    <r>
      <rPr>
        <sz val="11"/>
        <color rgb="FF000000"/>
        <rFont val="Calibri"/>
      </rPr>
      <t xml:space="preserve">
</t>
    </r>
    <r>
      <rPr>
        <sz val="11"/>
        <color rgb="FF000000"/>
        <rFont val="Calibri"/>
      </rPr>
      <t>select value from v$parameter where name = 'audit_trail';</t>
    </r>
    <r>
      <rPr>
        <sz val="11"/>
        <color rgb="FF000000"/>
        <rFont val="Calibri"/>
      </rPr>
      <t xml:space="preserve">
</t>
    </r>
    <r>
      <rPr>
        <sz val="11"/>
        <color rgb="FF000000"/>
        <rFont val="Calibri"/>
      </rPr>
      <t>select value from v$parameter where name = 'audit_file_dest';</t>
    </r>
    <r>
      <rPr>
        <sz val="11"/>
        <color rgb="FF000000"/>
        <rFont val="Calibri"/>
      </rPr>
      <t xml:space="preserve">
</t>
    </r>
    <r>
      <rPr>
        <sz val="11"/>
        <color rgb="FF000000"/>
        <rFont val="Calibri"/>
      </rPr>
      <t>If audit_trail is NOT set to TRUE, OS, XML, or XML, EXTENDED per MetaLink Note 30690.1, this is not a finding.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[pathname]</t>
    </r>
    <r>
      <rPr>
        <sz val="11"/>
        <color rgb="FF000000"/>
        <rFont val="Calibri"/>
      </rPr>
      <t xml:space="preserve">
</t>
    </r>
    <r>
      <rPr>
        <sz val="11"/>
        <color rgb="FF000000"/>
        <rFont val="Calibri"/>
      </rPr>
      <t>Replace [pathname] with the directory path listed from the above SQL command for audit_file_dest.</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groups that include members other than the Oracle process and software owner accounts, DBAs, auditors, or backup accounts are listed, this is a finding.</t>
    </r>
    <r>
      <rPr>
        <sz val="11"/>
        <color rgb="FF000000"/>
        <rFont val="Calibri"/>
      </rPr>
      <t xml:space="preserve">
</t>
    </r>
    <r>
      <rPr>
        <sz val="11"/>
        <color rgb="FF000000"/>
        <rFont val="Calibri"/>
      </rPr>
      <t>Compare path to $ORACLE_HOME. If audit_file_dest is a subdirectory of $ORACLE_HOME,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directory specified. Select and right-click on the directory, select Properties, select the Security tab. On Windows hosts, records are also written to the Windows application event</t>
    </r>
    <r>
      <rPr>
        <sz val="11"/>
        <color rgb="FF000000"/>
        <rFont val="Calibri"/>
      </rPr>
      <t xml:space="preserve">
</t>
    </r>
    <r>
      <rPr>
        <sz val="11"/>
        <color rgb="FF000000"/>
        <rFont val="Calibri"/>
      </rPr>
      <t>log. The location of the application event log is listed under Properties for the log under the Windows console. The default location is C:\WINDOWS\system32\config\EventLogs\AppEvent.Evt.</t>
    </r>
    <r>
      <rPr>
        <sz val="11"/>
        <color rgb="FF000000"/>
        <rFont val="Calibri"/>
      </rPr>
      <t xml:space="preserve">
</t>
    </r>
    <r>
      <rPr>
        <sz val="11"/>
        <color rgb="FF000000"/>
        <rFont val="Calibri"/>
      </rPr>
      <t>If permissions are granted to everyone, this is a Finding. If any accounts other than the Administrators, DBAs, System group, auditors, or backup operators are listed, this is a finding.</t>
    </r>
    <r>
      <rPr>
        <sz val="11"/>
        <color rgb="FF000000"/>
        <rFont val="Calibri"/>
      </rPr>
      <t xml:space="preserve">
</t>
    </r>
    <r>
      <rPr>
        <sz val="11"/>
        <color rgb="FF000000"/>
        <rFont val="Calibri"/>
      </rPr>
      <t>Compare path to %ORACLE_HOME%. If audit_file_dest is a subdirectory of %ORACLE_HOME%, this is a finding.</t>
    </r>
  </si>
  <si>
    <t>V-57611</t>
  </si>
  <si>
    <r>
      <rPr>
        <sz val="11"/>
        <rFont val="Calibri"/>
      </rPr>
      <t>A minimum of two Oracle control files must be defined and configured to be stored on separate, archived disks (physical or virtual) or archived partitions on a RAID device.</t>
    </r>
  </si>
  <si>
    <r>
      <rPr>
        <sz val="11"/>
        <color rgb="FF000000"/>
        <rFont val="Calibri"/>
      </rPr>
      <t>Establish at least two Oracle control files.  Specify a separate, dedicated disk/directory location for each control file.</t>
    </r>
  </si>
  <si>
    <r>
      <rPr>
        <sz val="11"/>
        <color rgb="FF000000"/>
        <rFont val="Calibri"/>
      </rPr>
      <t>Oracle control files are used to store information critical to Oracle database integrity. Oracle uses these files to maintain time synchronization of database files as well as at system startup to verify the validity of system data and log files. Loss of access to the control files can affect database availability, integrity, and recovery.</t>
    </r>
  </si>
  <si>
    <r>
      <rPr>
        <sz val="11"/>
        <color rgb="FF000000"/>
        <rFont val="Calibri"/>
      </rPr>
      <t>From SQL*Plus:</t>
    </r>
    <r>
      <rPr>
        <sz val="11"/>
        <color rgb="FF000000"/>
        <rFont val="Calibri"/>
      </rPr>
      <t xml:space="preserve">
</t>
    </r>
    <r>
      <rPr>
        <sz val="11"/>
        <color rgb="FF000000"/>
        <rFont val="Calibri"/>
      </rPr>
      <t>select name from v$controlfile;</t>
    </r>
    <r>
      <rPr>
        <sz val="11"/>
        <color rgb="FF000000"/>
        <rFont val="Calibri"/>
      </rPr>
      <t xml:space="preserve">
</t>
    </r>
    <r>
      <rPr>
        <sz val="11"/>
        <color rgb="FF000000"/>
        <rFont val="Calibri"/>
      </rPr>
      <t>DoD guidance recommends:</t>
    </r>
    <r>
      <rPr>
        <sz val="11"/>
        <color rgb="FF000000"/>
        <rFont val="Calibri"/>
      </rPr>
      <t xml:space="preserve">
</t>
    </r>
    <r>
      <rPr>
        <sz val="11"/>
        <color rgb="FF000000"/>
        <rFont val="Calibri"/>
      </rPr>
      <t>1. A minimum of two distinct control files for each Oracle Database Instance.</t>
    </r>
    <r>
      <rPr>
        <sz val="11"/>
        <color rgb="FF000000"/>
        <rFont val="Calibri"/>
      </rPr>
      <t xml:space="preserve">
</t>
    </r>
    <r>
      <rPr>
        <sz val="11"/>
        <color rgb="FF000000"/>
        <rFont val="Calibri"/>
      </rPr>
      <t>2. Each control file located on separate, archived physical or virtual storage devices.</t>
    </r>
    <r>
      <rPr>
        <sz val="11"/>
        <color rgb="FF000000"/>
        <rFont val="Calibri"/>
      </rPr>
      <t xml:space="preserve">
</t>
    </r>
    <r>
      <rPr>
        <sz val="11"/>
        <color rgb="FF000000"/>
        <rFont val="Calibri"/>
      </rPr>
      <t>3. Different Logical Paths for each control file at the highest level supported by your configuration; for example:</t>
    </r>
    <r>
      <rPr>
        <sz val="11"/>
        <color rgb="FF000000"/>
        <rFont val="Calibri"/>
      </rPr>
      <t xml:space="preserve">
</t>
    </r>
    <r>
      <rPr>
        <sz val="11"/>
        <color rgb="FF000000"/>
        <rFont val="Calibri"/>
      </rPr>
      <t>UNIX:</t>
    </r>
    <r>
      <rPr>
        <sz val="11"/>
        <color rgb="FF000000"/>
        <rFont val="Calibri"/>
      </rPr>
      <t xml:space="preserve">
</t>
    </r>
    <r>
      <rPr>
        <sz val="11"/>
        <color rgb="FF000000"/>
        <rFont val="Calibri"/>
      </rPr>
      <t>/ora03/app/oracle/{SID}/control/control01.ctl</t>
    </r>
    <r>
      <rPr>
        <sz val="11"/>
        <color rgb="FF000000"/>
        <rFont val="Calibri"/>
      </rPr>
      <t xml:space="preserve">
</t>
    </r>
    <r>
      <rPr>
        <sz val="11"/>
        <color rgb="FF000000"/>
        <rFont val="Calibri"/>
      </rPr>
      <t>/ora04/app/oracle/{SID}/control/control02.ctl</t>
    </r>
    <r>
      <rPr>
        <sz val="11"/>
        <color rgb="FF000000"/>
        <rFont val="Calibri"/>
      </rPr>
      <t xml:space="preserve">
</t>
    </r>
    <r>
      <rPr>
        <sz val="11"/>
        <color rgb="FF000000"/>
        <rFont val="Calibri"/>
      </rPr>
      <t>Windows:</t>
    </r>
    <r>
      <rPr>
        <sz val="11"/>
        <color rgb="FF000000"/>
        <rFont val="Calibri"/>
      </rPr>
      <t xml:space="preserve">
</t>
    </r>
    <r>
      <rPr>
        <sz val="11"/>
        <color rgb="FF000000"/>
        <rFont val="Calibri"/>
      </rPr>
      <t>D:/oracle/{SID}/control/control01.ctl</t>
    </r>
    <r>
      <rPr>
        <sz val="11"/>
        <color rgb="FF000000"/>
        <rFont val="Calibri"/>
      </rPr>
      <t xml:space="preserve">
</t>
    </r>
    <r>
      <rPr>
        <sz val="11"/>
        <color rgb="FF000000"/>
        <rFont val="Calibri"/>
      </rPr>
      <t>E:/oracle/{SID}/control/control02.ctl</t>
    </r>
    <r>
      <rPr>
        <sz val="11"/>
        <color rgb="FF000000"/>
        <rFont val="Calibri"/>
      </rPr>
      <t xml:space="preserve">
</t>
    </r>
    <r>
      <rPr>
        <sz val="11"/>
        <color rgb="FF000000"/>
        <rFont val="Calibri"/>
      </rPr>
      <t>If this minimum is not met, this is a finding.</t>
    </r>
    <r>
      <rPr>
        <sz val="11"/>
        <color rgb="FF000000"/>
        <rFont val="Calibri"/>
      </rPr>
      <t xml:space="preserve">
</t>
    </r>
    <r>
      <rPr>
        <sz val="11"/>
        <color rgb="FF000000"/>
        <rFont val="Calibri"/>
      </rPr>
      <t xml:space="preserve">Verify that the mount points or partitions referenced in the file paths indicate separate physical disks. If not, this is a finding.  </t>
    </r>
    <r>
      <rPr>
        <sz val="11"/>
        <color rgb="FF000000"/>
        <rFont val="Calibri"/>
      </rPr>
      <t xml:space="preserve">
</t>
    </r>
    <r>
      <rPr>
        <sz val="11"/>
        <color rgb="FF000000"/>
        <rFont val="Calibri"/>
      </rPr>
      <t>(This includes RAID devices and ASM storage. In the case of SAN storage and where possible, different storage pools must be used for control file locations.  This ensures not only that different physical disks are used but that separate higher level storage components are used.)</t>
    </r>
  </si>
  <si>
    <t>V-57613</t>
  </si>
  <si>
    <r>
      <rPr>
        <sz val="11"/>
        <rFont val="Calibri"/>
      </rPr>
      <t>A minimum of two Oracle redo log groups/files must be defined and configured to be stored on separate, archived physical disks or archived directories on a RAID device.</t>
    </r>
  </si>
  <si>
    <r>
      <rPr>
        <sz val="11"/>
        <color rgb="FF000000"/>
        <rFont val="Calibri"/>
      </rPr>
      <t>To define additional redo log file groups:</t>
    </r>
    <r>
      <rPr>
        <sz val="11"/>
        <color rgb="FF000000"/>
        <rFont val="Calibri"/>
      </rPr>
      <t xml:space="preserve">
</t>
    </r>
    <r>
      <rPr>
        <sz val="11"/>
        <color rgb="FF000000"/>
        <rFont val="Calibri"/>
      </rPr>
      <t>From SQL*Plus (Example):</t>
    </r>
    <r>
      <rPr>
        <sz val="11"/>
        <color rgb="FF000000"/>
        <rFont val="Calibri"/>
      </rPr>
      <t xml:space="preserve">
</t>
    </r>
    <r>
      <rPr>
        <sz val="11"/>
        <color rgb="FF000000"/>
        <rFont val="Calibri"/>
      </rPr>
      <t>alter database add logfile group 2 ('diska:log2.log', 'diskb:log2.log') size 50K;</t>
    </r>
    <r>
      <rPr>
        <sz val="11"/>
        <color rgb="FF000000"/>
        <rFont val="Calibri"/>
      </rPr>
      <t xml:space="preserve">
</t>
    </r>
    <r>
      <rPr>
        <sz val="11"/>
        <color rgb="FF000000"/>
        <rFont val="Calibri"/>
      </rPr>
      <t>To add additional redo log file [members] to an existing redo log file group:</t>
    </r>
    <r>
      <rPr>
        <sz val="11"/>
        <color rgb="FF000000"/>
        <rFont val="Calibri"/>
      </rPr>
      <t xml:space="preserve">
</t>
    </r>
    <r>
      <rPr>
        <sz val="11"/>
        <color rgb="FF000000"/>
        <rFont val="Calibri"/>
      </rPr>
      <t>From SQL*Plus (Example):</t>
    </r>
    <r>
      <rPr>
        <sz val="11"/>
        <color rgb="FF000000"/>
        <rFont val="Calibri"/>
      </rPr>
      <t xml:space="preserve">
</t>
    </r>
    <r>
      <rPr>
        <sz val="11"/>
        <color rgb="FF000000"/>
        <rFont val="Calibri"/>
      </rPr>
      <t>alter database add logfile member 'diskc:log2.log' to group 2;</t>
    </r>
    <r>
      <rPr>
        <sz val="11"/>
        <color rgb="FF000000"/>
        <rFont val="Calibri"/>
      </rPr>
      <t xml:space="preserve">
</t>
    </r>
    <r>
      <rPr>
        <sz val="11"/>
        <color rgb="FF000000"/>
        <rFont val="Calibri"/>
      </rPr>
      <t xml:space="preserve">Replace diska, diskb, diskc with valid, different disk drive specifications. </t>
    </r>
    <r>
      <rPr>
        <sz val="11"/>
        <color rgb="FF000000"/>
        <rFont val="Calibri"/>
      </rPr>
      <t xml:space="preserve">
</t>
    </r>
    <r>
      <rPr>
        <sz val="11"/>
        <color rgb="FF000000"/>
        <rFont val="Calibri"/>
      </rPr>
      <t>Replace log#.log file with valid names for the log files.</t>
    </r>
  </si>
  <si>
    <r>
      <rPr>
        <sz val="11"/>
        <color rgb="FF000000"/>
        <rFont val="Calibri"/>
      </rPr>
      <t>From SQL*Plus:</t>
    </r>
    <r>
      <rPr>
        <sz val="11"/>
        <color rgb="FF000000"/>
        <rFont val="Calibri"/>
      </rPr>
      <t xml:space="preserve">
</t>
    </r>
    <r>
      <rPr>
        <sz val="11"/>
        <color rgb="FF000000"/>
        <rFont val="Calibri"/>
      </rPr>
      <t>select count(*) from V$LOG;</t>
    </r>
    <r>
      <rPr>
        <sz val="11"/>
        <color rgb="FF000000"/>
        <rFont val="Calibri"/>
      </rPr>
      <t xml:space="preserve">
</t>
    </r>
    <r>
      <rPr>
        <sz val="11"/>
        <color rgb="FF000000"/>
        <rFont val="Calibri"/>
      </rPr>
      <t>If the value of the count returned is less than 2, this is a finding.</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count(*) from V$LOG where members &gt; 1;</t>
    </r>
    <r>
      <rPr>
        <sz val="11"/>
        <color rgb="FF000000"/>
        <rFont val="Calibri"/>
      </rPr>
      <t xml:space="preserve">
</t>
    </r>
    <r>
      <rPr>
        <sz val="11"/>
        <color rgb="FF000000"/>
        <rFont val="Calibri"/>
      </rPr>
      <t>If the value of the count returned is less than 2 and a RAID storage device is not being used,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</si>
  <si>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</si>
  <si>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</si>
  <si>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</si>
  <si>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</si>
  <si>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</si>
  <si>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</si>
  <si>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</si>
  <si>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</si>
  <si>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</si>
  <si>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</si>
  <si>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</si>
  <si>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</si>
  <si>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</si>
  <si>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</si>
  <si>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</si>
  <si>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</si>
  <si>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</si>
  <si>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</si>
  <si>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</si>
  <si>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</si>
  <si>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</si>
  <si>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</si>
  <si>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</si>
  <si>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</si>
  <si>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</si>
  <si>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</si>
  <si>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</si>
  <si>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</si>
  <si>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</si>
  <si>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Oracle Database 11g Security Technical Implementation Guide V8R20</t>
  </si>
  <si>
    <t>Developed By:</t>
  </si>
  <si>
    <t>Defense Information Systems Agency (DISA) for the US DoD</t>
  </si>
  <si>
    <t>Release Information:</t>
  </si>
  <si>
    <r>
      <rPr>
        <b/>
        <sz val="11"/>
        <color rgb="FF000000"/>
        <rFont val="Calibri"/>
      </rPr>
      <t>Version:</t>
    </r>
    <r>
      <rPr>
        <sz val="11"/>
        <color rgb="FF000000"/>
        <rFont val="Calibri"/>
      </rPr>
      <t xml:space="preserve"> V8R20    </t>
    </r>
    <r>
      <rPr>
        <b/>
        <sz val="11"/>
        <color rgb="FF000000"/>
        <rFont val="Calibri"/>
      </rPr>
      <t>Date:</t>
    </r>
    <r>
      <rPr>
        <sz val="11"/>
        <color rgb="FF000000"/>
        <rFont val="Calibri"/>
      </rPr>
      <t xml:space="preserve"> 28 July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180</t>
    </r>
  </si>
  <si>
    <t>Download Url:</t>
  </si>
  <si>
    <t>https://www.cyber.mil/stigs</t>
  </si>
  <si>
    <t>Guide Overview:</t>
  </si>
  <si>
    <r>
      <rPr>
        <sz val="11"/>
        <color rgb="FF000000"/>
        <rFont val="Calibri"/>
      </rPr>
      <t>The Oracle Database 11g Security Technical Implementation Guide (STIG) is published as a tool to improve the security of Department of Defense (DoD) information systems</t>
    </r>
    <r>
      <rPr>
        <sz val="11"/>
        <color rgb="FF000000"/>
        <rFont val="Calibri"/>
      </rPr>
      <t xml:space="preserve">
</t>
    </r>
    <r>
      <rPr>
        <sz val="11"/>
        <color rgb="FF000000"/>
        <rFont val="Calibri"/>
      </rPr>
      <t>The Oracle Database Security Readiness Review (SRR) targets conditions that undermine the integrity of security, contribute to inefficient security operations and administration, or may lead to interruption of production operations specific to databases. Additionally, the review ensures the site has properly installed and implemented the database environment and that it is being managed in a way that is secure. The items reviewed are derived from DOD policy documents, most notably, Department of Defense (DOD) Directive 8500.1 and DOD Instruction 8500.2 and the Information Assurance (IA) Controls defined therein as they apply to an Oracle Database Server installation.</t>
    </r>
    <r>
      <rPr>
        <sz val="11"/>
        <color rgb="FF000000"/>
        <rFont val="Calibri"/>
      </rPr>
      <t xml:space="preserve">
</t>
    </r>
    <r>
      <rPr>
        <sz val="11"/>
        <color rgb="FF000000"/>
        <rFont val="Calibri"/>
      </rPr>
      <t>Each security item to review is listed in this document with a procedure for measuring compliance with the security requirement. The result of the procedure is a status of compliance with the requirement. Results are assigned one of the following:</t>
    </r>
    <r>
      <rPr>
        <sz val="11"/>
        <color rgb="FF000000"/>
        <rFont val="Calibri"/>
      </rPr>
      <t xml:space="preserve">
</t>
    </r>
    <r>
      <rPr>
        <sz val="11"/>
        <color rgb="FF000000"/>
        <rFont val="Calibri"/>
      </rPr>
      <t>O = Open finding or non-compliance NF = Not a Finding or in compliance NA = Not Applicable or the item is not applicable to the database version, database use or host platform being reviewed NR = Not Reviewed or the procedure was not completed so compliance is not determined MR = Manual review. Can be the following check types:</t>
    </r>
    <r>
      <rPr>
        <sz val="11"/>
        <color rgb="FF000000"/>
        <rFont val="Calibri"/>
      </rPr>
      <t xml:space="preserve">
</t>
    </r>
    <r>
      <rPr>
        <sz val="11"/>
        <color rgb="FF000000"/>
        <rFont val="Calibri"/>
      </rPr>
      <t>1. Interview – Requires information found outside the DBMS</t>
    </r>
  </si>
  <si>
    <t>Components:</t>
  </si>
  <si>
    <r>
      <rPr>
        <i/>
        <sz val="11"/>
        <color rgb="FF000000"/>
        <rFont val="Calibri"/>
      </rPr>
      <t>Title:</t>
    </r>
    <r>
      <rPr>
        <sz val="11"/>
        <color rgb="FF000000"/>
        <rFont val="Calibri"/>
      </rPr>
      <t xml:space="preserve"> Oracle Database 11g Installation STIG</t>
    </r>
    <r>
      <rPr>
        <sz val="11"/>
        <color rgb="FF000000"/>
        <rFont val="Calibri"/>
      </rPr>
      <t xml:space="preserve">
</t>
    </r>
    <r>
      <rPr>
        <i/>
        <sz val="11"/>
        <color rgb="FF000000"/>
        <rFont val="Calibri"/>
      </rPr>
      <t>Version:</t>
    </r>
    <r>
      <rPr>
        <sz val="11"/>
        <color rgb="FF000000"/>
        <rFont val="Calibri"/>
      </rPr>
      <t xml:space="preserve"> V8R20     </t>
    </r>
    <r>
      <rPr>
        <i/>
        <sz val="11"/>
        <color rgb="FF000000"/>
        <rFont val="Calibri"/>
      </rPr>
      <t>Date:</t>
    </r>
    <r>
      <rPr>
        <sz val="11"/>
        <color rgb="FF000000"/>
        <rFont val="Calibri"/>
      </rPr>
      <t xml:space="preserve"> 28 July 2017     </t>
    </r>
    <r>
      <rPr>
        <i/>
        <sz val="11"/>
        <color rgb="FF000000"/>
        <rFont val="Calibri"/>
      </rPr>
      <t>Recommendation Count:</t>
    </r>
    <r>
      <rPr>
        <sz val="11"/>
        <color rgb="FF000000"/>
        <rFont val="Calibri"/>
      </rPr>
      <t xml:space="preserve"> 86</t>
    </r>
  </si>
  <si>
    <r>
      <rPr>
        <i/>
        <sz val="11"/>
        <color rgb="FF000000"/>
        <rFont val="Calibri"/>
      </rPr>
      <t>Title:</t>
    </r>
    <r>
      <rPr>
        <sz val="11"/>
        <color rgb="FF000000"/>
        <rFont val="Calibri"/>
      </rPr>
      <t xml:space="preserve"> Oracle Database 11g Instance STIG</t>
    </r>
    <r>
      <rPr>
        <sz val="11"/>
        <color rgb="FF000000"/>
        <rFont val="Calibri"/>
      </rPr>
      <t xml:space="preserve">
</t>
    </r>
    <r>
      <rPr>
        <i/>
        <sz val="11"/>
        <color rgb="FF000000"/>
        <rFont val="Calibri"/>
      </rPr>
      <t>Version:</t>
    </r>
    <r>
      <rPr>
        <sz val="11"/>
        <color rgb="FF000000"/>
        <rFont val="Calibri"/>
      </rPr>
      <t xml:space="preserve"> V8R20     </t>
    </r>
    <r>
      <rPr>
        <i/>
        <sz val="11"/>
        <color rgb="FF000000"/>
        <rFont val="Calibri"/>
      </rPr>
      <t>Date:</t>
    </r>
    <r>
      <rPr>
        <sz val="11"/>
        <color rgb="FF000000"/>
        <rFont val="Calibri"/>
      </rPr>
      <t xml:space="preserve"> 28 July 2017     </t>
    </r>
    <r>
      <rPr>
        <i/>
        <sz val="11"/>
        <color rgb="FF000000"/>
        <rFont val="Calibri"/>
      </rPr>
      <t>Recommendation Count:</t>
    </r>
    <r>
      <rPr>
        <sz val="11"/>
        <color rgb="FF000000"/>
        <rFont val="Calibri"/>
      </rPr>
      <t xml:space="preserve"> 94</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</si>
  <si>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</si>
  <si>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</si>
  <si>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</si>
  <si>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</si>
  <si>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</si>
  <si>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</si>
  <si>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</si>
  <si>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</si>
  <si>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</si>
  <si>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</si>
  <si>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</si>
  <si>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</si>
  <si>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</si>
  <si>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</si>
  <si>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</si>
  <si>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</si>
  <si>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</si>
  <si>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</si>
  <si>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</si>
  <si>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</si>
  <si>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</si>
  <si>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</si>
  <si>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</si>
  <si>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</si>
  <si>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</si>
  <si>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</si>
  <si>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</si>
  <si>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</si>
  <si>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</si>
  <si>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</si>
  <si>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</si>
  <si>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</si>
  <si>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</si>
  <si>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</si>
  <si>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</si>
  <si>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</si>
  <si>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</si>
  <si>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</si>
  <si>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</si>
  <si>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</si>
  <si>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</si>
  <si>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</si>
  <si>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</si>
  <si>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</si>
  <si>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</si>
  <si>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</si>
  <si>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</si>
  <si>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Oracle Database 11g Security Technical Implementation Guide V8R20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</si>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</sst>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772-497F-8C53-974E98EAAB9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772-497F-8C53-974E98EAAB9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180</c:v>
                </c:pt>
              </c:numCache>
            </c:numRef>
          </c:val>
          <c:extLst>
            <c:ext xmlns:c16="http://schemas.microsoft.com/office/drawing/2014/chart" uri="{C3380CC4-5D6E-409C-BE32-E72D297353CC}">
              <c16:uniqueId val="{00000002-0772-497F-8C53-974E98EAAB9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Installation</c:v>
                </c:pt>
                <c:pt idx="1">
                  <c:v>Instance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9BF-43C7-BE5C-88190ED64D4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Installation</c:v>
                </c:pt>
                <c:pt idx="1">
                  <c:v>Instance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9BF-43C7-BE5C-88190ED64D4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Installation</c:v>
                </c:pt>
                <c:pt idx="1">
                  <c:v>Instance</c:v>
                </c:pt>
              </c:strCache>
            </c:strRef>
          </c:cat>
          <c:val>
            <c:numRef>
              <c:f>Dashboard!$E$29:$E$30</c:f>
              <c:numCache>
                <c:formatCode>General</c:formatCode>
                <c:ptCount val="2"/>
                <c:pt idx="0">
                  <c:v>86</c:v>
                </c:pt>
                <c:pt idx="1">
                  <c:v>94</c:v>
                </c:pt>
              </c:numCache>
            </c:numRef>
          </c:val>
          <c:extLst>
            <c:ext xmlns:c16="http://schemas.microsoft.com/office/drawing/2014/chart" uri="{C3380CC4-5D6E-409C-BE32-E72D297353CC}">
              <c16:uniqueId val="{00000002-29BF-43C7-BE5C-88190ED64D4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2E2-475B-8862-34C6AAE35F7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2E2-475B-8862-34C6AAE35F7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180</c:v>
                </c:pt>
              </c:numCache>
            </c:numRef>
          </c:val>
          <c:extLst>
            <c:ext xmlns:c16="http://schemas.microsoft.com/office/drawing/2014/chart" uri="{C3380CC4-5D6E-409C-BE32-E72D297353CC}">
              <c16:uniqueId val="{00000002-B2E2-475B-8862-34C6AAE35F7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C992-465B-9CA0-386F0079E97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C992-465B-9CA0-386F0079E97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8</c:v>
                </c:pt>
                <c:pt idx="1">
                  <c:v>147</c:v>
                </c:pt>
                <c:pt idx="2">
                  <c:v>25</c:v>
                </c:pt>
              </c:numCache>
            </c:numRef>
          </c:val>
          <c:extLst>
            <c:ext xmlns:c16="http://schemas.microsoft.com/office/drawing/2014/chart" uri="{C3380CC4-5D6E-409C-BE32-E72D297353CC}">
              <c16:uniqueId val="{00000002-C992-465B-9CA0-386F0079E97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8CF-498B-9086-3C6819B73DC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8CF-498B-9086-3C6819B73DC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180</c:v>
                </c:pt>
              </c:numCache>
            </c:numRef>
          </c:val>
          <c:extLst>
            <c:ext xmlns:c16="http://schemas.microsoft.com/office/drawing/2014/chart" uri="{C3380CC4-5D6E-409C-BE32-E72D297353CC}">
              <c16:uniqueId val="{00000002-D8CF-498B-9086-3C6819B73D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CA3-4465-AF80-A215F70E9E2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CA3-4465-AF80-A215F70E9E2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180</c:v>
                </c:pt>
              </c:numCache>
            </c:numRef>
          </c:val>
          <c:extLst>
            <c:ext xmlns:c16="http://schemas.microsoft.com/office/drawing/2014/chart" uri="{C3380CC4-5D6E-409C-BE32-E72D297353CC}">
              <c16:uniqueId val="{00000002-BCA3-4465-AF80-A215F70E9E2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9F3-4E82-AEF1-FBBE90ECD88A}"/>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9F3-4E82-AEF1-FBBE90ECD88A}"/>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9F3-4E82-AEF1-FBBE90ECD88A}"/>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9F3-4E82-AEF1-FBBE90ECD88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65F-4AFD-8D64-EF9EC6E394E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lose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atwjt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bwsuq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fmz2q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3uh10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2igsx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11pl3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3tyvv0">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81">
  <autoFilter ref="A1:N181"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921</v>
      </c>
    </row>
    <row r="3" spans="2:3" ht="15" customHeight="1" x14ac:dyDescent="0.35"/>
    <row r="4" spans="2:3" ht="58" x14ac:dyDescent="0.35">
      <c r="B4" s="20" t="s">
        <v>922</v>
      </c>
      <c r="C4" s="21" t="s">
        <v>923</v>
      </c>
    </row>
    <row r="5" spans="2:3" x14ac:dyDescent="0.35">
      <c r="C5" s="21" t="s">
        <v>924</v>
      </c>
    </row>
    <row r="6" spans="2:3" x14ac:dyDescent="0.35">
      <c r="C6" s="18" t="s">
        <v>925</v>
      </c>
    </row>
    <row r="7" spans="2:3" ht="10" customHeight="1" x14ac:dyDescent="0.35"/>
    <row r="8" spans="2:3" ht="232" x14ac:dyDescent="0.35">
      <c r="B8" s="22" t="s">
        <v>926</v>
      </c>
      <c r="C8" s="21" t="s">
        <v>927</v>
      </c>
    </row>
    <row r="9" spans="2:3" ht="10" customHeight="1" x14ac:dyDescent="0.35"/>
    <row r="10" spans="2:3" ht="35" customHeight="1" x14ac:dyDescent="0.35">
      <c r="B10" s="22" t="s">
        <v>928</v>
      </c>
      <c r="C10" s="21" t="s">
        <v>929</v>
      </c>
    </row>
    <row r="11" spans="2:3" ht="75" customHeight="1" x14ac:dyDescent="0.35">
      <c r="B11" s="18" t="s">
        <v>21</v>
      </c>
      <c r="C11" s="21" t="s">
        <v>930</v>
      </c>
    </row>
    <row r="12" spans="2:3" ht="47" customHeight="1" x14ac:dyDescent="0.35">
      <c r="B12" s="18" t="s">
        <v>21</v>
      </c>
      <c r="C12" s="21" t="s">
        <v>931</v>
      </c>
    </row>
    <row r="13" spans="2:3" ht="35" customHeight="1" x14ac:dyDescent="0.35">
      <c r="B13" s="18" t="s">
        <v>21</v>
      </c>
      <c r="C13" s="21" t="s">
        <v>932</v>
      </c>
    </row>
    <row r="14" spans="2:3" ht="32" customHeight="1" x14ac:dyDescent="0.35">
      <c r="B14" s="18" t="s">
        <v>21</v>
      </c>
      <c r="C14" s="21" t="s">
        <v>933</v>
      </c>
    </row>
    <row r="15" spans="2:3" ht="30" customHeight="1" x14ac:dyDescent="0.35">
      <c r="B15" s="18" t="s">
        <v>21</v>
      </c>
      <c r="C15" s="21" t="s">
        <v>934</v>
      </c>
    </row>
    <row r="16" spans="2:3" ht="10" customHeight="1" x14ac:dyDescent="0.35"/>
    <row r="17" spans="1:3" ht="145" customHeight="1" x14ac:dyDescent="0.35">
      <c r="B17" s="22" t="s">
        <v>935</v>
      </c>
      <c r="C17" s="21" t="s">
        <v>936</v>
      </c>
    </row>
    <row r="18" spans="1:3" ht="10" customHeight="1" x14ac:dyDescent="0.35"/>
    <row r="19" spans="1:3" ht="3" customHeight="1" x14ac:dyDescent="0.35">
      <c r="B19" s="23"/>
      <c r="C19" s="23"/>
    </row>
    <row r="20" spans="1:3" ht="12" customHeight="1" x14ac:dyDescent="0.35"/>
    <row r="21" spans="1:3" ht="35" customHeight="1" x14ac:dyDescent="0.35">
      <c r="A21" s="25"/>
      <c r="B21" s="26" t="s">
        <v>937</v>
      </c>
      <c r="C21" s="27" t="s">
        <v>938</v>
      </c>
    </row>
    <row r="22" spans="1:3" ht="18" customHeight="1" x14ac:dyDescent="0.35">
      <c r="A22" s="25"/>
      <c r="B22" s="25" t="s">
        <v>21</v>
      </c>
      <c r="C22" s="27" t="s">
        <v>939</v>
      </c>
    </row>
    <row r="23" spans="1:3" ht="18" customHeight="1" x14ac:dyDescent="0.35">
      <c r="A23" s="25"/>
      <c r="B23" s="25" t="s">
        <v>21</v>
      </c>
      <c r="C23" s="27" t="s">
        <v>940</v>
      </c>
    </row>
    <row r="24" spans="1:3" ht="18" customHeight="1" x14ac:dyDescent="0.35">
      <c r="A24" s="25"/>
      <c r="B24" s="25" t="s">
        <v>21</v>
      </c>
      <c r="C24" s="27" t="s">
        <v>941</v>
      </c>
    </row>
    <row r="25" spans="1:3" ht="18" customHeight="1" x14ac:dyDescent="0.35">
      <c r="A25" s="25"/>
      <c r="B25" s="25" t="s">
        <v>21</v>
      </c>
      <c r="C25" s="27" t="s">
        <v>942</v>
      </c>
    </row>
    <row r="26" spans="1:3" ht="18" customHeight="1" x14ac:dyDescent="0.35">
      <c r="A26" s="25"/>
      <c r="B26" s="25" t="s">
        <v>21</v>
      </c>
      <c r="C26" s="27" t="s">
        <v>943</v>
      </c>
    </row>
    <row r="27" spans="1:3" ht="18" customHeight="1" x14ac:dyDescent="0.35">
      <c r="A27" s="25"/>
      <c r="B27" s="25" t="s">
        <v>21</v>
      </c>
      <c r="C27" s="27" t="s">
        <v>944</v>
      </c>
    </row>
    <row r="28" spans="1:3" ht="18" customHeight="1" x14ac:dyDescent="0.35">
      <c r="A28" s="25"/>
      <c r="B28" s="25" t="s">
        <v>21</v>
      </c>
      <c r="C28" s="27" t="s">
        <v>945</v>
      </c>
    </row>
    <row r="29" spans="1:3" ht="18" customHeight="1" x14ac:dyDescent="0.35">
      <c r="A29" s="25"/>
      <c r="B29" s="25" t="s">
        <v>21</v>
      </c>
      <c r="C29" s="27" t="s">
        <v>946</v>
      </c>
    </row>
    <row r="30" spans="1:3" ht="44" customHeight="1" x14ac:dyDescent="0.35">
      <c r="A30" s="25"/>
      <c r="B30" s="25" t="s">
        <v>21</v>
      </c>
      <c r="C30" s="28" t="s">
        <v>947</v>
      </c>
    </row>
    <row r="31" spans="1:3" ht="10" customHeight="1" x14ac:dyDescent="0.35"/>
    <row r="32" spans="1:3" ht="3" customHeight="1" x14ac:dyDescent="0.35">
      <c r="B32" s="23"/>
      <c r="C32" s="23"/>
    </row>
    <row r="33" spans="2:3" ht="12" customHeight="1" x14ac:dyDescent="0.35"/>
    <row r="34" spans="2:3" ht="24" customHeight="1" x14ac:dyDescent="0.35">
      <c r="B34" s="29" t="s">
        <v>948</v>
      </c>
      <c r="C34" s="30" t="s">
        <v>949</v>
      </c>
    </row>
    <row r="35" spans="2:3" ht="18.5" x14ac:dyDescent="0.35">
      <c r="B35" s="29" t="s">
        <v>950</v>
      </c>
      <c r="C35" s="31" t="s">
        <v>951</v>
      </c>
    </row>
    <row r="36" spans="2:3" ht="27" customHeight="1" x14ac:dyDescent="0.35">
      <c r="B36" s="32" t="s">
        <v>952</v>
      </c>
      <c r="C36" s="24" t="s">
        <v>953</v>
      </c>
    </row>
    <row r="37" spans="2:3" x14ac:dyDescent="0.35">
      <c r="B37" s="29" t="s">
        <v>954</v>
      </c>
      <c r="C37" s="33" t="s">
        <v>955</v>
      </c>
    </row>
    <row r="38" spans="2:3" ht="10" customHeight="1" x14ac:dyDescent="0.35"/>
    <row r="39" spans="2:3" ht="220" customHeight="1" x14ac:dyDescent="0.35">
      <c r="B39" s="29" t="s">
        <v>956</v>
      </c>
      <c r="C39" s="34" t="s">
        <v>957</v>
      </c>
    </row>
    <row r="40" spans="2:3" ht="10" customHeight="1" x14ac:dyDescent="0.35"/>
    <row r="41" spans="2:3" ht="20" customHeight="1" x14ac:dyDescent="0.35">
      <c r="B41" s="29" t="s">
        <v>958</v>
      </c>
      <c r="C41" s="35" t="s">
        <v>17</v>
      </c>
    </row>
    <row r="42" spans="2:3" ht="29" x14ac:dyDescent="0.35">
      <c r="C42" s="21" t="s">
        <v>959</v>
      </c>
    </row>
    <row r="43" spans="2:3" ht="10" customHeight="1" x14ac:dyDescent="0.35"/>
    <row r="44" spans="2:3" ht="20" customHeight="1" x14ac:dyDescent="0.35">
      <c r="C44" s="35" t="s">
        <v>38</v>
      </c>
    </row>
    <row r="45" spans="2:3" ht="29" x14ac:dyDescent="0.35">
      <c r="C45" s="21" t="s">
        <v>960</v>
      </c>
    </row>
    <row r="46" spans="2:3" ht="10" customHeight="1" x14ac:dyDescent="0.35"/>
    <row r="47" spans="2:3" ht="43.5" x14ac:dyDescent="0.35">
      <c r="B47" s="29" t="s">
        <v>961</v>
      </c>
      <c r="C47" s="21" t="s">
        <v>962</v>
      </c>
    </row>
    <row r="48" spans="2:3" ht="10" customHeight="1" x14ac:dyDescent="0.35"/>
    <row r="49" spans="2:3" ht="15.5" x14ac:dyDescent="0.35">
      <c r="C49" s="36" t="s">
        <v>119</v>
      </c>
    </row>
    <row r="50" spans="2:3" ht="29" x14ac:dyDescent="0.35">
      <c r="C50" s="21" t="s">
        <v>963</v>
      </c>
    </row>
    <row r="51" spans="2:3" ht="10" customHeight="1" x14ac:dyDescent="0.35"/>
    <row r="52" spans="2:3" ht="15.5" x14ac:dyDescent="0.35">
      <c r="C52" s="37" t="s">
        <v>27</v>
      </c>
    </row>
    <row r="53" spans="2:3" ht="29" x14ac:dyDescent="0.35">
      <c r="C53" s="21" t="s">
        <v>964</v>
      </c>
    </row>
    <row r="54" spans="2:3" ht="10" customHeight="1" x14ac:dyDescent="0.35"/>
    <row r="55" spans="2:3" ht="15.5" x14ac:dyDescent="0.35">
      <c r="C55" s="38" t="s">
        <v>16</v>
      </c>
    </row>
    <row r="56" spans="2:3" ht="29" x14ac:dyDescent="0.35">
      <c r="C56" s="21" t="s">
        <v>965</v>
      </c>
    </row>
    <row r="57" spans="2:3" ht="10" customHeight="1" x14ac:dyDescent="0.35"/>
    <row r="58" spans="2:3" ht="3" customHeight="1" x14ac:dyDescent="0.35">
      <c r="B58" s="23"/>
      <c r="C58" s="23"/>
    </row>
    <row r="59" spans="2:3" ht="12" customHeight="1" x14ac:dyDescent="0.35"/>
    <row r="60" spans="2:3" ht="130.5" x14ac:dyDescent="0.35">
      <c r="B60" s="20" t="s">
        <v>966</v>
      </c>
      <c r="C60" s="21" t="s">
        <v>967</v>
      </c>
    </row>
    <row r="61" spans="2:3" ht="6" customHeight="1" x14ac:dyDescent="0.35"/>
    <row r="62" spans="2:3" ht="217.5" x14ac:dyDescent="0.35">
      <c r="C62" s="21" t="s">
        <v>968</v>
      </c>
    </row>
    <row r="63" spans="2:3" ht="6" customHeight="1" x14ac:dyDescent="0.35"/>
    <row r="64" spans="2:3" ht="43.5" x14ac:dyDescent="0.35">
      <c r="C64" s="21" t="s">
        <v>969</v>
      </c>
    </row>
    <row r="65" spans="2:3" ht="10" customHeight="1" x14ac:dyDescent="0.35"/>
    <row r="66" spans="2:3" ht="3" customHeight="1" x14ac:dyDescent="0.35">
      <c r="B66" s="23"/>
      <c r="C66" s="23"/>
    </row>
    <row r="67" spans="2:3" ht="12" customHeight="1" x14ac:dyDescent="0.35"/>
    <row r="68" spans="2:3" ht="145" x14ac:dyDescent="0.35">
      <c r="B68" s="20" t="s">
        <v>970</v>
      </c>
      <c r="C68" s="21" t="s">
        <v>971</v>
      </c>
    </row>
    <row r="69" spans="2:3" ht="6" customHeight="1" x14ac:dyDescent="0.35"/>
    <row r="70" spans="2:3" ht="203" x14ac:dyDescent="0.35">
      <c r="C70" s="21" t="s">
        <v>972</v>
      </c>
    </row>
    <row r="71" spans="2:3" ht="6" customHeight="1" x14ac:dyDescent="0.35"/>
    <row r="72" spans="2:3" ht="43.5" x14ac:dyDescent="0.35">
      <c r="C72" s="21" t="s">
        <v>973</v>
      </c>
    </row>
    <row r="73" spans="2:3" ht="10" customHeight="1" x14ac:dyDescent="0.35"/>
    <row r="74" spans="2:3" ht="3" customHeight="1" x14ac:dyDescent="0.35">
      <c r="B74" s="23"/>
      <c r="C74" s="23"/>
    </row>
    <row r="75" spans="2:3" ht="12" customHeight="1" x14ac:dyDescent="0.35"/>
    <row r="76" spans="2:3" ht="101.5" x14ac:dyDescent="0.35">
      <c r="B76" s="20" t="s">
        <v>974</v>
      </c>
      <c r="C76" s="21" t="s">
        <v>975</v>
      </c>
    </row>
    <row r="77" spans="2:3" ht="6" customHeight="1" x14ac:dyDescent="0.35"/>
    <row r="78" spans="2:3" ht="145" x14ac:dyDescent="0.35">
      <c r="C78" s="21" t="s">
        <v>976</v>
      </c>
    </row>
    <row r="79" spans="2:3" ht="6" customHeight="1" x14ac:dyDescent="0.35"/>
    <row r="80" spans="2:3" ht="43.5" x14ac:dyDescent="0.35">
      <c r="C80" s="21" t="s">
        <v>977</v>
      </c>
    </row>
    <row r="81" spans="2:3" ht="10" customHeight="1" x14ac:dyDescent="0.35"/>
    <row r="82" spans="2:3" ht="3" customHeight="1" x14ac:dyDescent="0.35">
      <c r="B82" s="23"/>
      <c r="C82" s="23"/>
    </row>
    <row r="83" spans="2:3" ht="12" customHeight="1" x14ac:dyDescent="0.35"/>
    <row r="84" spans="2:3" ht="26" customHeight="1" x14ac:dyDescent="0.35">
      <c r="B84" s="39" t="s">
        <v>978</v>
      </c>
    </row>
    <row r="85" spans="2:3" ht="8" customHeight="1" x14ac:dyDescent="0.35"/>
    <row r="86" spans="2:3" ht="20" customHeight="1" x14ac:dyDescent="0.35">
      <c r="B86" s="29" t="s">
        <v>979</v>
      </c>
      <c r="C86" s="40" t="s">
        <v>980</v>
      </c>
    </row>
    <row r="87" spans="2:3" ht="116" x14ac:dyDescent="0.35">
      <c r="C87" s="21" t="s">
        <v>981</v>
      </c>
    </row>
    <row r="88" spans="2:3" ht="10" customHeight="1" x14ac:dyDescent="0.35"/>
    <row r="89" spans="2:3" ht="20" customHeight="1" x14ac:dyDescent="0.35">
      <c r="B89" s="29" t="s">
        <v>982</v>
      </c>
      <c r="C89" s="40" t="s">
        <v>983</v>
      </c>
    </row>
    <row r="90" spans="2:3" ht="116" x14ac:dyDescent="0.35">
      <c r="C90" s="21" t="s">
        <v>984</v>
      </c>
    </row>
    <row r="91" spans="2:3" ht="10" customHeight="1" x14ac:dyDescent="0.35"/>
    <row r="92" spans="2:3" ht="20" customHeight="1" x14ac:dyDescent="0.35">
      <c r="B92" s="29" t="s">
        <v>985</v>
      </c>
      <c r="C92" s="40" t="s">
        <v>986</v>
      </c>
    </row>
    <row r="93" spans="2:3" ht="130.5" x14ac:dyDescent="0.35">
      <c r="C93" s="21" t="s">
        <v>987</v>
      </c>
    </row>
    <row r="94" spans="2:3" ht="10" customHeight="1" x14ac:dyDescent="0.35"/>
    <row r="95" spans="2:3" ht="20" customHeight="1" x14ac:dyDescent="0.35">
      <c r="B95" s="29" t="s">
        <v>988</v>
      </c>
      <c r="C95" s="40" t="s">
        <v>989</v>
      </c>
    </row>
    <row r="96" spans="2:3" ht="130.5" x14ac:dyDescent="0.35">
      <c r="C96" s="21" t="s">
        <v>990</v>
      </c>
    </row>
    <row r="97" spans="2:3" ht="10" customHeight="1" x14ac:dyDescent="0.35"/>
    <row r="98" spans="2:3" ht="20" customHeight="1" x14ac:dyDescent="0.35">
      <c r="B98" s="29" t="s">
        <v>991</v>
      </c>
      <c r="C98" s="40" t="s">
        <v>992</v>
      </c>
    </row>
    <row r="99" spans="2:3" ht="116" x14ac:dyDescent="0.35">
      <c r="C99" s="21" t="s">
        <v>993</v>
      </c>
    </row>
    <row r="100" spans="2:3" ht="10" customHeight="1" x14ac:dyDescent="0.35"/>
    <row r="101" spans="2:3" ht="20" customHeight="1" x14ac:dyDescent="0.35">
      <c r="B101" s="29" t="s">
        <v>994</v>
      </c>
      <c r="C101" s="40" t="s">
        <v>995</v>
      </c>
    </row>
    <row r="102" spans="2:3" ht="116" x14ac:dyDescent="0.35">
      <c r="C102" s="21" t="s">
        <v>996</v>
      </c>
    </row>
    <row r="103" spans="2:3" ht="10" customHeight="1" x14ac:dyDescent="0.35"/>
    <row r="104" spans="2:3" ht="20" customHeight="1" x14ac:dyDescent="0.35">
      <c r="B104" s="29" t="s">
        <v>997</v>
      </c>
      <c r="C104" s="40" t="s">
        <v>998</v>
      </c>
    </row>
    <row r="105" spans="2:3" ht="130.5" x14ac:dyDescent="0.35">
      <c r="C105" s="21" t="s">
        <v>999</v>
      </c>
    </row>
    <row r="106" spans="2:3" ht="10" customHeight="1" x14ac:dyDescent="0.35"/>
    <row r="107" spans="2:3" ht="20" customHeight="1" x14ac:dyDescent="0.35">
      <c r="B107" s="29" t="s">
        <v>1000</v>
      </c>
      <c r="C107" s="40" t="s">
        <v>1001</v>
      </c>
    </row>
    <row r="108" spans="2:3" ht="203" x14ac:dyDescent="0.35">
      <c r="C108" s="21" t="s">
        <v>1002</v>
      </c>
    </row>
    <row r="109" spans="2:3" ht="10" customHeight="1" x14ac:dyDescent="0.35"/>
    <row r="112" spans="2:3" ht="32" customHeight="1" x14ac:dyDescent="0.35">
      <c r="B112" s="291" t="s">
        <v>920</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3686</v>
      </c>
      <c r="B1" s="233" t="s">
        <v>0</v>
      </c>
      <c r="C1" s="233" t="s">
        <v>1163</v>
      </c>
      <c r="D1" s="233" t="s">
        <v>1164</v>
      </c>
      <c r="E1" s="233" t="s">
        <v>1169</v>
      </c>
      <c r="F1" s="233" t="s">
        <v>1170</v>
      </c>
      <c r="G1" s="233" t="s">
        <v>1171</v>
      </c>
      <c r="H1" s="233" t="s">
        <v>1172</v>
      </c>
      <c r="I1" s="233" t="s">
        <v>1173</v>
      </c>
      <c r="J1" s="233" t="s">
        <v>1174</v>
      </c>
      <c r="K1" s="233" t="s">
        <v>1175</v>
      </c>
      <c r="L1" s="233" t="s">
        <v>1176</v>
      </c>
      <c r="M1" s="233" t="s">
        <v>1177</v>
      </c>
      <c r="N1" s="233" t="s">
        <v>1178</v>
      </c>
      <c r="O1" s="233" t="s">
        <v>1179</v>
      </c>
      <c r="P1" s="233" t="s">
        <v>1180</v>
      </c>
      <c r="Q1" s="233" t="s">
        <v>1181</v>
      </c>
      <c r="R1" s="233" t="s">
        <v>1182</v>
      </c>
      <c r="S1" s="233" t="s">
        <v>1183</v>
      </c>
      <c r="T1" s="233" t="s">
        <v>1184</v>
      </c>
      <c r="U1" s="233" t="s">
        <v>1185</v>
      </c>
      <c r="V1" s="233" t="s">
        <v>1186</v>
      </c>
      <c r="W1" s="233" t="s">
        <v>1187</v>
      </c>
      <c r="X1" s="233" t="s">
        <v>1188</v>
      </c>
      <c r="Y1" s="233" t="s">
        <v>1189</v>
      </c>
      <c r="Z1" s="233" t="s">
        <v>1190</v>
      </c>
      <c r="AA1" s="233" t="s">
        <v>1191</v>
      </c>
      <c r="AB1" s="233" t="s">
        <v>1192</v>
      </c>
      <c r="AC1" s="233" t="s">
        <v>1193</v>
      </c>
      <c r="AD1" s="233" t="s">
        <v>1194</v>
      </c>
      <c r="AE1" s="233" t="s">
        <v>1195</v>
      </c>
      <c r="AF1" s="233" t="s">
        <v>1196</v>
      </c>
      <c r="AG1" s="233" t="s">
        <v>1197</v>
      </c>
      <c r="AH1" s="233" t="s">
        <v>1198</v>
      </c>
      <c r="AI1" s="233" t="s">
        <v>1199</v>
      </c>
      <c r="AJ1" s="233" t="s">
        <v>1200</v>
      </c>
      <c r="AK1" s="233" t="s">
        <v>1201</v>
      </c>
      <c r="AL1" s="233" t="s">
        <v>1202</v>
      </c>
      <c r="AM1" s="233" t="s">
        <v>1203</v>
      </c>
      <c r="AN1" s="233" t="s">
        <v>1204</v>
      </c>
      <c r="AO1" s="233" t="s">
        <v>1205</v>
      </c>
      <c r="AP1" s="233" t="s">
        <v>1206</v>
      </c>
      <c r="AQ1" s="233" t="s">
        <v>1207</v>
      </c>
      <c r="AR1" s="233" t="s">
        <v>1208</v>
      </c>
      <c r="AS1" s="234" t="s">
        <v>1209</v>
      </c>
    </row>
    <row r="2" spans="1:45" ht="60" customHeight="1" outlineLevel="1" x14ac:dyDescent="0.35">
      <c r="A2" s="226" t="s">
        <v>3687</v>
      </c>
      <c r="B2" s="213" t="s">
        <v>3688</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3687</v>
      </c>
      <c r="B3" s="214" t="s">
        <v>3689</v>
      </c>
      <c r="C3" s="215" t="s">
        <v>3690</v>
      </c>
      <c r="D3" s="217" t="s">
        <v>3691</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3687</v>
      </c>
      <c r="B4" s="214" t="s">
        <v>3692</v>
      </c>
      <c r="C4" s="215" t="s">
        <v>3693</v>
      </c>
      <c r="D4" s="217" t="s">
        <v>3694</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3687</v>
      </c>
      <c r="B5" s="214" t="s">
        <v>3695</v>
      </c>
      <c r="C5" s="215" t="s">
        <v>3696</v>
      </c>
      <c r="D5" s="217" t="s">
        <v>3697</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3687</v>
      </c>
      <c r="B6" s="214" t="s">
        <v>3698</v>
      </c>
      <c r="C6" s="215" t="s">
        <v>3699</v>
      </c>
      <c r="D6" s="217" t="s">
        <v>3700</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3687</v>
      </c>
      <c r="B7" s="214" t="s">
        <v>3701</v>
      </c>
      <c r="C7" s="215" t="s">
        <v>3702</v>
      </c>
      <c r="D7" s="217" t="s">
        <v>3703</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3687</v>
      </c>
      <c r="B8" s="214" t="s">
        <v>3704</v>
      </c>
      <c r="C8" s="215" t="s">
        <v>3705</v>
      </c>
      <c r="D8" s="217" t="s">
        <v>3706</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3687</v>
      </c>
      <c r="B9" s="214" t="s">
        <v>3707</v>
      </c>
      <c r="C9" s="215" t="s">
        <v>3708</v>
      </c>
      <c r="D9" s="217" t="s">
        <v>3709</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3687</v>
      </c>
      <c r="B10" s="214" t="s">
        <v>3710</v>
      </c>
      <c r="C10" s="215" t="s">
        <v>3711</v>
      </c>
      <c r="D10" s="217" t="s">
        <v>3712</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3687</v>
      </c>
      <c r="B11" s="214" t="s">
        <v>3713</v>
      </c>
      <c r="C11" s="215" t="s">
        <v>3714</v>
      </c>
      <c r="D11" s="217" t="s">
        <v>3715</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3687</v>
      </c>
      <c r="B12" s="214" t="s">
        <v>3716</v>
      </c>
      <c r="C12" s="215" t="s">
        <v>3717</v>
      </c>
      <c r="D12" s="217" t="s">
        <v>3718</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3687</v>
      </c>
      <c r="B13" s="214" t="s">
        <v>3719</v>
      </c>
      <c r="C13" s="215" t="s">
        <v>3720</v>
      </c>
      <c r="D13" s="217" t="s">
        <v>3721</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3687</v>
      </c>
      <c r="B14" s="214" t="s">
        <v>3722</v>
      </c>
      <c r="C14" s="215" t="s">
        <v>3723</v>
      </c>
      <c r="D14" s="217" t="s">
        <v>3724</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3687</v>
      </c>
      <c r="B15" s="214" t="s">
        <v>3725</v>
      </c>
      <c r="C15" s="215" t="s">
        <v>3726</v>
      </c>
      <c r="D15" s="217" t="s">
        <v>3727</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3687</v>
      </c>
      <c r="B16" s="214" t="s">
        <v>3728</v>
      </c>
      <c r="C16" s="215" t="s">
        <v>3729</v>
      </c>
      <c r="D16" s="217" t="s">
        <v>3730</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3687</v>
      </c>
      <c r="B17" s="214" t="s">
        <v>3731</v>
      </c>
      <c r="C17" s="215" t="s">
        <v>3732</v>
      </c>
      <c r="D17" s="217" t="s">
        <v>3733</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3687</v>
      </c>
      <c r="B18" s="214" t="s">
        <v>3734</v>
      </c>
      <c r="C18" s="215" t="s">
        <v>3735</v>
      </c>
      <c r="D18" s="217" t="s">
        <v>3736</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3687</v>
      </c>
      <c r="B19" s="214" t="s">
        <v>3737</v>
      </c>
      <c r="C19" s="215" t="s">
        <v>3738</v>
      </c>
      <c r="D19" s="217" t="s">
        <v>3739</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3687</v>
      </c>
      <c r="B20" s="214" t="s">
        <v>3740</v>
      </c>
      <c r="C20" s="215" t="s">
        <v>3741</v>
      </c>
      <c r="D20" s="217" t="s">
        <v>3742</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3687</v>
      </c>
      <c r="B21" s="214" t="s">
        <v>3743</v>
      </c>
      <c r="C21" s="215" t="s">
        <v>3744</v>
      </c>
      <c r="D21" s="217" t="s">
        <v>3745</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3687</v>
      </c>
      <c r="B22" s="214" t="s">
        <v>3746</v>
      </c>
      <c r="C22" s="215" t="s">
        <v>3747</v>
      </c>
      <c r="D22" s="217" t="s">
        <v>3748</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3687</v>
      </c>
      <c r="B23" s="214" t="s">
        <v>3749</v>
      </c>
      <c r="C23" s="215" t="s">
        <v>3750</v>
      </c>
      <c r="D23" s="217" t="s">
        <v>3751</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3687</v>
      </c>
      <c r="B24" s="214" t="s">
        <v>3752</v>
      </c>
      <c r="C24" s="215" t="s">
        <v>3753</v>
      </c>
      <c r="D24" s="217" t="s">
        <v>3754</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3687</v>
      </c>
      <c r="B25" s="214" t="s">
        <v>3755</v>
      </c>
      <c r="C25" s="215" t="s">
        <v>3756</v>
      </c>
      <c r="D25" s="217" t="s">
        <v>3757</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3687</v>
      </c>
      <c r="B26" s="214" t="s">
        <v>3758</v>
      </c>
      <c r="C26" s="215" t="s">
        <v>3759</v>
      </c>
      <c r="D26" s="217" t="s">
        <v>3760</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3687</v>
      </c>
      <c r="B27" s="214" t="s">
        <v>3761</v>
      </c>
      <c r="C27" s="215" t="s">
        <v>3762</v>
      </c>
      <c r="D27" s="217" t="s">
        <v>3763</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3687</v>
      </c>
      <c r="B28" s="214" t="s">
        <v>3764</v>
      </c>
      <c r="C28" s="215" t="s">
        <v>3765</v>
      </c>
      <c r="D28" s="217" t="s">
        <v>3766</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3687</v>
      </c>
      <c r="B29" s="214" t="s">
        <v>3767</v>
      </c>
      <c r="C29" s="215" t="s">
        <v>3768</v>
      </c>
      <c r="D29" s="217" t="s">
        <v>3769</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3687</v>
      </c>
      <c r="B30" s="214" t="s">
        <v>3770</v>
      </c>
      <c r="C30" s="215" t="s">
        <v>3771</v>
      </c>
      <c r="D30" s="217" t="s">
        <v>3772</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3687</v>
      </c>
      <c r="B31" s="214" t="s">
        <v>3773</v>
      </c>
      <c r="C31" s="215" t="s">
        <v>3774</v>
      </c>
      <c r="D31" s="217" t="s">
        <v>3775</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3687</v>
      </c>
      <c r="B32" s="214" t="s">
        <v>3776</v>
      </c>
      <c r="C32" s="215" t="s">
        <v>3777</v>
      </c>
      <c r="D32" s="217" t="s">
        <v>3778</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3687</v>
      </c>
      <c r="B33" s="214" t="s">
        <v>3779</v>
      </c>
      <c r="C33" s="215" t="s">
        <v>3780</v>
      </c>
      <c r="D33" s="217" t="s">
        <v>3781</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3687</v>
      </c>
      <c r="B34" s="214" t="s">
        <v>3782</v>
      </c>
      <c r="C34" s="215" t="s">
        <v>3783</v>
      </c>
      <c r="D34" s="217" t="s">
        <v>3784</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3687</v>
      </c>
      <c r="B35" s="214" t="s">
        <v>3785</v>
      </c>
      <c r="C35" s="215" t="s">
        <v>3786</v>
      </c>
      <c r="D35" s="217" t="s">
        <v>3787</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3687</v>
      </c>
      <c r="B36" s="214" t="s">
        <v>3788</v>
      </c>
      <c r="C36" s="215" t="s">
        <v>3789</v>
      </c>
      <c r="D36" s="217" t="s">
        <v>3790</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3687</v>
      </c>
      <c r="B37" s="214" t="s">
        <v>3791</v>
      </c>
      <c r="C37" s="215" t="s">
        <v>3792</v>
      </c>
      <c r="D37" s="217" t="s">
        <v>3793</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3687</v>
      </c>
      <c r="B38" s="214" t="s">
        <v>3794</v>
      </c>
      <c r="C38" s="215" t="s">
        <v>3795</v>
      </c>
      <c r="D38" s="217" t="s">
        <v>3796</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3687</v>
      </c>
      <c r="B39" s="214" t="s">
        <v>3797</v>
      </c>
      <c r="C39" s="215" t="s">
        <v>3798</v>
      </c>
      <c r="D39" s="217" t="s">
        <v>3799</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3800</v>
      </c>
      <c r="B40" s="213" t="s">
        <v>3801</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3800</v>
      </c>
      <c r="B41" s="214" t="s">
        <v>3802</v>
      </c>
      <c r="C41" s="215" t="s">
        <v>3803</v>
      </c>
      <c r="D41" s="217" t="s">
        <v>3804</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3800</v>
      </c>
      <c r="B42" s="214" t="s">
        <v>3805</v>
      </c>
      <c r="C42" s="215" t="s">
        <v>3806</v>
      </c>
      <c r="D42" s="217" t="s">
        <v>3807</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3800</v>
      </c>
      <c r="B43" s="214" t="s">
        <v>3808</v>
      </c>
      <c r="C43" s="215" t="s">
        <v>3809</v>
      </c>
      <c r="D43" s="217" t="s">
        <v>3810</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3800</v>
      </c>
      <c r="B44" s="214" t="s">
        <v>3811</v>
      </c>
      <c r="C44" s="215" t="s">
        <v>3812</v>
      </c>
      <c r="D44" s="217" t="s">
        <v>3813</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3800</v>
      </c>
      <c r="B45" s="214" t="s">
        <v>3814</v>
      </c>
      <c r="C45" s="215" t="s">
        <v>3815</v>
      </c>
      <c r="D45" s="217" t="s">
        <v>3816</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3800</v>
      </c>
      <c r="B46" s="214" t="s">
        <v>3817</v>
      </c>
      <c r="C46" s="215" t="s">
        <v>3818</v>
      </c>
      <c r="D46" s="217" t="s">
        <v>3819</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3800</v>
      </c>
      <c r="B47" s="214" t="s">
        <v>3820</v>
      </c>
      <c r="C47" s="215" t="s">
        <v>3821</v>
      </c>
      <c r="D47" s="217" t="s">
        <v>3822</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3800</v>
      </c>
      <c r="B48" s="214" t="s">
        <v>3823</v>
      </c>
      <c r="C48" s="215" t="s">
        <v>3824</v>
      </c>
      <c r="D48" s="217" t="s">
        <v>3825</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3826</v>
      </c>
      <c r="B49" s="213" t="s">
        <v>3827</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3826</v>
      </c>
      <c r="B50" s="214" t="s">
        <v>3828</v>
      </c>
      <c r="C50" s="215" t="s">
        <v>3829</v>
      </c>
      <c r="D50" s="217" t="s">
        <v>3830</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3826</v>
      </c>
      <c r="B51" s="214" t="s">
        <v>3831</v>
      </c>
      <c r="C51" s="215" t="s">
        <v>3832</v>
      </c>
      <c r="D51" s="217" t="s">
        <v>3833</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3826</v>
      </c>
      <c r="B52" s="214" t="s">
        <v>3834</v>
      </c>
      <c r="C52" s="215" t="s">
        <v>3835</v>
      </c>
      <c r="D52" s="217" t="s">
        <v>3836</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3826</v>
      </c>
      <c r="B53" s="214" t="s">
        <v>3837</v>
      </c>
      <c r="C53" s="215" t="s">
        <v>3838</v>
      </c>
      <c r="D53" s="217" t="s">
        <v>3839</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3826</v>
      </c>
      <c r="B54" s="214" t="s">
        <v>3840</v>
      </c>
      <c r="C54" s="215" t="s">
        <v>3841</v>
      </c>
      <c r="D54" s="217" t="s">
        <v>3842</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3826</v>
      </c>
      <c r="B55" s="214" t="s">
        <v>3843</v>
      </c>
      <c r="C55" s="215" t="s">
        <v>3844</v>
      </c>
      <c r="D55" s="217" t="s">
        <v>3845</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3826</v>
      </c>
      <c r="B56" s="214" t="s">
        <v>3846</v>
      </c>
      <c r="C56" s="215" t="s">
        <v>3847</v>
      </c>
      <c r="D56" s="217" t="s">
        <v>3848</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3826</v>
      </c>
      <c r="B57" s="214" t="s">
        <v>3849</v>
      </c>
      <c r="C57" s="215" t="s">
        <v>3850</v>
      </c>
      <c r="D57" s="217" t="s">
        <v>3851</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3826</v>
      </c>
      <c r="B58" s="214" t="s">
        <v>3852</v>
      </c>
      <c r="C58" s="215" t="s">
        <v>3853</v>
      </c>
      <c r="D58" s="217" t="s">
        <v>3854</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3826</v>
      </c>
      <c r="B59" s="214" t="s">
        <v>3855</v>
      </c>
      <c r="C59" s="215" t="s">
        <v>3856</v>
      </c>
      <c r="D59" s="217" t="s">
        <v>3857</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3826</v>
      </c>
      <c r="B60" s="214" t="s">
        <v>3858</v>
      </c>
      <c r="C60" s="215" t="s">
        <v>3859</v>
      </c>
      <c r="D60" s="217" t="s">
        <v>3860</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3826</v>
      </c>
      <c r="B61" s="214" t="s">
        <v>3861</v>
      </c>
      <c r="C61" s="215" t="s">
        <v>3862</v>
      </c>
      <c r="D61" s="217" t="s">
        <v>3863</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3826</v>
      </c>
      <c r="B62" s="214" t="s">
        <v>3864</v>
      </c>
      <c r="C62" s="215" t="s">
        <v>3865</v>
      </c>
      <c r="D62" s="217" t="s">
        <v>3866</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3826</v>
      </c>
      <c r="B63" s="214" t="s">
        <v>3867</v>
      </c>
      <c r="C63" s="215" t="s">
        <v>3868</v>
      </c>
      <c r="D63" s="217" t="s">
        <v>3869</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3870</v>
      </c>
      <c r="B64" s="213" t="s">
        <v>3871</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3870</v>
      </c>
      <c r="B65" s="214" t="s">
        <v>3872</v>
      </c>
      <c r="C65" s="215" t="s">
        <v>3873</v>
      </c>
      <c r="D65" s="217" t="s">
        <v>3874</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3870</v>
      </c>
      <c r="B66" s="214" t="s">
        <v>3875</v>
      </c>
      <c r="C66" s="215" t="s">
        <v>3876</v>
      </c>
      <c r="D66" s="217" t="s">
        <v>3877</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3870</v>
      </c>
      <c r="B67" s="214" t="s">
        <v>3878</v>
      </c>
      <c r="C67" s="215" t="s">
        <v>3879</v>
      </c>
      <c r="D67" s="217" t="s">
        <v>3880</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3870</v>
      </c>
      <c r="B68" s="214" t="s">
        <v>3881</v>
      </c>
      <c r="C68" s="215" t="s">
        <v>3882</v>
      </c>
      <c r="D68" s="217" t="s">
        <v>3883</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3870</v>
      </c>
      <c r="B69" s="214" t="s">
        <v>3884</v>
      </c>
      <c r="C69" s="215" t="s">
        <v>3885</v>
      </c>
      <c r="D69" s="217" t="s">
        <v>3886</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3870</v>
      </c>
      <c r="B70" s="214" t="s">
        <v>3887</v>
      </c>
      <c r="C70" s="215" t="s">
        <v>3888</v>
      </c>
      <c r="D70" s="217" t="s">
        <v>3889</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3870</v>
      </c>
      <c r="B71" s="214" t="s">
        <v>3890</v>
      </c>
      <c r="C71" s="215" t="s">
        <v>3891</v>
      </c>
      <c r="D71" s="217" t="s">
        <v>3892</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3870</v>
      </c>
      <c r="B72" s="214" t="s">
        <v>3893</v>
      </c>
      <c r="C72" s="215" t="s">
        <v>3894</v>
      </c>
      <c r="D72" s="217" t="s">
        <v>3895</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3870</v>
      </c>
      <c r="B73" s="214" t="s">
        <v>3896</v>
      </c>
      <c r="C73" s="215" t="s">
        <v>3897</v>
      </c>
      <c r="D73" s="217" t="s">
        <v>3898</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3870</v>
      </c>
      <c r="B74" s="214" t="s">
        <v>3899</v>
      </c>
      <c r="C74" s="215" t="s">
        <v>3900</v>
      </c>
      <c r="D74" s="217" t="s">
        <v>3901</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3870</v>
      </c>
      <c r="B75" s="214" t="s">
        <v>3902</v>
      </c>
      <c r="C75" s="215" t="s">
        <v>3903</v>
      </c>
      <c r="D75" s="217" t="s">
        <v>3904</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3870</v>
      </c>
      <c r="B76" s="214" t="s">
        <v>3905</v>
      </c>
      <c r="C76" s="215" t="s">
        <v>3906</v>
      </c>
      <c r="D76" s="217" t="s">
        <v>3907</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3870</v>
      </c>
      <c r="B77" s="214" t="s">
        <v>3908</v>
      </c>
      <c r="C77" s="215" t="s">
        <v>3909</v>
      </c>
      <c r="D77" s="217" t="s">
        <v>3910</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3870</v>
      </c>
      <c r="B78" s="214" t="s">
        <v>3911</v>
      </c>
      <c r="C78" s="215" t="s">
        <v>3912</v>
      </c>
      <c r="D78" s="217" t="s">
        <v>3913</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3870</v>
      </c>
      <c r="B79" s="214" t="s">
        <v>3914</v>
      </c>
      <c r="C79" s="215" t="s">
        <v>3915</v>
      </c>
      <c r="D79" s="217" t="s">
        <v>3916</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3870</v>
      </c>
      <c r="B80" s="214" t="s">
        <v>3917</v>
      </c>
      <c r="C80" s="215" t="s">
        <v>3918</v>
      </c>
      <c r="D80" s="217" t="s">
        <v>3919</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3870</v>
      </c>
      <c r="B81" s="214" t="s">
        <v>3920</v>
      </c>
      <c r="C81" s="215" t="s">
        <v>3921</v>
      </c>
      <c r="D81" s="217" t="s">
        <v>3922</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3870</v>
      </c>
      <c r="B82" s="214" t="s">
        <v>3923</v>
      </c>
      <c r="C82" s="215" t="s">
        <v>3924</v>
      </c>
      <c r="D82" s="217" t="s">
        <v>3925</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3870</v>
      </c>
      <c r="B83" s="214" t="s">
        <v>3926</v>
      </c>
      <c r="C83" s="215" t="s">
        <v>3927</v>
      </c>
      <c r="D83" s="217" t="s">
        <v>3928</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3870</v>
      </c>
      <c r="B84" s="214" t="s">
        <v>3929</v>
      </c>
      <c r="C84" s="215" t="s">
        <v>3930</v>
      </c>
      <c r="D84" s="217" t="s">
        <v>3931</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3870</v>
      </c>
      <c r="B85" s="214" t="s">
        <v>3932</v>
      </c>
      <c r="C85" s="215" t="s">
        <v>3933</v>
      </c>
      <c r="D85" s="217" t="s">
        <v>3934</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3870</v>
      </c>
      <c r="B86" s="214" t="s">
        <v>3935</v>
      </c>
      <c r="C86" s="215" t="s">
        <v>3936</v>
      </c>
      <c r="D86" s="217" t="s">
        <v>3937</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3870</v>
      </c>
      <c r="B87" s="214" t="s">
        <v>3938</v>
      </c>
      <c r="C87" s="215" t="s">
        <v>3939</v>
      </c>
      <c r="D87" s="217" t="s">
        <v>3940</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3870</v>
      </c>
      <c r="B88" s="214" t="s">
        <v>3941</v>
      </c>
      <c r="C88" s="215" t="s">
        <v>3942</v>
      </c>
      <c r="D88" s="217" t="s">
        <v>3943</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3870</v>
      </c>
      <c r="B89" s="214" t="s">
        <v>3944</v>
      </c>
      <c r="C89" s="215" t="s">
        <v>3945</v>
      </c>
      <c r="D89" s="217" t="s">
        <v>3946</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3870</v>
      </c>
      <c r="B90" s="214" t="s">
        <v>3947</v>
      </c>
      <c r="C90" s="215" t="s">
        <v>3948</v>
      </c>
      <c r="D90" s="217" t="s">
        <v>3949</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3870</v>
      </c>
      <c r="B91" s="214" t="s">
        <v>3950</v>
      </c>
      <c r="C91" s="215" t="s">
        <v>3951</v>
      </c>
      <c r="D91" s="217" t="s">
        <v>3952</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3870</v>
      </c>
      <c r="B92" s="214" t="s">
        <v>3953</v>
      </c>
      <c r="C92" s="215" t="s">
        <v>3954</v>
      </c>
      <c r="D92" s="217" t="s">
        <v>3955</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3870</v>
      </c>
      <c r="B93" s="214" t="s">
        <v>3956</v>
      </c>
      <c r="C93" s="215" t="s">
        <v>3957</v>
      </c>
      <c r="D93" s="217" t="s">
        <v>3958</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3870</v>
      </c>
      <c r="B94" s="214" t="s">
        <v>3959</v>
      </c>
      <c r="C94" s="215" t="s">
        <v>3960</v>
      </c>
      <c r="D94" s="217" t="s">
        <v>3961</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3870</v>
      </c>
      <c r="B95" s="214" t="s">
        <v>3962</v>
      </c>
      <c r="C95" s="215" t="s">
        <v>3963</v>
      </c>
      <c r="D95" s="217" t="s">
        <v>3964</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3870</v>
      </c>
      <c r="B96" s="214" t="s">
        <v>3965</v>
      </c>
      <c r="C96" s="215" t="s">
        <v>3966</v>
      </c>
      <c r="D96" s="217" t="s">
        <v>3967</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3870</v>
      </c>
      <c r="B97" s="214" t="s">
        <v>3968</v>
      </c>
      <c r="C97" s="215" t="s">
        <v>3969</v>
      </c>
      <c r="D97" s="217" t="s">
        <v>3970</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3870</v>
      </c>
      <c r="B98" s="221" t="s">
        <v>3971</v>
      </c>
      <c r="C98" s="222" t="s">
        <v>3972</v>
      </c>
      <c r="D98" s="223" t="s">
        <v>3973</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920</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IFERROR(INDEX('Recommendations'!$H$2:$H$181, MATCH(F2,'Recommendations'!$A$2:$A$181,0))="Implemented", FALSE))</xm:f>
            <x14:dxf>
              <font>
                <color rgb="FF000000"/>
              </font>
              <fill>
                <patternFill>
                  <bgColor rgb="FF3C7D22"/>
                </patternFill>
              </fill>
            </x14:dxf>
          </x14:cfRule>
          <x14:cfRule type="expression" priority="2" id="{00000000-000E-0000-0900-000002000000}">
            <xm:f>AND(F2&lt;&gt;"", IFERROR(INDEX('Recommendations'!$H$2:$H$181, MATCH(F2,'Recommendations'!$A$2:$A$181,0))="Compensated", FALSE))</xm:f>
            <x14:dxf>
              <font>
                <color rgb="FF000000"/>
              </font>
              <fill>
                <patternFill>
                  <bgColor rgb="FFC6E0B4"/>
                </patternFill>
              </fill>
            </x14:dxf>
          </x14:cfRule>
          <x14:cfRule type="expression" priority="3" id="{00000000-000E-0000-0900-000003000000}">
            <xm:f>AND(F2&lt;&gt;"", IFERROR(INDEX('Recommendations'!$H$2:$H$181, MATCH(F2,'Recommendations'!$A$2:$A$181,0))="Testing", FALSE))</xm:f>
            <x14:dxf>
              <font>
                <color rgb="FF000000"/>
              </font>
              <fill>
                <patternFill>
                  <bgColor rgb="FFFFC000"/>
                </patternFill>
              </fill>
            </x14:dxf>
          </x14:cfRule>
          <x14:cfRule type="expression" priority="4" id="{00000000-000E-0000-0900-000004000000}">
            <xm:f>AND(F2&lt;&gt;"", IFERROR(INDEX('Recommendations'!$H$2:$H$181, MATCH(F2,'Recommendations'!$A$2:$A$181,0))="Failed", FALSE))</xm:f>
            <x14:dxf>
              <font>
                <color rgb="FF000000"/>
              </font>
              <fill>
                <patternFill>
                  <bgColor rgb="FFD82891"/>
                </patternFill>
              </fill>
            </x14:dxf>
          </x14:cfRule>
          <x14:cfRule type="expression" priority="5" id="{00000000-000E-0000-0900-000005000000}">
            <xm:f>AND(F2&lt;&gt;"", IFERROR(INDEX('Recommendations'!$H$2:$H$181, MATCH(F2,'Recommendations'!$A$2:$A$181,0))="Risk Accepted", FALSE))</xm:f>
            <x14:dxf>
              <font>
                <color rgb="FF000000"/>
              </font>
              <fill>
                <patternFill>
                  <bgColor rgb="FFD9D9D9"/>
                </patternFill>
              </fill>
            </x14:dxf>
          </x14:cfRule>
          <x14:cfRule type="expression" priority="6" id="{00000000-000E-0000-0900-000006000000}">
            <xm:f>AND(F2&lt;&gt;"", IFERROR(INDEX('Recommendations'!$H$2:$H$181, MATCH(F2,'Recommendations'!$A$2:$A$181,0))="N/A",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3974</v>
      </c>
      <c r="C1" s="256" t="s">
        <v>3975</v>
      </c>
      <c r="D1" s="256" t="s">
        <v>3976</v>
      </c>
      <c r="E1" s="256" t="s">
        <v>3977</v>
      </c>
      <c r="F1" s="256" t="s">
        <v>2803</v>
      </c>
      <c r="G1" s="256" t="s">
        <v>3978</v>
      </c>
      <c r="H1" s="256" t="s">
        <v>3979</v>
      </c>
      <c r="I1" s="256" t="s">
        <v>3980</v>
      </c>
      <c r="J1" s="256" t="s">
        <v>11</v>
      </c>
      <c r="K1" s="256" t="s">
        <v>1169</v>
      </c>
      <c r="L1" s="256" t="s">
        <v>1170</v>
      </c>
      <c r="M1" s="256" t="s">
        <v>1171</v>
      </c>
      <c r="N1" s="256" t="s">
        <v>1172</v>
      </c>
      <c r="O1" s="256" t="s">
        <v>1173</v>
      </c>
      <c r="P1" s="256" t="s">
        <v>1174</v>
      </c>
      <c r="Q1" s="256" t="s">
        <v>1175</v>
      </c>
      <c r="R1" s="256" t="s">
        <v>1176</v>
      </c>
      <c r="S1" s="256" t="s">
        <v>1177</v>
      </c>
      <c r="T1" s="256" t="s">
        <v>1178</v>
      </c>
      <c r="U1" s="256" t="s">
        <v>1179</v>
      </c>
      <c r="V1" s="256" t="s">
        <v>1180</v>
      </c>
      <c r="W1" s="256" t="s">
        <v>1181</v>
      </c>
      <c r="X1" s="256" t="s">
        <v>1182</v>
      </c>
      <c r="Y1" s="256" t="s">
        <v>1183</v>
      </c>
      <c r="Z1" s="256" t="s">
        <v>1184</v>
      </c>
      <c r="AA1" s="256" t="s">
        <v>1185</v>
      </c>
      <c r="AB1" s="256" t="s">
        <v>1186</v>
      </c>
      <c r="AC1" s="256" t="s">
        <v>1187</v>
      </c>
      <c r="AD1" s="256" t="s">
        <v>1188</v>
      </c>
      <c r="AE1" s="256" t="s">
        <v>1189</v>
      </c>
      <c r="AF1" s="256" t="s">
        <v>1190</v>
      </c>
      <c r="AG1" s="256" t="s">
        <v>1191</v>
      </c>
      <c r="AH1" s="256" t="s">
        <v>1192</v>
      </c>
      <c r="AI1" s="256" t="s">
        <v>1193</v>
      </c>
      <c r="AJ1" s="256" t="s">
        <v>1194</v>
      </c>
      <c r="AK1" s="256" t="s">
        <v>1195</v>
      </c>
      <c r="AL1" s="256" t="s">
        <v>1196</v>
      </c>
      <c r="AM1" s="256" t="s">
        <v>1197</v>
      </c>
      <c r="AN1" s="256" t="s">
        <v>1198</v>
      </c>
      <c r="AO1" s="256" t="s">
        <v>1199</v>
      </c>
      <c r="AP1" s="256" t="s">
        <v>1200</v>
      </c>
      <c r="AQ1" s="256" t="s">
        <v>1201</v>
      </c>
      <c r="AR1" s="256" t="s">
        <v>1202</v>
      </c>
      <c r="AS1" s="256" t="s">
        <v>1203</v>
      </c>
      <c r="AT1" s="256" t="s">
        <v>1204</v>
      </c>
      <c r="AU1" s="256" t="s">
        <v>1205</v>
      </c>
      <c r="AV1" s="256" t="s">
        <v>1206</v>
      </c>
      <c r="AW1" s="256" t="s">
        <v>1207</v>
      </c>
      <c r="AX1" s="256" t="s">
        <v>1208</v>
      </c>
      <c r="AY1" s="257" t="s">
        <v>1209</v>
      </c>
    </row>
    <row r="2" spans="1:51" ht="60" customHeight="1" outlineLevel="1" x14ac:dyDescent="0.35">
      <c r="A2" s="247" t="s">
        <v>3981</v>
      </c>
      <c r="B2" s="235" t="s">
        <v>3982</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1212</v>
      </c>
      <c r="B3" s="236" t="s">
        <v>3983</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3984</v>
      </c>
      <c r="B4" s="237" t="s">
        <v>3985</v>
      </c>
      <c r="C4" s="237" t="s">
        <v>3986</v>
      </c>
      <c r="D4" s="237" t="s">
        <v>3987</v>
      </c>
      <c r="E4" s="237" t="s">
        <v>3988</v>
      </c>
      <c r="F4" s="237" t="s">
        <v>21</v>
      </c>
      <c r="G4" s="237" t="s">
        <v>21</v>
      </c>
      <c r="H4" s="237" t="s">
        <v>3989</v>
      </c>
      <c r="I4" s="237" t="s">
        <v>21</v>
      </c>
      <c r="J4" s="237" t="s">
        <v>3990</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3991</v>
      </c>
      <c r="B5" s="237" t="s">
        <v>3992</v>
      </c>
      <c r="C5" s="237" t="s">
        <v>3993</v>
      </c>
      <c r="D5" s="237" t="s">
        <v>3994</v>
      </c>
      <c r="E5" s="237" t="s">
        <v>3995</v>
      </c>
      <c r="F5" s="237" t="s">
        <v>3996</v>
      </c>
      <c r="G5" s="237" t="s">
        <v>21</v>
      </c>
      <c r="H5" s="237" t="s">
        <v>3997</v>
      </c>
      <c r="I5" s="237" t="s">
        <v>21</v>
      </c>
      <c r="J5" s="237" t="s">
        <v>3998</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1218</v>
      </c>
      <c r="B6" s="236" t="s">
        <v>3999</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4000</v>
      </c>
      <c r="B7" s="237" t="s">
        <v>4001</v>
      </c>
      <c r="C7" s="237" t="s">
        <v>4002</v>
      </c>
      <c r="D7" s="237" t="s">
        <v>4003</v>
      </c>
      <c r="E7" s="237" t="s">
        <v>3995</v>
      </c>
      <c r="F7" s="237" t="s">
        <v>4004</v>
      </c>
      <c r="G7" s="237" t="s">
        <v>21</v>
      </c>
      <c r="H7" s="237" t="s">
        <v>4005</v>
      </c>
      <c r="I7" s="237" t="s">
        <v>21</v>
      </c>
      <c r="J7" s="237" t="s">
        <v>4006</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4007</v>
      </c>
      <c r="B8" s="237" t="s">
        <v>4008</v>
      </c>
      <c r="C8" s="237" t="s">
        <v>4009</v>
      </c>
      <c r="D8" s="237" t="s">
        <v>4010</v>
      </c>
      <c r="E8" s="237" t="s">
        <v>21</v>
      </c>
      <c r="F8" s="237" t="s">
        <v>21</v>
      </c>
      <c r="G8" s="237" t="s">
        <v>21</v>
      </c>
      <c r="H8" s="237" t="s">
        <v>4011</v>
      </c>
      <c r="I8" s="237" t="s">
        <v>4012</v>
      </c>
      <c r="J8" s="237" t="s">
        <v>4013</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4014</v>
      </c>
      <c r="B9" s="237" t="s">
        <v>4015</v>
      </c>
      <c r="C9" s="237" t="s">
        <v>4016</v>
      </c>
      <c r="D9" s="237" t="s">
        <v>4017</v>
      </c>
      <c r="E9" s="237" t="s">
        <v>21</v>
      </c>
      <c r="F9" s="237" t="s">
        <v>21</v>
      </c>
      <c r="G9" s="237" t="s">
        <v>21</v>
      </c>
      <c r="H9" s="237" t="s">
        <v>4018</v>
      </c>
      <c r="I9" s="237" t="s">
        <v>4019</v>
      </c>
      <c r="J9" s="237" t="s">
        <v>4020</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4021</v>
      </c>
      <c r="B10" s="237" t="s">
        <v>4022</v>
      </c>
      <c r="C10" s="237" t="s">
        <v>4023</v>
      </c>
      <c r="D10" s="237" t="s">
        <v>4024</v>
      </c>
      <c r="E10" s="237" t="s">
        <v>21</v>
      </c>
      <c r="F10" s="237" t="s">
        <v>21</v>
      </c>
      <c r="G10" s="237" t="s">
        <v>21</v>
      </c>
      <c r="H10" s="237" t="s">
        <v>4025</v>
      </c>
      <c r="I10" s="237" t="s">
        <v>4026</v>
      </c>
      <c r="J10" s="237" t="s">
        <v>4027</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4028</v>
      </c>
      <c r="B11" s="237" t="s">
        <v>4029</v>
      </c>
      <c r="C11" s="237" t="s">
        <v>4030</v>
      </c>
      <c r="D11" s="237" t="s">
        <v>4031</v>
      </c>
      <c r="E11" s="237" t="s">
        <v>21</v>
      </c>
      <c r="F11" s="237" t="s">
        <v>21</v>
      </c>
      <c r="G11" s="237" t="s">
        <v>21</v>
      </c>
      <c r="H11" s="237" t="s">
        <v>4032</v>
      </c>
      <c r="I11" s="237" t="s">
        <v>21</v>
      </c>
      <c r="J11" s="237" t="s">
        <v>4033</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4034</v>
      </c>
      <c r="B12" s="237" t="s">
        <v>4035</v>
      </c>
      <c r="C12" s="237" t="s">
        <v>4036</v>
      </c>
      <c r="D12" s="237" t="s">
        <v>4037</v>
      </c>
      <c r="E12" s="237" t="s">
        <v>21</v>
      </c>
      <c r="F12" s="237" t="s">
        <v>21</v>
      </c>
      <c r="G12" s="237" t="s">
        <v>4038</v>
      </c>
      <c r="H12" s="237" t="s">
        <v>4039</v>
      </c>
      <c r="I12" s="237" t="s">
        <v>21</v>
      </c>
      <c r="J12" s="237" t="s">
        <v>4040</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4041</v>
      </c>
      <c r="B13" s="237" t="s">
        <v>4042</v>
      </c>
      <c r="C13" s="237" t="s">
        <v>4043</v>
      </c>
      <c r="D13" s="237" t="s">
        <v>4044</v>
      </c>
      <c r="E13" s="237" t="s">
        <v>21</v>
      </c>
      <c r="F13" s="237" t="s">
        <v>21</v>
      </c>
      <c r="G13" s="237" t="s">
        <v>21</v>
      </c>
      <c r="H13" s="237" t="s">
        <v>4045</v>
      </c>
      <c r="I13" s="237" t="s">
        <v>21</v>
      </c>
      <c r="J13" s="237" t="s">
        <v>4046</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4047</v>
      </c>
      <c r="B14" s="237" t="s">
        <v>4048</v>
      </c>
      <c r="C14" s="237" t="s">
        <v>4049</v>
      </c>
      <c r="D14" s="237" t="s">
        <v>4050</v>
      </c>
      <c r="E14" s="237" t="s">
        <v>21</v>
      </c>
      <c r="F14" s="237" t="s">
        <v>4051</v>
      </c>
      <c r="G14" s="237" t="s">
        <v>21</v>
      </c>
      <c r="H14" s="237" t="s">
        <v>4052</v>
      </c>
      <c r="I14" s="237" t="s">
        <v>4053</v>
      </c>
      <c r="J14" s="237" t="s">
        <v>4054</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1223</v>
      </c>
      <c r="B15" s="236" t="s">
        <v>4055</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4056</v>
      </c>
      <c r="B16" s="237" t="s">
        <v>4057</v>
      </c>
      <c r="C16" s="237" t="s">
        <v>4058</v>
      </c>
      <c r="D16" s="237" t="s">
        <v>4050</v>
      </c>
      <c r="E16" s="237" t="s">
        <v>21</v>
      </c>
      <c r="F16" s="237" t="s">
        <v>4059</v>
      </c>
      <c r="G16" s="237" t="s">
        <v>21</v>
      </c>
      <c r="H16" s="237" t="s">
        <v>4060</v>
      </c>
      <c r="I16" s="237" t="s">
        <v>21</v>
      </c>
      <c r="J16" s="237" t="s">
        <v>4061</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4062</v>
      </c>
      <c r="B17" s="237" t="s">
        <v>4063</v>
      </c>
      <c r="C17" s="237" t="s">
        <v>4064</v>
      </c>
      <c r="D17" s="237" t="s">
        <v>4065</v>
      </c>
      <c r="E17" s="237" t="s">
        <v>21</v>
      </c>
      <c r="F17" s="237" t="s">
        <v>4059</v>
      </c>
      <c r="G17" s="237" t="s">
        <v>21</v>
      </c>
      <c r="H17" s="237" t="s">
        <v>4066</v>
      </c>
      <c r="I17" s="237" t="s">
        <v>21</v>
      </c>
      <c r="J17" s="237" t="s">
        <v>4067</v>
      </c>
      <c r="K17" s="240">
        <f>IF(COUNTIF(L17:AY17,"&lt;&gt;")=0,"",SUMPRODUCT(((Recommendations[ImplStatus]="Implemented")+(Recommendations[ImplStatus]="Compensated"))*ISNUMBER(MATCH(Recommendations[Id],L17:AY17,0)))/COUNTIF(L17:AY17,"&lt;&gt;"))</f>
        <v>0</v>
      </c>
      <c r="L17" s="243" t="s">
        <v>686</v>
      </c>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4068</v>
      </c>
      <c r="B18" s="237" t="s">
        <v>4069</v>
      </c>
      <c r="C18" s="237" t="s">
        <v>4070</v>
      </c>
      <c r="D18" s="237" t="s">
        <v>21</v>
      </c>
      <c r="E18" s="237" t="s">
        <v>21</v>
      </c>
      <c r="F18" s="237" t="s">
        <v>21</v>
      </c>
      <c r="G18" s="237" t="s">
        <v>21</v>
      </c>
      <c r="H18" s="237" t="s">
        <v>4071</v>
      </c>
      <c r="I18" s="237" t="s">
        <v>21</v>
      </c>
      <c r="J18" s="237" t="s">
        <v>4072</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1228</v>
      </c>
      <c r="B19" s="236" t="s">
        <v>4073</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4074</v>
      </c>
      <c r="B20" s="237" t="s">
        <v>4075</v>
      </c>
      <c r="C20" s="237" t="s">
        <v>4076</v>
      </c>
      <c r="D20" s="237" t="s">
        <v>4077</v>
      </c>
      <c r="E20" s="237" t="s">
        <v>21</v>
      </c>
      <c r="F20" s="237" t="s">
        <v>4078</v>
      </c>
      <c r="G20" s="237" t="s">
        <v>21</v>
      </c>
      <c r="H20" s="237" t="s">
        <v>4079</v>
      </c>
      <c r="I20" s="237" t="s">
        <v>21</v>
      </c>
      <c r="J20" s="237" t="s">
        <v>4080</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4081</v>
      </c>
      <c r="B21" s="237" t="s">
        <v>4082</v>
      </c>
      <c r="C21" s="237" t="s">
        <v>4083</v>
      </c>
      <c r="D21" s="237" t="s">
        <v>4084</v>
      </c>
      <c r="E21" s="237" t="s">
        <v>4085</v>
      </c>
      <c r="F21" s="237" t="s">
        <v>21</v>
      </c>
      <c r="G21" s="237" t="s">
        <v>21</v>
      </c>
      <c r="H21" s="237" t="s">
        <v>4086</v>
      </c>
      <c r="I21" s="237" t="s">
        <v>4087</v>
      </c>
      <c r="J21" s="237" t="s">
        <v>4088</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4089</v>
      </c>
      <c r="B22" s="237" t="s">
        <v>4090</v>
      </c>
      <c r="C22" s="237" t="s">
        <v>4091</v>
      </c>
      <c r="D22" s="237" t="s">
        <v>4092</v>
      </c>
      <c r="E22" s="237" t="s">
        <v>21</v>
      </c>
      <c r="F22" s="237" t="s">
        <v>4093</v>
      </c>
      <c r="G22" s="237" t="s">
        <v>21</v>
      </c>
      <c r="H22" s="237" t="s">
        <v>4094</v>
      </c>
      <c r="I22" s="237" t="s">
        <v>21</v>
      </c>
      <c r="J22" s="237" t="s">
        <v>4095</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4096</v>
      </c>
      <c r="B23" s="237" t="s">
        <v>4097</v>
      </c>
      <c r="C23" s="237" t="s">
        <v>4098</v>
      </c>
      <c r="D23" s="237" t="s">
        <v>4099</v>
      </c>
      <c r="E23" s="237" t="s">
        <v>21</v>
      </c>
      <c r="F23" s="237" t="s">
        <v>21</v>
      </c>
      <c r="G23" s="237" t="s">
        <v>21</v>
      </c>
      <c r="H23" s="237" t="s">
        <v>4100</v>
      </c>
      <c r="I23" s="237" t="s">
        <v>4101</v>
      </c>
      <c r="J23" s="237" t="s">
        <v>4102</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4103</v>
      </c>
      <c r="B24" s="237" t="s">
        <v>4104</v>
      </c>
      <c r="C24" s="237" t="s">
        <v>4105</v>
      </c>
      <c r="D24" s="237" t="s">
        <v>4099</v>
      </c>
      <c r="E24" s="237" t="s">
        <v>21</v>
      </c>
      <c r="F24" s="237" t="s">
        <v>4106</v>
      </c>
      <c r="G24" s="237" t="s">
        <v>21</v>
      </c>
      <c r="H24" s="237" t="s">
        <v>4107</v>
      </c>
      <c r="I24" s="237" t="s">
        <v>21</v>
      </c>
      <c r="J24" s="237" t="s">
        <v>4108</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1232</v>
      </c>
      <c r="B25" s="236" t="s">
        <v>4109</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4110</v>
      </c>
      <c r="B26" s="237" t="s">
        <v>4111</v>
      </c>
      <c r="C26" s="237" t="s">
        <v>4112</v>
      </c>
      <c r="D26" s="237" t="s">
        <v>4113</v>
      </c>
      <c r="E26" s="237" t="s">
        <v>21</v>
      </c>
      <c r="F26" s="237" t="s">
        <v>4114</v>
      </c>
      <c r="G26" s="237" t="s">
        <v>21</v>
      </c>
      <c r="H26" s="237" t="s">
        <v>4115</v>
      </c>
      <c r="I26" s="237" t="s">
        <v>21</v>
      </c>
      <c r="J26" s="237" t="s">
        <v>4116</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4117</v>
      </c>
      <c r="B27" s="235" t="s">
        <v>4118</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1238</v>
      </c>
      <c r="B28" s="236" t="s">
        <v>4119</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4120</v>
      </c>
      <c r="B29" s="237" t="s">
        <v>4121</v>
      </c>
      <c r="C29" s="237" t="s">
        <v>4122</v>
      </c>
      <c r="D29" s="237" t="s">
        <v>4123</v>
      </c>
      <c r="E29" s="237" t="s">
        <v>4124</v>
      </c>
      <c r="F29" s="237" t="s">
        <v>21</v>
      </c>
      <c r="G29" s="237" t="s">
        <v>21</v>
      </c>
      <c r="H29" s="237" t="s">
        <v>4125</v>
      </c>
      <c r="I29" s="237" t="s">
        <v>21</v>
      </c>
      <c r="J29" s="237" t="s">
        <v>4126</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4127</v>
      </c>
      <c r="B30" s="237" t="s">
        <v>4128</v>
      </c>
      <c r="C30" s="237" t="s">
        <v>3993</v>
      </c>
      <c r="D30" s="237" t="s">
        <v>3994</v>
      </c>
      <c r="E30" s="237" t="s">
        <v>21</v>
      </c>
      <c r="F30" s="237" t="s">
        <v>3996</v>
      </c>
      <c r="G30" s="237" t="s">
        <v>21</v>
      </c>
      <c r="H30" s="237" t="s">
        <v>4129</v>
      </c>
      <c r="I30" s="237" t="s">
        <v>21</v>
      </c>
      <c r="J30" s="237" t="s">
        <v>4130</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1243</v>
      </c>
      <c r="B31" s="236" t="s">
        <v>4131</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4132</v>
      </c>
      <c r="B32" s="237" t="s">
        <v>4133</v>
      </c>
      <c r="C32" s="237" t="s">
        <v>4134</v>
      </c>
      <c r="D32" s="237" t="s">
        <v>4135</v>
      </c>
      <c r="E32" s="237" t="s">
        <v>21</v>
      </c>
      <c r="F32" s="237" t="s">
        <v>21</v>
      </c>
      <c r="G32" s="237" t="s">
        <v>4136</v>
      </c>
      <c r="H32" s="237" t="s">
        <v>4137</v>
      </c>
      <c r="I32" s="237" t="s">
        <v>21</v>
      </c>
      <c r="J32" s="237" t="s">
        <v>4138</v>
      </c>
      <c r="K32" s="240">
        <f>IF(COUNTIF(L32:AY32,"&lt;&gt;")=0,"",SUMPRODUCT(((Recommendations[ImplStatus]="Implemented")+(Recommendations[ImplStatus]="Compensated"))*ISNUMBER(MATCH(Recommendations[Id],L32:AY32,0)))/COUNTIF(L32:AY32,"&lt;&gt;"))</f>
        <v>0</v>
      </c>
      <c r="L32" s="243" t="s">
        <v>117</v>
      </c>
      <c r="M32" s="243" t="s">
        <v>123</v>
      </c>
      <c r="N32" s="243" t="s">
        <v>128</v>
      </c>
      <c r="O32" s="243" t="s">
        <v>133</v>
      </c>
      <c r="P32" s="243" t="s">
        <v>158</v>
      </c>
      <c r="Q32" s="243" t="s">
        <v>357</v>
      </c>
      <c r="R32" s="243" t="s">
        <v>576</v>
      </c>
      <c r="S32" s="243" t="s">
        <v>666</v>
      </c>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4139</v>
      </c>
      <c r="B33" s="237" t="s">
        <v>4140</v>
      </c>
      <c r="C33" s="237" t="s">
        <v>4141</v>
      </c>
      <c r="D33" s="237" t="s">
        <v>4142</v>
      </c>
      <c r="E33" s="237" t="s">
        <v>21</v>
      </c>
      <c r="F33" s="237" t="s">
        <v>4143</v>
      </c>
      <c r="G33" s="237" t="s">
        <v>21</v>
      </c>
      <c r="H33" s="237" t="s">
        <v>4144</v>
      </c>
      <c r="I33" s="237" t="s">
        <v>4145</v>
      </c>
      <c r="J33" s="237" t="s">
        <v>4146</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4147</v>
      </c>
      <c r="B34" s="237" t="s">
        <v>4148</v>
      </c>
      <c r="C34" s="237" t="s">
        <v>4149</v>
      </c>
      <c r="D34" s="237" t="s">
        <v>4150</v>
      </c>
      <c r="E34" s="237" t="s">
        <v>21</v>
      </c>
      <c r="F34" s="237" t="s">
        <v>21</v>
      </c>
      <c r="G34" s="237" t="s">
        <v>21</v>
      </c>
      <c r="H34" s="237" t="s">
        <v>4151</v>
      </c>
      <c r="I34" s="237" t="s">
        <v>21</v>
      </c>
      <c r="J34" s="237" t="s">
        <v>4152</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4153</v>
      </c>
      <c r="B35" s="237" t="s">
        <v>4154</v>
      </c>
      <c r="C35" s="237" t="s">
        <v>4155</v>
      </c>
      <c r="D35" s="237" t="s">
        <v>4156</v>
      </c>
      <c r="E35" s="237" t="s">
        <v>21</v>
      </c>
      <c r="F35" s="237" t="s">
        <v>4157</v>
      </c>
      <c r="G35" s="237" t="s">
        <v>21</v>
      </c>
      <c r="H35" s="237" t="s">
        <v>4158</v>
      </c>
      <c r="I35" s="237" t="s">
        <v>21</v>
      </c>
      <c r="J35" s="237" t="s">
        <v>4159</v>
      </c>
      <c r="K35" s="240">
        <f>IF(COUNTIF(L35:AY35,"&lt;&gt;")=0,"",SUMPRODUCT(((Recommendations[ImplStatus]="Implemented")+(Recommendations[ImplStatus]="Compensated"))*ISNUMBER(MATCH(Recommendations[Id],L35:AY35,0)))/COUNTIF(L35:AY35,"&lt;&gt;"))</f>
        <v>0</v>
      </c>
      <c r="L35" s="243" t="s">
        <v>218</v>
      </c>
      <c r="M35" s="243" t="s">
        <v>641</v>
      </c>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4160</v>
      </c>
      <c r="B36" s="237" t="s">
        <v>4161</v>
      </c>
      <c r="C36" s="237" t="s">
        <v>4162</v>
      </c>
      <c r="D36" s="237" t="s">
        <v>4163</v>
      </c>
      <c r="E36" s="237" t="s">
        <v>21</v>
      </c>
      <c r="F36" s="237" t="s">
        <v>21</v>
      </c>
      <c r="G36" s="237" t="s">
        <v>4164</v>
      </c>
      <c r="H36" s="237" t="s">
        <v>4165</v>
      </c>
      <c r="I36" s="237" t="s">
        <v>21</v>
      </c>
      <c r="J36" s="237" t="s">
        <v>4166</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4167</v>
      </c>
      <c r="B37" s="237" t="s">
        <v>4168</v>
      </c>
      <c r="C37" s="237" t="s">
        <v>4169</v>
      </c>
      <c r="D37" s="237" t="s">
        <v>4170</v>
      </c>
      <c r="E37" s="237" t="s">
        <v>21</v>
      </c>
      <c r="F37" s="237" t="s">
        <v>4171</v>
      </c>
      <c r="G37" s="237" t="s">
        <v>4172</v>
      </c>
      <c r="H37" s="237" t="s">
        <v>4173</v>
      </c>
      <c r="I37" s="237" t="s">
        <v>21</v>
      </c>
      <c r="J37" s="237" t="s">
        <v>4174</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4175</v>
      </c>
      <c r="B38" s="237" t="s">
        <v>4176</v>
      </c>
      <c r="C38" s="237" t="s">
        <v>4177</v>
      </c>
      <c r="D38" s="237" t="s">
        <v>4178</v>
      </c>
      <c r="E38" s="237" t="s">
        <v>21</v>
      </c>
      <c r="F38" s="237" t="s">
        <v>4171</v>
      </c>
      <c r="G38" s="237" t="s">
        <v>4179</v>
      </c>
      <c r="H38" s="237" t="s">
        <v>4180</v>
      </c>
      <c r="I38" s="237" t="s">
        <v>4181</v>
      </c>
      <c r="J38" s="237" t="s">
        <v>4182</v>
      </c>
      <c r="K38" s="240">
        <f>IF(COUNTIF(L38:AY38,"&lt;&gt;")=0,"",SUMPRODUCT(((Recommendations[ImplStatus]="Implemented")+(Recommendations[ImplStatus]="Compensated"))*ISNUMBER(MATCH(Recommendations[Id],L38:AY38,0)))/COUNTIF(L38:AY38,"&lt;&gt;"))</f>
        <v>0</v>
      </c>
      <c r="L38" s="243" t="s">
        <v>861</v>
      </c>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1247</v>
      </c>
      <c r="B39" s="236" t="s">
        <v>4183</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4184</v>
      </c>
      <c r="B40" s="237" t="s">
        <v>4185</v>
      </c>
      <c r="C40" s="237" t="s">
        <v>4186</v>
      </c>
      <c r="D40" s="237" t="s">
        <v>4187</v>
      </c>
      <c r="E40" s="237" t="s">
        <v>21</v>
      </c>
      <c r="F40" s="237" t="s">
        <v>21</v>
      </c>
      <c r="G40" s="237" t="s">
        <v>21</v>
      </c>
      <c r="H40" s="237" t="s">
        <v>4188</v>
      </c>
      <c r="I40" s="237" t="s">
        <v>4189</v>
      </c>
      <c r="J40" s="237" t="s">
        <v>4190</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4191</v>
      </c>
      <c r="B41" s="237" t="s">
        <v>4192</v>
      </c>
      <c r="C41" s="237" t="s">
        <v>4193</v>
      </c>
      <c r="D41" s="237" t="s">
        <v>21</v>
      </c>
      <c r="E41" s="237" t="s">
        <v>21</v>
      </c>
      <c r="F41" s="237" t="s">
        <v>21</v>
      </c>
      <c r="G41" s="237" t="s">
        <v>21</v>
      </c>
      <c r="H41" s="237" t="s">
        <v>4194</v>
      </c>
      <c r="I41" s="237" t="s">
        <v>21</v>
      </c>
      <c r="J41" s="237" t="s">
        <v>4195</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4196</v>
      </c>
      <c r="B42" s="235" t="s">
        <v>4197</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1270</v>
      </c>
      <c r="B43" s="236" t="s">
        <v>4198</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4199</v>
      </c>
      <c r="B44" s="237" t="s">
        <v>4200</v>
      </c>
      <c r="C44" s="237" t="s">
        <v>4201</v>
      </c>
      <c r="D44" s="237" t="s">
        <v>4202</v>
      </c>
      <c r="E44" s="237" t="s">
        <v>3988</v>
      </c>
      <c r="F44" s="237" t="s">
        <v>21</v>
      </c>
      <c r="G44" s="237" t="s">
        <v>21</v>
      </c>
      <c r="H44" s="237" t="s">
        <v>4203</v>
      </c>
      <c r="I44" s="237" t="s">
        <v>21</v>
      </c>
      <c r="J44" s="237" t="s">
        <v>4204</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4205</v>
      </c>
      <c r="B45" s="237" t="s">
        <v>4206</v>
      </c>
      <c r="C45" s="237" t="s">
        <v>4207</v>
      </c>
      <c r="D45" s="237" t="s">
        <v>3994</v>
      </c>
      <c r="E45" s="237" t="s">
        <v>21</v>
      </c>
      <c r="F45" s="237" t="s">
        <v>3996</v>
      </c>
      <c r="G45" s="237" t="s">
        <v>21</v>
      </c>
      <c r="H45" s="237" t="s">
        <v>4208</v>
      </c>
      <c r="I45" s="237" t="s">
        <v>21</v>
      </c>
      <c r="J45" s="237" t="s">
        <v>4209</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1276</v>
      </c>
      <c r="B46" s="236" t="s">
        <v>4210</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4211</v>
      </c>
      <c r="B47" s="237" t="s">
        <v>4212</v>
      </c>
      <c r="C47" s="237" t="s">
        <v>4213</v>
      </c>
      <c r="D47" s="237" t="s">
        <v>4214</v>
      </c>
      <c r="E47" s="237" t="s">
        <v>21</v>
      </c>
      <c r="F47" s="237" t="s">
        <v>4215</v>
      </c>
      <c r="G47" s="237" t="s">
        <v>4216</v>
      </c>
      <c r="H47" s="237" t="s">
        <v>4217</v>
      </c>
      <c r="I47" s="237" t="s">
        <v>4218</v>
      </c>
      <c r="J47" s="237" t="s">
        <v>4219</v>
      </c>
      <c r="K47" s="240">
        <f>IF(COUNTIF(L47:AY47,"&lt;&gt;")=0,"",SUMPRODUCT(((Recommendations[ImplStatus]="Implemented")+(Recommendations[ImplStatus]="Compensated"))*ISNUMBER(MATCH(Recommendations[Id],L47:AY47,0)))/COUNTIF(L47:AY47,"&lt;&gt;"))</f>
        <v>0</v>
      </c>
      <c r="L47" s="243" t="s">
        <v>831</v>
      </c>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1280</v>
      </c>
      <c r="B48" s="236" t="s">
        <v>4220</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4221</v>
      </c>
      <c r="B49" s="237" t="s">
        <v>4222</v>
      </c>
      <c r="C49" s="237" t="s">
        <v>4223</v>
      </c>
      <c r="D49" s="237" t="s">
        <v>4224</v>
      </c>
      <c r="E49" s="237" t="s">
        <v>4225</v>
      </c>
      <c r="F49" s="237" t="s">
        <v>21</v>
      </c>
      <c r="G49" s="237" t="s">
        <v>21</v>
      </c>
      <c r="H49" s="237" t="s">
        <v>4226</v>
      </c>
      <c r="I49" s="237" t="s">
        <v>4227</v>
      </c>
      <c r="J49" s="237" t="s">
        <v>4228</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4229</v>
      </c>
      <c r="B50" s="237" t="s">
        <v>4230</v>
      </c>
      <c r="C50" s="237" t="s">
        <v>4231</v>
      </c>
      <c r="D50" s="237" t="s">
        <v>21</v>
      </c>
      <c r="E50" s="237" t="s">
        <v>4232</v>
      </c>
      <c r="F50" s="237" t="s">
        <v>4233</v>
      </c>
      <c r="G50" s="237" t="s">
        <v>21</v>
      </c>
      <c r="H50" s="237" t="s">
        <v>4226</v>
      </c>
      <c r="I50" s="237" t="s">
        <v>4234</v>
      </c>
      <c r="J50" s="237" t="s">
        <v>4235</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4236</v>
      </c>
      <c r="B51" s="237" t="s">
        <v>4237</v>
      </c>
      <c r="C51" s="237" t="s">
        <v>4238</v>
      </c>
      <c r="D51" s="237" t="s">
        <v>21</v>
      </c>
      <c r="E51" s="237" t="s">
        <v>21</v>
      </c>
      <c r="F51" s="237" t="s">
        <v>4239</v>
      </c>
      <c r="G51" s="237" t="s">
        <v>21</v>
      </c>
      <c r="H51" s="237" t="s">
        <v>4226</v>
      </c>
      <c r="I51" s="237" t="s">
        <v>4240</v>
      </c>
      <c r="J51" s="237" t="s">
        <v>4241</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4242</v>
      </c>
      <c r="B52" s="237" t="s">
        <v>4243</v>
      </c>
      <c r="C52" s="237" t="s">
        <v>4244</v>
      </c>
      <c r="D52" s="237" t="s">
        <v>21</v>
      </c>
      <c r="E52" s="237" t="s">
        <v>21</v>
      </c>
      <c r="F52" s="237" t="s">
        <v>4245</v>
      </c>
      <c r="G52" s="237" t="s">
        <v>21</v>
      </c>
      <c r="H52" s="237" t="s">
        <v>4226</v>
      </c>
      <c r="I52" s="237" t="s">
        <v>4246</v>
      </c>
      <c r="J52" s="237" t="s">
        <v>4247</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4248</v>
      </c>
      <c r="B53" s="237" t="s">
        <v>4249</v>
      </c>
      <c r="C53" s="237" t="s">
        <v>4250</v>
      </c>
      <c r="D53" s="237" t="s">
        <v>4251</v>
      </c>
      <c r="E53" s="237" t="s">
        <v>4252</v>
      </c>
      <c r="F53" s="237" t="s">
        <v>21</v>
      </c>
      <c r="G53" s="237" t="s">
        <v>21</v>
      </c>
      <c r="H53" s="237" t="s">
        <v>4253</v>
      </c>
      <c r="I53" s="237" t="s">
        <v>21</v>
      </c>
      <c r="J53" s="237" t="s">
        <v>4254</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4255</v>
      </c>
      <c r="B54" s="237" t="s">
        <v>4256</v>
      </c>
      <c r="C54" s="237" t="s">
        <v>4250</v>
      </c>
      <c r="D54" s="237" t="s">
        <v>4251</v>
      </c>
      <c r="E54" s="237" t="s">
        <v>21</v>
      </c>
      <c r="F54" s="237" t="s">
        <v>21</v>
      </c>
      <c r="G54" s="237" t="s">
        <v>21</v>
      </c>
      <c r="H54" s="237" t="s">
        <v>4257</v>
      </c>
      <c r="I54" s="237" t="s">
        <v>4258</v>
      </c>
      <c r="J54" s="237" t="s">
        <v>4259</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1284</v>
      </c>
      <c r="B55" s="236" t="s">
        <v>4260</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4261</v>
      </c>
      <c r="B56" s="237" t="s">
        <v>4262</v>
      </c>
      <c r="C56" s="237" t="s">
        <v>4263</v>
      </c>
      <c r="D56" s="237" t="s">
        <v>4264</v>
      </c>
      <c r="E56" s="237" t="s">
        <v>4265</v>
      </c>
      <c r="F56" s="237" t="s">
        <v>21</v>
      </c>
      <c r="G56" s="237" t="s">
        <v>4266</v>
      </c>
      <c r="H56" s="237" t="s">
        <v>21</v>
      </c>
      <c r="I56" s="237" t="s">
        <v>21</v>
      </c>
      <c r="J56" s="237" t="s">
        <v>4267</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4268</v>
      </c>
      <c r="B57" s="237" t="s">
        <v>4269</v>
      </c>
      <c r="C57" s="237" t="s">
        <v>4270</v>
      </c>
      <c r="D57" s="237" t="s">
        <v>4271</v>
      </c>
      <c r="E57" s="237" t="s">
        <v>4272</v>
      </c>
      <c r="F57" s="237" t="s">
        <v>21</v>
      </c>
      <c r="G57" s="237" t="s">
        <v>4273</v>
      </c>
      <c r="H57" s="237" t="s">
        <v>4274</v>
      </c>
      <c r="I57" s="237" t="s">
        <v>21</v>
      </c>
      <c r="J57" s="237" t="s">
        <v>4275</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1288</v>
      </c>
      <c r="B58" s="236" t="s">
        <v>4276</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4277</v>
      </c>
      <c r="B59" s="237" t="s">
        <v>4278</v>
      </c>
      <c r="C59" s="237" t="s">
        <v>4279</v>
      </c>
      <c r="D59" s="237" t="s">
        <v>4280</v>
      </c>
      <c r="E59" s="237" t="s">
        <v>21</v>
      </c>
      <c r="F59" s="237" t="s">
        <v>21</v>
      </c>
      <c r="G59" s="237" t="s">
        <v>4281</v>
      </c>
      <c r="H59" s="237" t="s">
        <v>4282</v>
      </c>
      <c r="I59" s="237" t="s">
        <v>4283</v>
      </c>
      <c r="J59" s="237" t="s">
        <v>4284</v>
      </c>
      <c r="K59" s="240">
        <f>IF(COUNTIF(L59:AY59,"&lt;&gt;")=0,"",SUMPRODUCT(((Recommendations[ImplStatus]="Implemented")+(Recommendations[ImplStatus]="Compensated"))*ISNUMBER(MATCH(Recommendations[Id],L59:AY59,0)))/COUNTIF(L59:AY59,"&lt;&gt;"))</f>
        <v>0</v>
      </c>
      <c r="L59" s="243" t="s">
        <v>263</v>
      </c>
      <c r="M59" s="243" t="s">
        <v>287</v>
      </c>
      <c r="N59" s="243" t="s">
        <v>561</v>
      </c>
      <c r="O59" s="243" t="s">
        <v>576</v>
      </c>
      <c r="P59" s="243" t="s">
        <v>901</v>
      </c>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4285</v>
      </c>
      <c r="B60" s="237" t="s">
        <v>4286</v>
      </c>
      <c r="C60" s="237" t="s">
        <v>4287</v>
      </c>
      <c r="D60" s="237" t="s">
        <v>21</v>
      </c>
      <c r="E60" s="237" t="s">
        <v>4288</v>
      </c>
      <c r="F60" s="237" t="s">
        <v>4289</v>
      </c>
      <c r="G60" s="237" t="s">
        <v>21</v>
      </c>
      <c r="H60" s="237" t="s">
        <v>4290</v>
      </c>
      <c r="I60" s="237" t="s">
        <v>4291</v>
      </c>
      <c r="J60" s="237" t="s">
        <v>4292</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4293</v>
      </c>
      <c r="B61" s="237" t="s">
        <v>4294</v>
      </c>
      <c r="C61" s="237" t="s">
        <v>4295</v>
      </c>
      <c r="D61" s="237" t="s">
        <v>21</v>
      </c>
      <c r="E61" s="237" t="s">
        <v>21</v>
      </c>
      <c r="F61" s="237" t="s">
        <v>21</v>
      </c>
      <c r="G61" s="237" t="s">
        <v>4296</v>
      </c>
      <c r="H61" s="237" t="s">
        <v>4297</v>
      </c>
      <c r="I61" s="237" t="s">
        <v>4298</v>
      </c>
      <c r="J61" s="237" t="s">
        <v>4299</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4300</v>
      </c>
      <c r="B62" s="237" t="s">
        <v>4301</v>
      </c>
      <c r="C62" s="237" t="s">
        <v>4302</v>
      </c>
      <c r="D62" s="237" t="s">
        <v>4303</v>
      </c>
      <c r="E62" s="237" t="s">
        <v>21</v>
      </c>
      <c r="F62" s="237" t="s">
        <v>21</v>
      </c>
      <c r="G62" s="237" t="s">
        <v>21</v>
      </c>
      <c r="H62" s="237" t="s">
        <v>4304</v>
      </c>
      <c r="I62" s="237" t="s">
        <v>4305</v>
      </c>
      <c r="J62" s="237" t="s">
        <v>4306</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1292</v>
      </c>
      <c r="B63" s="236" t="s">
        <v>4307</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4308</v>
      </c>
      <c r="B64" s="237" t="s">
        <v>4309</v>
      </c>
      <c r="C64" s="237" t="s">
        <v>4310</v>
      </c>
      <c r="D64" s="237" t="s">
        <v>4311</v>
      </c>
      <c r="E64" s="237" t="s">
        <v>21</v>
      </c>
      <c r="F64" s="237" t="s">
        <v>21</v>
      </c>
      <c r="G64" s="237" t="s">
        <v>4312</v>
      </c>
      <c r="H64" s="237" t="s">
        <v>4313</v>
      </c>
      <c r="I64" s="237" t="s">
        <v>4314</v>
      </c>
      <c r="J64" s="237" t="s">
        <v>4315</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4316</v>
      </c>
      <c r="B65" s="237" t="s">
        <v>4317</v>
      </c>
      <c r="C65" s="237" t="s">
        <v>4318</v>
      </c>
      <c r="D65" s="237" t="s">
        <v>4319</v>
      </c>
      <c r="E65" s="237" t="s">
        <v>21</v>
      </c>
      <c r="F65" s="237" t="s">
        <v>21</v>
      </c>
      <c r="G65" s="237" t="s">
        <v>21</v>
      </c>
      <c r="H65" s="237" t="s">
        <v>4320</v>
      </c>
      <c r="I65" s="237" t="s">
        <v>4321</v>
      </c>
      <c r="J65" s="237" t="s">
        <v>4322</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4323</v>
      </c>
      <c r="B66" s="237" t="s">
        <v>4324</v>
      </c>
      <c r="C66" s="237" t="s">
        <v>4325</v>
      </c>
      <c r="D66" s="237" t="s">
        <v>4326</v>
      </c>
      <c r="E66" s="237" t="s">
        <v>21</v>
      </c>
      <c r="F66" s="237" t="s">
        <v>21</v>
      </c>
      <c r="G66" s="237" t="s">
        <v>21</v>
      </c>
      <c r="H66" s="237" t="s">
        <v>4327</v>
      </c>
      <c r="I66" s="237" t="s">
        <v>4328</v>
      </c>
      <c r="J66" s="237" t="s">
        <v>4329</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4330</v>
      </c>
      <c r="B67" s="237" t="s">
        <v>4331</v>
      </c>
      <c r="C67" s="237" t="s">
        <v>4332</v>
      </c>
      <c r="D67" s="237" t="s">
        <v>4333</v>
      </c>
      <c r="E67" s="237" t="s">
        <v>21</v>
      </c>
      <c r="F67" s="237" t="s">
        <v>21</v>
      </c>
      <c r="G67" s="237" t="s">
        <v>21</v>
      </c>
      <c r="H67" s="237" t="s">
        <v>4334</v>
      </c>
      <c r="I67" s="237" t="s">
        <v>21</v>
      </c>
      <c r="J67" s="237" t="s">
        <v>4335</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4336</v>
      </c>
      <c r="B68" s="237" t="s">
        <v>4337</v>
      </c>
      <c r="C68" s="237" t="s">
        <v>4338</v>
      </c>
      <c r="D68" s="237" t="s">
        <v>21</v>
      </c>
      <c r="E68" s="237" t="s">
        <v>21</v>
      </c>
      <c r="F68" s="237" t="s">
        <v>21</v>
      </c>
      <c r="G68" s="237" t="s">
        <v>21</v>
      </c>
      <c r="H68" s="237" t="s">
        <v>4339</v>
      </c>
      <c r="I68" s="237" t="s">
        <v>21</v>
      </c>
      <c r="J68" s="237" t="s">
        <v>4340</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1296</v>
      </c>
      <c r="B69" s="236" t="s">
        <v>4341</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4342</v>
      </c>
      <c r="B70" s="237" t="s">
        <v>4343</v>
      </c>
      <c r="C70" s="237" t="s">
        <v>4344</v>
      </c>
      <c r="D70" s="237" t="s">
        <v>21</v>
      </c>
      <c r="E70" s="237" t="s">
        <v>21</v>
      </c>
      <c r="F70" s="237" t="s">
        <v>21</v>
      </c>
      <c r="G70" s="237" t="s">
        <v>4345</v>
      </c>
      <c r="H70" s="237" t="s">
        <v>4346</v>
      </c>
      <c r="I70" s="237" t="s">
        <v>21</v>
      </c>
      <c r="J70" s="237" t="s">
        <v>4347</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4348</v>
      </c>
      <c r="B71" s="237" t="s">
        <v>4349</v>
      </c>
      <c r="C71" s="237" t="s">
        <v>4350</v>
      </c>
      <c r="D71" s="237" t="s">
        <v>21</v>
      </c>
      <c r="E71" s="237" t="s">
        <v>21</v>
      </c>
      <c r="F71" s="237" t="s">
        <v>21</v>
      </c>
      <c r="G71" s="237" t="s">
        <v>21</v>
      </c>
      <c r="H71" s="237" t="s">
        <v>4351</v>
      </c>
      <c r="I71" s="237" t="s">
        <v>21</v>
      </c>
      <c r="J71" s="237" t="s">
        <v>4352</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4353</v>
      </c>
      <c r="B72" s="237" t="s">
        <v>4354</v>
      </c>
      <c r="C72" s="237" t="s">
        <v>4355</v>
      </c>
      <c r="D72" s="237" t="s">
        <v>4356</v>
      </c>
      <c r="E72" s="237" t="s">
        <v>4357</v>
      </c>
      <c r="F72" s="237" t="s">
        <v>21</v>
      </c>
      <c r="G72" s="237" t="s">
        <v>21</v>
      </c>
      <c r="H72" s="237" t="s">
        <v>4358</v>
      </c>
      <c r="I72" s="237" t="s">
        <v>21</v>
      </c>
      <c r="J72" s="237" t="s">
        <v>4359</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4360</v>
      </c>
      <c r="B73" s="237" t="s">
        <v>4361</v>
      </c>
      <c r="C73" s="237" t="s">
        <v>4362</v>
      </c>
      <c r="D73" s="237" t="s">
        <v>4363</v>
      </c>
      <c r="E73" s="237" t="s">
        <v>4357</v>
      </c>
      <c r="F73" s="237" t="s">
        <v>21</v>
      </c>
      <c r="G73" s="237" t="s">
        <v>4364</v>
      </c>
      <c r="H73" s="237" t="s">
        <v>4365</v>
      </c>
      <c r="I73" s="237" t="s">
        <v>21</v>
      </c>
      <c r="J73" s="237" t="s">
        <v>4366</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4367</v>
      </c>
      <c r="B74" s="237" t="s">
        <v>4368</v>
      </c>
      <c r="C74" s="237" t="s">
        <v>4369</v>
      </c>
      <c r="D74" s="237" t="s">
        <v>4363</v>
      </c>
      <c r="E74" s="237" t="s">
        <v>4370</v>
      </c>
      <c r="F74" s="237" t="s">
        <v>21</v>
      </c>
      <c r="G74" s="237" t="s">
        <v>4371</v>
      </c>
      <c r="H74" s="237" t="s">
        <v>4372</v>
      </c>
      <c r="I74" s="237" t="s">
        <v>4373</v>
      </c>
      <c r="J74" s="237" t="s">
        <v>4374</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4375</v>
      </c>
      <c r="B75" s="237" t="s">
        <v>4376</v>
      </c>
      <c r="C75" s="237" t="s">
        <v>4377</v>
      </c>
      <c r="D75" s="237" t="s">
        <v>4378</v>
      </c>
      <c r="E75" s="237" t="s">
        <v>4370</v>
      </c>
      <c r="F75" s="237" t="s">
        <v>4379</v>
      </c>
      <c r="G75" s="237" t="s">
        <v>4380</v>
      </c>
      <c r="H75" s="237" t="s">
        <v>4381</v>
      </c>
      <c r="I75" s="237" t="s">
        <v>4382</v>
      </c>
      <c r="J75" s="237" t="s">
        <v>4383</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4384</v>
      </c>
      <c r="B76" s="237" t="s">
        <v>4385</v>
      </c>
      <c r="C76" s="237" t="s">
        <v>4386</v>
      </c>
      <c r="D76" s="237" t="s">
        <v>4387</v>
      </c>
      <c r="E76" s="237" t="s">
        <v>21</v>
      </c>
      <c r="F76" s="237" t="s">
        <v>21</v>
      </c>
      <c r="G76" s="237" t="s">
        <v>21</v>
      </c>
      <c r="H76" s="237" t="s">
        <v>4388</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4389</v>
      </c>
      <c r="B77" s="237" t="s">
        <v>4390</v>
      </c>
      <c r="C77" s="237" t="s">
        <v>4391</v>
      </c>
      <c r="D77" s="237" t="s">
        <v>21</v>
      </c>
      <c r="E77" s="237" t="s">
        <v>21</v>
      </c>
      <c r="F77" s="237" t="s">
        <v>21</v>
      </c>
      <c r="G77" s="237" t="s">
        <v>4392</v>
      </c>
      <c r="H77" s="237" t="s">
        <v>4393</v>
      </c>
      <c r="I77" s="237" t="s">
        <v>21</v>
      </c>
      <c r="J77" s="237" t="s">
        <v>4394</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4395</v>
      </c>
      <c r="B78" s="237" t="s">
        <v>4396</v>
      </c>
      <c r="C78" s="237" t="s">
        <v>4397</v>
      </c>
      <c r="D78" s="237" t="s">
        <v>21</v>
      </c>
      <c r="E78" s="237" t="s">
        <v>21</v>
      </c>
      <c r="F78" s="237" t="s">
        <v>21</v>
      </c>
      <c r="G78" s="237" t="s">
        <v>4398</v>
      </c>
      <c r="H78" s="237" t="s">
        <v>4399</v>
      </c>
      <c r="I78" s="237" t="s">
        <v>4400</v>
      </c>
      <c r="J78" s="237" t="s">
        <v>4401</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4402</v>
      </c>
      <c r="B79" s="235" t="s">
        <v>4403</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1330</v>
      </c>
      <c r="B80" s="236" t="s">
        <v>4404</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4405</v>
      </c>
      <c r="B81" s="237" t="s">
        <v>4406</v>
      </c>
      <c r="C81" s="237" t="s">
        <v>4407</v>
      </c>
      <c r="D81" s="237" t="s">
        <v>4202</v>
      </c>
      <c r="E81" s="237" t="s">
        <v>4408</v>
      </c>
      <c r="F81" s="237" t="s">
        <v>21</v>
      </c>
      <c r="G81" s="237" t="s">
        <v>21</v>
      </c>
      <c r="H81" s="237" t="s">
        <v>4409</v>
      </c>
      <c r="I81" s="237" t="s">
        <v>21</v>
      </c>
      <c r="J81" s="237" t="s">
        <v>4410</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4411</v>
      </c>
      <c r="B82" s="237" t="s">
        <v>4412</v>
      </c>
      <c r="C82" s="237" t="s">
        <v>3993</v>
      </c>
      <c r="D82" s="237" t="s">
        <v>3994</v>
      </c>
      <c r="E82" s="237" t="s">
        <v>21</v>
      </c>
      <c r="F82" s="237" t="s">
        <v>3996</v>
      </c>
      <c r="G82" s="237" t="s">
        <v>21</v>
      </c>
      <c r="H82" s="237" t="s">
        <v>4413</v>
      </c>
      <c r="I82" s="237" t="s">
        <v>21</v>
      </c>
      <c r="J82" s="237" t="s">
        <v>4414</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1335</v>
      </c>
      <c r="B83" s="236" t="s">
        <v>4415</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4416</v>
      </c>
      <c r="B84" s="237" t="s">
        <v>4417</v>
      </c>
      <c r="C84" s="237" t="s">
        <v>4418</v>
      </c>
      <c r="D84" s="237" t="s">
        <v>4419</v>
      </c>
      <c r="E84" s="237" t="s">
        <v>21</v>
      </c>
      <c r="F84" s="237" t="s">
        <v>4420</v>
      </c>
      <c r="G84" s="237" t="s">
        <v>4421</v>
      </c>
      <c r="H84" s="237" t="s">
        <v>4422</v>
      </c>
      <c r="I84" s="237" t="s">
        <v>4423</v>
      </c>
      <c r="J84" s="237" t="s">
        <v>4424</v>
      </c>
      <c r="K84" s="240">
        <f>IF(COUNTIF(L84:AY84,"&lt;&gt;")=0,"",SUMPRODUCT(((Recommendations[ImplStatus]="Implemented")+(Recommendations[ImplStatus]="Compensated"))*ISNUMBER(MATCH(Recommendations[Id],L84:AY84,0)))/COUNTIF(L84:AY84,"&lt;&gt;"))</f>
        <v>0</v>
      </c>
      <c r="L84" s="243" t="s">
        <v>901</v>
      </c>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4425</v>
      </c>
      <c r="B85" s="237" t="s">
        <v>4426</v>
      </c>
      <c r="C85" s="237" t="s">
        <v>4427</v>
      </c>
      <c r="D85" s="237" t="s">
        <v>4428</v>
      </c>
      <c r="E85" s="237" t="s">
        <v>21</v>
      </c>
      <c r="F85" s="237" t="s">
        <v>21</v>
      </c>
      <c r="G85" s="237" t="s">
        <v>21</v>
      </c>
      <c r="H85" s="237" t="s">
        <v>4429</v>
      </c>
      <c r="I85" s="237" t="s">
        <v>4430</v>
      </c>
      <c r="J85" s="237" t="s">
        <v>4431</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4432</v>
      </c>
      <c r="B86" s="237" t="s">
        <v>4433</v>
      </c>
      <c r="C86" s="237" t="s">
        <v>4434</v>
      </c>
      <c r="D86" s="237" t="s">
        <v>4435</v>
      </c>
      <c r="E86" s="237" t="s">
        <v>21</v>
      </c>
      <c r="F86" s="237" t="s">
        <v>21</v>
      </c>
      <c r="G86" s="237" t="s">
        <v>4436</v>
      </c>
      <c r="H86" s="237" t="s">
        <v>4437</v>
      </c>
      <c r="I86" s="237" t="s">
        <v>21</v>
      </c>
      <c r="J86" s="237" t="s">
        <v>4438</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4439</v>
      </c>
      <c r="B87" s="237" t="s">
        <v>4440</v>
      </c>
      <c r="C87" s="237" t="s">
        <v>4441</v>
      </c>
      <c r="D87" s="237" t="s">
        <v>4442</v>
      </c>
      <c r="E87" s="237" t="s">
        <v>21</v>
      </c>
      <c r="F87" s="237" t="s">
        <v>4443</v>
      </c>
      <c r="G87" s="237" t="s">
        <v>21</v>
      </c>
      <c r="H87" s="237" t="s">
        <v>4444</v>
      </c>
      <c r="I87" s="237" t="s">
        <v>4445</v>
      </c>
      <c r="J87" s="237" t="s">
        <v>4446</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4447</v>
      </c>
      <c r="B88" s="235" t="s">
        <v>4448</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1382</v>
      </c>
      <c r="B89" s="236" t="s">
        <v>4449</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4450</v>
      </c>
      <c r="B90" s="237" t="s">
        <v>4451</v>
      </c>
      <c r="C90" s="237" t="s">
        <v>4452</v>
      </c>
      <c r="D90" s="237" t="s">
        <v>4202</v>
      </c>
      <c r="E90" s="237" t="s">
        <v>3988</v>
      </c>
      <c r="F90" s="237" t="s">
        <v>21</v>
      </c>
      <c r="G90" s="237" t="s">
        <v>21</v>
      </c>
      <c r="H90" s="237" t="s">
        <v>4453</v>
      </c>
      <c r="I90" s="237" t="s">
        <v>21</v>
      </c>
      <c r="J90" s="237" t="s">
        <v>4454</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4455</v>
      </c>
      <c r="B91" s="237" t="s">
        <v>4456</v>
      </c>
      <c r="C91" s="237" t="s">
        <v>4457</v>
      </c>
      <c r="D91" s="237" t="s">
        <v>3994</v>
      </c>
      <c r="E91" s="237" t="s">
        <v>21</v>
      </c>
      <c r="F91" s="237" t="s">
        <v>3996</v>
      </c>
      <c r="G91" s="237" t="s">
        <v>21</v>
      </c>
      <c r="H91" s="237" t="s">
        <v>4458</v>
      </c>
      <c r="I91" s="237" t="s">
        <v>21</v>
      </c>
      <c r="J91" s="237" t="s">
        <v>4459</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1386</v>
      </c>
      <c r="B92" s="236" t="s">
        <v>4460</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4461</v>
      </c>
      <c r="B93" s="237" t="s">
        <v>4462</v>
      </c>
      <c r="C93" s="237" t="s">
        <v>4463</v>
      </c>
      <c r="D93" s="237" t="s">
        <v>4464</v>
      </c>
      <c r="E93" s="237" t="s">
        <v>4465</v>
      </c>
      <c r="F93" s="237" t="s">
        <v>21</v>
      </c>
      <c r="G93" s="237" t="s">
        <v>21</v>
      </c>
      <c r="H93" s="237" t="s">
        <v>4466</v>
      </c>
      <c r="I93" s="237" t="s">
        <v>21</v>
      </c>
      <c r="J93" s="237" t="s">
        <v>4467</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4468</v>
      </c>
      <c r="B94" s="237" t="s">
        <v>4469</v>
      </c>
      <c r="C94" s="237" t="s">
        <v>4470</v>
      </c>
      <c r="D94" s="237" t="s">
        <v>4471</v>
      </c>
      <c r="E94" s="237" t="s">
        <v>21</v>
      </c>
      <c r="F94" s="237" t="s">
        <v>4472</v>
      </c>
      <c r="G94" s="237" t="s">
        <v>21</v>
      </c>
      <c r="H94" s="237" t="s">
        <v>4473</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4474</v>
      </c>
      <c r="B95" s="237" t="s">
        <v>4475</v>
      </c>
      <c r="C95" s="237" t="s">
        <v>4476</v>
      </c>
      <c r="D95" s="237" t="s">
        <v>4477</v>
      </c>
      <c r="E95" s="237" t="s">
        <v>21</v>
      </c>
      <c r="F95" s="237" t="s">
        <v>21</v>
      </c>
      <c r="G95" s="237" t="s">
        <v>21</v>
      </c>
      <c r="H95" s="237" t="s">
        <v>4478</v>
      </c>
      <c r="I95" s="237" t="s">
        <v>4479</v>
      </c>
      <c r="J95" s="237" t="s">
        <v>4480</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4481</v>
      </c>
      <c r="B96" s="237" t="s">
        <v>4482</v>
      </c>
      <c r="C96" s="237" t="s">
        <v>4483</v>
      </c>
      <c r="D96" s="237" t="s">
        <v>21</v>
      </c>
      <c r="E96" s="237" t="s">
        <v>21</v>
      </c>
      <c r="F96" s="237" t="s">
        <v>21</v>
      </c>
      <c r="G96" s="237" t="s">
        <v>21</v>
      </c>
      <c r="H96" s="237" t="s">
        <v>4484</v>
      </c>
      <c r="I96" s="237" t="s">
        <v>4430</v>
      </c>
      <c r="J96" s="237" t="s">
        <v>4485</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1390</v>
      </c>
      <c r="B97" s="236" t="s">
        <v>4486</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4487</v>
      </c>
      <c r="B98" s="237" t="s">
        <v>4488</v>
      </c>
      <c r="C98" s="237" t="s">
        <v>4489</v>
      </c>
      <c r="D98" s="237" t="s">
        <v>4490</v>
      </c>
      <c r="E98" s="237" t="s">
        <v>21</v>
      </c>
      <c r="F98" s="237" t="s">
        <v>21</v>
      </c>
      <c r="G98" s="237" t="s">
        <v>21</v>
      </c>
      <c r="H98" s="237" t="s">
        <v>4491</v>
      </c>
      <c r="I98" s="237" t="s">
        <v>21</v>
      </c>
      <c r="J98" s="237" t="s">
        <v>4492</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4493</v>
      </c>
      <c r="B99" s="237" t="s">
        <v>4494</v>
      </c>
      <c r="C99" s="237" t="s">
        <v>4495</v>
      </c>
      <c r="D99" s="237" t="s">
        <v>4496</v>
      </c>
      <c r="E99" s="237" t="s">
        <v>4497</v>
      </c>
      <c r="F99" s="237" t="s">
        <v>21</v>
      </c>
      <c r="G99" s="237" t="s">
        <v>21</v>
      </c>
      <c r="H99" s="237" t="s">
        <v>4498</v>
      </c>
      <c r="I99" s="237" t="s">
        <v>21</v>
      </c>
      <c r="J99" s="237" t="s">
        <v>4499</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4500</v>
      </c>
      <c r="B100" s="237" t="s">
        <v>4501</v>
      </c>
      <c r="C100" s="237" t="s">
        <v>4502</v>
      </c>
      <c r="D100" s="237" t="s">
        <v>21</v>
      </c>
      <c r="E100" s="237" t="s">
        <v>21</v>
      </c>
      <c r="F100" s="237" t="s">
        <v>21</v>
      </c>
      <c r="G100" s="237" t="s">
        <v>21</v>
      </c>
      <c r="H100" s="237" t="s">
        <v>4503</v>
      </c>
      <c r="I100" s="237" t="s">
        <v>4504</v>
      </c>
      <c r="J100" s="237" t="s">
        <v>4505</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4506</v>
      </c>
      <c r="B101" s="237" t="s">
        <v>4507</v>
      </c>
      <c r="C101" s="237" t="s">
        <v>4508</v>
      </c>
      <c r="D101" s="237" t="s">
        <v>21</v>
      </c>
      <c r="E101" s="237" t="s">
        <v>21</v>
      </c>
      <c r="F101" s="237" t="s">
        <v>21</v>
      </c>
      <c r="G101" s="237" t="s">
        <v>21</v>
      </c>
      <c r="H101" s="237" t="s">
        <v>4509</v>
      </c>
      <c r="I101" s="237" t="s">
        <v>4430</v>
      </c>
      <c r="J101" s="237" t="s">
        <v>4510</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4511</v>
      </c>
      <c r="B102" s="237" t="s">
        <v>4512</v>
      </c>
      <c r="C102" s="237" t="s">
        <v>4513</v>
      </c>
      <c r="D102" s="237" t="s">
        <v>4514</v>
      </c>
      <c r="E102" s="237" t="s">
        <v>21</v>
      </c>
      <c r="F102" s="237" t="s">
        <v>21</v>
      </c>
      <c r="G102" s="237" t="s">
        <v>21</v>
      </c>
      <c r="H102" s="237" t="s">
        <v>4515</v>
      </c>
      <c r="I102" s="237" t="s">
        <v>21</v>
      </c>
      <c r="J102" s="237" t="s">
        <v>4516</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4517</v>
      </c>
      <c r="B103" s="237" t="s">
        <v>4518</v>
      </c>
      <c r="C103" s="237" t="s">
        <v>4519</v>
      </c>
      <c r="D103" s="237" t="s">
        <v>4514</v>
      </c>
      <c r="E103" s="237" t="s">
        <v>21</v>
      </c>
      <c r="F103" s="237" t="s">
        <v>4520</v>
      </c>
      <c r="G103" s="237" t="s">
        <v>21</v>
      </c>
      <c r="H103" s="237" t="s">
        <v>4521</v>
      </c>
      <c r="I103" s="237" t="s">
        <v>4522</v>
      </c>
      <c r="J103" s="237" t="s">
        <v>4523</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1394</v>
      </c>
      <c r="B104" s="236" t="s">
        <v>4524</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4525</v>
      </c>
      <c r="B105" s="237" t="s">
        <v>4526</v>
      </c>
      <c r="C105" s="237" t="s">
        <v>4527</v>
      </c>
      <c r="D105" s="237" t="s">
        <v>4528</v>
      </c>
      <c r="E105" s="237" t="s">
        <v>4529</v>
      </c>
      <c r="F105" s="237" t="s">
        <v>21</v>
      </c>
      <c r="G105" s="237" t="s">
        <v>21</v>
      </c>
      <c r="H105" s="237" t="s">
        <v>4530</v>
      </c>
      <c r="I105" s="237" t="s">
        <v>4531</v>
      </c>
      <c r="J105" s="237" t="s">
        <v>4532</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4533</v>
      </c>
      <c r="B106" s="235" t="s">
        <v>4534</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1408</v>
      </c>
      <c r="B107" s="236" t="s">
        <v>4535</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4536</v>
      </c>
      <c r="B108" s="237" t="s">
        <v>4537</v>
      </c>
      <c r="C108" s="237" t="s">
        <v>4538</v>
      </c>
      <c r="D108" s="237" t="s">
        <v>4202</v>
      </c>
      <c r="E108" s="237" t="s">
        <v>3988</v>
      </c>
      <c r="F108" s="237" t="s">
        <v>21</v>
      </c>
      <c r="G108" s="237" t="s">
        <v>21</v>
      </c>
      <c r="H108" s="237" t="s">
        <v>4539</v>
      </c>
      <c r="I108" s="237" t="s">
        <v>21</v>
      </c>
      <c r="J108" s="237" t="s">
        <v>4540</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4541</v>
      </c>
      <c r="B109" s="237" t="s">
        <v>4542</v>
      </c>
      <c r="C109" s="237" t="s">
        <v>4543</v>
      </c>
      <c r="D109" s="237" t="s">
        <v>3994</v>
      </c>
      <c r="E109" s="237" t="s">
        <v>21</v>
      </c>
      <c r="F109" s="237" t="s">
        <v>3996</v>
      </c>
      <c r="G109" s="237" t="s">
        <v>21</v>
      </c>
      <c r="H109" s="237" t="s">
        <v>4544</v>
      </c>
      <c r="I109" s="237" t="s">
        <v>21</v>
      </c>
      <c r="J109" s="237" t="s">
        <v>4545</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1412</v>
      </c>
      <c r="B110" s="236" t="s">
        <v>4546</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4547</v>
      </c>
      <c r="B111" s="237" t="s">
        <v>4548</v>
      </c>
      <c r="C111" s="237" t="s">
        <v>4549</v>
      </c>
      <c r="D111" s="237" t="s">
        <v>4550</v>
      </c>
      <c r="E111" s="237" t="s">
        <v>21</v>
      </c>
      <c r="F111" s="237" t="s">
        <v>4551</v>
      </c>
      <c r="G111" s="237" t="s">
        <v>21</v>
      </c>
      <c r="H111" s="237" t="s">
        <v>4552</v>
      </c>
      <c r="I111" s="237" t="s">
        <v>4553</v>
      </c>
      <c r="J111" s="237" t="s">
        <v>4554</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4555</v>
      </c>
      <c r="B112" s="237" t="s">
        <v>4556</v>
      </c>
      <c r="C112" s="237" t="s">
        <v>4557</v>
      </c>
      <c r="D112" s="237" t="s">
        <v>4558</v>
      </c>
      <c r="E112" s="237" t="s">
        <v>21</v>
      </c>
      <c r="F112" s="237" t="s">
        <v>21</v>
      </c>
      <c r="G112" s="237" t="s">
        <v>21</v>
      </c>
      <c r="H112" s="237" t="s">
        <v>4559</v>
      </c>
      <c r="I112" s="237" t="s">
        <v>21</v>
      </c>
      <c r="J112" s="237" t="s">
        <v>4560</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4561</v>
      </c>
      <c r="B113" s="237" t="s">
        <v>4562</v>
      </c>
      <c r="C113" s="237" t="s">
        <v>4563</v>
      </c>
      <c r="D113" s="237" t="s">
        <v>4564</v>
      </c>
      <c r="E113" s="237" t="s">
        <v>21</v>
      </c>
      <c r="F113" s="237" t="s">
        <v>21</v>
      </c>
      <c r="G113" s="237" t="s">
        <v>21</v>
      </c>
      <c r="H113" s="237" t="s">
        <v>4565</v>
      </c>
      <c r="I113" s="237" t="s">
        <v>4566</v>
      </c>
      <c r="J113" s="237" t="s">
        <v>4567</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4568</v>
      </c>
      <c r="B114" s="237" t="s">
        <v>4569</v>
      </c>
      <c r="C114" s="237" t="s">
        <v>4570</v>
      </c>
      <c r="D114" s="237" t="s">
        <v>4571</v>
      </c>
      <c r="E114" s="237" t="s">
        <v>21</v>
      </c>
      <c r="F114" s="237" t="s">
        <v>21</v>
      </c>
      <c r="G114" s="237" t="s">
        <v>4572</v>
      </c>
      <c r="H114" s="237" t="s">
        <v>4573</v>
      </c>
      <c r="I114" s="237" t="s">
        <v>4574</v>
      </c>
      <c r="J114" s="237" t="s">
        <v>4575</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4576</v>
      </c>
      <c r="B115" s="237" t="s">
        <v>4577</v>
      </c>
      <c r="C115" s="237" t="s">
        <v>4578</v>
      </c>
      <c r="D115" s="237" t="s">
        <v>4579</v>
      </c>
      <c r="E115" s="237" t="s">
        <v>21</v>
      </c>
      <c r="F115" s="237" t="s">
        <v>4580</v>
      </c>
      <c r="G115" s="237" t="s">
        <v>21</v>
      </c>
      <c r="H115" s="237" t="s">
        <v>4581</v>
      </c>
      <c r="I115" s="237" t="s">
        <v>4581</v>
      </c>
      <c r="J115" s="237" t="s">
        <v>4582</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1416</v>
      </c>
      <c r="B116" s="236" t="s">
        <v>4583</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4584</v>
      </c>
      <c r="B117" s="237" t="s">
        <v>4585</v>
      </c>
      <c r="C117" s="237" t="s">
        <v>4586</v>
      </c>
      <c r="D117" s="237" t="s">
        <v>4587</v>
      </c>
      <c r="E117" s="237" t="s">
        <v>21</v>
      </c>
      <c r="F117" s="237" t="s">
        <v>4588</v>
      </c>
      <c r="G117" s="237" t="s">
        <v>4589</v>
      </c>
      <c r="H117" s="237" t="s">
        <v>4590</v>
      </c>
      <c r="I117" s="237" t="s">
        <v>4591</v>
      </c>
      <c r="J117" s="237" t="s">
        <v>4592</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4593</v>
      </c>
      <c r="B118" s="237" t="s">
        <v>4594</v>
      </c>
      <c r="C118" s="237" t="s">
        <v>4595</v>
      </c>
      <c r="D118" s="237" t="s">
        <v>4596</v>
      </c>
      <c r="E118" s="237" t="s">
        <v>21</v>
      </c>
      <c r="F118" s="237" t="s">
        <v>21</v>
      </c>
      <c r="G118" s="237" t="s">
        <v>21</v>
      </c>
      <c r="H118" s="237" t="s">
        <v>4597</v>
      </c>
      <c r="I118" s="237" t="s">
        <v>4430</v>
      </c>
      <c r="J118" s="237" t="s">
        <v>4598</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4599</v>
      </c>
      <c r="B119" s="237" t="s">
        <v>4600</v>
      </c>
      <c r="C119" s="237" t="s">
        <v>4601</v>
      </c>
      <c r="D119" s="237" t="s">
        <v>4602</v>
      </c>
      <c r="E119" s="237" t="s">
        <v>21</v>
      </c>
      <c r="F119" s="237" t="s">
        <v>4603</v>
      </c>
      <c r="G119" s="237" t="s">
        <v>21</v>
      </c>
      <c r="H119" s="237" t="s">
        <v>4604</v>
      </c>
      <c r="I119" s="237" t="s">
        <v>4605</v>
      </c>
      <c r="J119" s="237" t="s">
        <v>4606</v>
      </c>
      <c r="K119" s="240">
        <f>IF(COUNTIF(L119:AY119,"&lt;&gt;")=0,"",SUMPRODUCT(((Recommendations[ImplStatus]="Implemented")+(Recommendations[ImplStatus]="Compensated"))*ISNUMBER(MATCH(Recommendations[Id],L119:AY119,0)))/COUNTIF(L119:AY119,"&lt;&gt;"))</f>
        <v>0</v>
      </c>
      <c r="L119" s="243" t="s">
        <v>387</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1420</v>
      </c>
      <c r="B120" s="236" t="s">
        <v>4607</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4608</v>
      </c>
      <c r="B121" s="237" t="s">
        <v>4609</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4610</v>
      </c>
      <c r="B122" s="237" t="s">
        <v>4611</v>
      </c>
      <c r="C122" s="237" t="s">
        <v>4612</v>
      </c>
      <c r="D122" s="237" t="s">
        <v>4613</v>
      </c>
      <c r="E122" s="237" t="s">
        <v>21</v>
      </c>
      <c r="F122" s="237" t="s">
        <v>4614</v>
      </c>
      <c r="G122" s="237" t="s">
        <v>21</v>
      </c>
      <c r="H122" s="237" t="s">
        <v>4615</v>
      </c>
      <c r="I122" s="237" t="s">
        <v>4616</v>
      </c>
      <c r="J122" s="237" t="s">
        <v>4617</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4618</v>
      </c>
      <c r="B123" s="237" t="s">
        <v>4619</v>
      </c>
      <c r="C123" s="237" t="s">
        <v>4620</v>
      </c>
      <c r="D123" s="237" t="s">
        <v>4621</v>
      </c>
      <c r="E123" s="237" t="s">
        <v>21</v>
      </c>
      <c r="F123" s="237" t="s">
        <v>4622</v>
      </c>
      <c r="G123" s="237" t="s">
        <v>21</v>
      </c>
      <c r="H123" s="237" t="s">
        <v>4623</v>
      </c>
      <c r="I123" s="237" t="s">
        <v>21</v>
      </c>
      <c r="J123" s="237" t="s">
        <v>4624</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1424</v>
      </c>
      <c r="B124" s="236" t="s">
        <v>4625</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4626</v>
      </c>
      <c r="B125" s="237" t="s">
        <v>4627</v>
      </c>
      <c r="C125" s="237" t="s">
        <v>4628</v>
      </c>
      <c r="D125" s="237" t="s">
        <v>4629</v>
      </c>
      <c r="E125" s="237" t="s">
        <v>21</v>
      </c>
      <c r="F125" s="237" t="s">
        <v>21</v>
      </c>
      <c r="G125" s="237" t="s">
        <v>21</v>
      </c>
      <c r="H125" s="237" t="s">
        <v>4630</v>
      </c>
      <c r="I125" s="237" t="s">
        <v>21</v>
      </c>
      <c r="J125" s="237" t="s">
        <v>4631</v>
      </c>
      <c r="K125" s="240">
        <f>IF(COUNTIF(L125:AY125,"&lt;&gt;")=0,"",SUMPRODUCT(((Recommendations[ImplStatus]="Implemented")+(Recommendations[ImplStatus]="Compensated"))*ISNUMBER(MATCH(Recommendations[Id],L125:AY125,0)))/COUNTIF(L125:AY125,"&lt;&gt;"))</f>
        <v>0</v>
      </c>
      <c r="L125" s="243" t="s">
        <v>791</v>
      </c>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4632</v>
      </c>
      <c r="B126" s="237" t="s">
        <v>4633</v>
      </c>
      <c r="C126" s="237" t="s">
        <v>4634</v>
      </c>
      <c r="D126" s="237" t="s">
        <v>4635</v>
      </c>
      <c r="E126" s="237" t="s">
        <v>21</v>
      </c>
      <c r="F126" s="237" t="s">
        <v>4636</v>
      </c>
      <c r="G126" s="237" t="s">
        <v>21</v>
      </c>
      <c r="H126" s="237" t="s">
        <v>4637</v>
      </c>
      <c r="I126" s="237" t="s">
        <v>4638</v>
      </c>
      <c r="J126" s="237" t="s">
        <v>4639</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4640</v>
      </c>
      <c r="B127" s="237" t="s">
        <v>4641</v>
      </c>
      <c r="C127" s="237" t="s">
        <v>4642</v>
      </c>
      <c r="D127" s="237" t="s">
        <v>4643</v>
      </c>
      <c r="E127" s="237" t="s">
        <v>4644</v>
      </c>
      <c r="F127" s="237" t="s">
        <v>21</v>
      </c>
      <c r="G127" s="237" t="s">
        <v>21</v>
      </c>
      <c r="H127" s="237" t="s">
        <v>4645</v>
      </c>
      <c r="I127" s="237" t="s">
        <v>21</v>
      </c>
      <c r="J127" s="237" t="s">
        <v>4646</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4647</v>
      </c>
      <c r="B128" s="237" t="s">
        <v>4648</v>
      </c>
      <c r="C128" s="237" t="s">
        <v>4649</v>
      </c>
      <c r="D128" s="237" t="s">
        <v>21</v>
      </c>
      <c r="E128" s="237" t="s">
        <v>21</v>
      </c>
      <c r="F128" s="237" t="s">
        <v>21</v>
      </c>
      <c r="G128" s="237" t="s">
        <v>21</v>
      </c>
      <c r="H128" s="237" t="s">
        <v>4650</v>
      </c>
      <c r="I128" s="237" t="s">
        <v>4651</v>
      </c>
      <c r="J128" s="237" t="s">
        <v>4652</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4653</v>
      </c>
      <c r="B129" s="237" t="s">
        <v>4654</v>
      </c>
      <c r="C129" s="237" t="s">
        <v>4655</v>
      </c>
      <c r="D129" s="237" t="s">
        <v>21</v>
      </c>
      <c r="E129" s="237" t="s">
        <v>4656</v>
      </c>
      <c r="F129" s="237" t="s">
        <v>21</v>
      </c>
      <c r="G129" s="237" t="s">
        <v>21</v>
      </c>
      <c r="H129" s="237" t="s">
        <v>4657</v>
      </c>
      <c r="I129" s="237" t="s">
        <v>21</v>
      </c>
      <c r="J129" s="237" t="s">
        <v>4658</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4659</v>
      </c>
      <c r="B130" s="237" t="s">
        <v>4660</v>
      </c>
      <c r="C130" s="237" t="s">
        <v>4661</v>
      </c>
      <c r="D130" s="237" t="s">
        <v>21</v>
      </c>
      <c r="E130" s="237" t="s">
        <v>21</v>
      </c>
      <c r="F130" s="237" t="s">
        <v>21</v>
      </c>
      <c r="G130" s="237" t="s">
        <v>21</v>
      </c>
      <c r="H130" s="237" t="s">
        <v>4662</v>
      </c>
      <c r="I130" s="237" t="s">
        <v>21</v>
      </c>
      <c r="J130" s="237" t="s">
        <v>4663</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4664</v>
      </c>
      <c r="B131" s="235" t="s">
        <v>4665</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1442</v>
      </c>
      <c r="B132" s="236" t="s">
        <v>4666</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4667</v>
      </c>
      <c r="B133" s="237" t="s">
        <v>4668</v>
      </c>
      <c r="C133" s="237" t="s">
        <v>4669</v>
      </c>
      <c r="D133" s="237" t="s">
        <v>4202</v>
      </c>
      <c r="E133" s="237" t="s">
        <v>3988</v>
      </c>
      <c r="F133" s="237" t="s">
        <v>21</v>
      </c>
      <c r="G133" s="237" t="s">
        <v>21</v>
      </c>
      <c r="H133" s="237" t="s">
        <v>4670</v>
      </c>
      <c r="I133" s="237" t="s">
        <v>21</v>
      </c>
      <c r="J133" s="237" t="s">
        <v>4671</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4672</v>
      </c>
      <c r="B134" s="237" t="s">
        <v>4673</v>
      </c>
      <c r="C134" s="237" t="s">
        <v>4207</v>
      </c>
      <c r="D134" s="237" t="s">
        <v>3994</v>
      </c>
      <c r="E134" s="237" t="s">
        <v>21</v>
      </c>
      <c r="F134" s="237" t="s">
        <v>3996</v>
      </c>
      <c r="G134" s="237" t="s">
        <v>21</v>
      </c>
      <c r="H134" s="237" t="s">
        <v>4674</v>
      </c>
      <c r="I134" s="237" t="s">
        <v>21</v>
      </c>
      <c r="J134" s="237" t="s">
        <v>4675</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1446</v>
      </c>
      <c r="B135" s="236" t="s">
        <v>4676</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4677</v>
      </c>
      <c r="B136" s="237" t="s">
        <v>4678</v>
      </c>
      <c r="C136" s="237" t="s">
        <v>4679</v>
      </c>
      <c r="D136" s="237" t="s">
        <v>4680</v>
      </c>
      <c r="E136" s="237" t="s">
        <v>4681</v>
      </c>
      <c r="F136" s="237" t="s">
        <v>4682</v>
      </c>
      <c r="G136" s="237" t="s">
        <v>21</v>
      </c>
      <c r="H136" s="237" t="s">
        <v>4683</v>
      </c>
      <c r="I136" s="237" t="s">
        <v>21</v>
      </c>
      <c r="J136" s="237" t="s">
        <v>4684</v>
      </c>
      <c r="K136" s="240">
        <f>IF(COUNTIF(L136:AY136,"&lt;&gt;")=0,"",SUMPRODUCT(((Recommendations[ImplStatus]="Implemented")+(Recommendations[ImplStatus]="Compensated"))*ISNUMBER(MATCH(Recommendations[Id],L136:AY136,0)))/COUNTIF(L136:AY136,"&lt;&gt;"))</f>
        <v>0</v>
      </c>
      <c r="L136" s="243" t="s">
        <v>25</v>
      </c>
      <c r="M136" s="243" t="s">
        <v>62</v>
      </c>
      <c r="N136" s="243" t="s">
        <v>77</v>
      </c>
      <c r="O136" s="243" t="s">
        <v>102</v>
      </c>
      <c r="P136" s="243" t="s">
        <v>138</v>
      </c>
      <c r="Q136" s="243" t="s">
        <v>153</v>
      </c>
      <c r="R136" s="243" t="s">
        <v>183</v>
      </c>
      <c r="S136" s="243" t="s">
        <v>188</v>
      </c>
      <c r="T136" s="243" t="s">
        <v>282</v>
      </c>
      <c r="U136" s="243" t="s">
        <v>297</v>
      </c>
      <c r="V136" s="243" t="s">
        <v>317</v>
      </c>
      <c r="W136" s="243" t="s">
        <v>411</v>
      </c>
      <c r="X136" s="243" t="s">
        <v>466</v>
      </c>
      <c r="Y136" s="243" t="s">
        <v>566</v>
      </c>
      <c r="Z136" s="243" t="s">
        <v>631</v>
      </c>
      <c r="AA136" s="243" t="s">
        <v>681</v>
      </c>
      <c r="AB136" s="243" t="s">
        <v>841</v>
      </c>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4685</v>
      </c>
      <c r="B137" s="237" t="s">
        <v>4686</v>
      </c>
      <c r="C137" s="237" t="s">
        <v>4687</v>
      </c>
      <c r="D137" s="237" t="s">
        <v>4688</v>
      </c>
      <c r="E137" s="237" t="s">
        <v>21</v>
      </c>
      <c r="F137" s="237" t="s">
        <v>21</v>
      </c>
      <c r="G137" s="237" t="s">
        <v>21</v>
      </c>
      <c r="H137" s="237" t="s">
        <v>4689</v>
      </c>
      <c r="I137" s="237" t="s">
        <v>21</v>
      </c>
      <c r="J137" s="237" t="s">
        <v>4690</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4691</v>
      </c>
      <c r="B138" s="237" t="s">
        <v>4692</v>
      </c>
      <c r="C138" s="237" t="s">
        <v>4693</v>
      </c>
      <c r="D138" s="237" t="s">
        <v>21</v>
      </c>
      <c r="E138" s="237" t="s">
        <v>21</v>
      </c>
      <c r="F138" s="237" t="s">
        <v>21</v>
      </c>
      <c r="G138" s="237" t="s">
        <v>21</v>
      </c>
      <c r="H138" s="237" t="s">
        <v>4694</v>
      </c>
      <c r="I138" s="237" t="s">
        <v>21</v>
      </c>
      <c r="J138" s="237" t="s">
        <v>4695</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4696</v>
      </c>
      <c r="B139" s="237" t="s">
        <v>4697</v>
      </c>
      <c r="C139" s="237" t="s">
        <v>4698</v>
      </c>
      <c r="D139" s="237" t="s">
        <v>4699</v>
      </c>
      <c r="E139" s="237" t="s">
        <v>21</v>
      </c>
      <c r="F139" s="237" t="s">
        <v>21</v>
      </c>
      <c r="G139" s="237" t="s">
        <v>21</v>
      </c>
      <c r="H139" s="237" t="s">
        <v>4700</v>
      </c>
      <c r="I139" s="237" t="s">
        <v>4701</v>
      </c>
      <c r="J139" s="237" t="s">
        <v>4702</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4703</v>
      </c>
      <c r="B140" s="237" t="s">
        <v>4704</v>
      </c>
      <c r="C140" s="237" t="s">
        <v>4705</v>
      </c>
      <c r="D140" s="237" t="s">
        <v>4706</v>
      </c>
      <c r="E140" s="237" t="s">
        <v>21</v>
      </c>
      <c r="F140" s="237" t="s">
        <v>21</v>
      </c>
      <c r="G140" s="237" t="s">
        <v>21</v>
      </c>
      <c r="H140" s="237" t="s">
        <v>4707</v>
      </c>
      <c r="I140" s="237" t="s">
        <v>4430</v>
      </c>
      <c r="J140" s="237" t="s">
        <v>4708</v>
      </c>
      <c r="K140" s="240">
        <f>IF(COUNTIF(L140:AY140,"&lt;&gt;")=0,"",SUMPRODUCT(((Recommendations[ImplStatus]="Implemented")+(Recommendations[ImplStatus]="Compensated"))*ISNUMBER(MATCH(Recommendations[Id],L140:AY140,0)))/COUNTIF(L140:AY140,"&lt;&gt;"))</f>
        <v>0</v>
      </c>
      <c r="L140" s="243" t="s">
        <v>183</v>
      </c>
      <c r="M140" s="243" t="s">
        <v>188</v>
      </c>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4709</v>
      </c>
      <c r="B141" s="237" t="s">
        <v>4710</v>
      </c>
      <c r="C141" s="237" t="s">
        <v>4711</v>
      </c>
      <c r="D141" s="237" t="s">
        <v>21</v>
      </c>
      <c r="E141" s="237" t="s">
        <v>4712</v>
      </c>
      <c r="F141" s="237" t="s">
        <v>21</v>
      </c>
      <c r="G141" s="237" t="s">
        <v>21</v>
      </c>
      <c r="H141" s="237" t="s">
        <v>4713</v>
      </c>
      <c r="I141" s="237" t="s">
        <v>4430</v>
      </c>
      <c r="J141" s="237" t="s">
        <v>4714</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4715</v>
      </c>
      <c r="B142" s="237" t="s">
        <v>4716</v>
      </c>
      <c r="C142" s="237" t="s">
        <v>4717</v>
      </c>
      <c r="D142" s="237" t="s">
        <v>4718</v>
      </c>
      <c r="E142" s="237" t="s">
        <v>4712</v>
      </c>
      <c r="F142" s="237" t="s">
        <v>21</v>
      </c>
      <c r="G142" s="237" t="s">
        <v>21</v>
      </c>
      <c r="H142" s="237" t="s">
        <v>4719</v>
      </c>
      <c r="I142" s="237" t="s">
        <v>4720</v>
      </c>
      <c r="J142" s="237" t="s">
        <v>4721</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1450</v>
      </c>
      <c r="B143" s="236" t="s">
        <v>4722</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4723</v>
      </c>
      <c r="B144" s="237" t="s">
        <v>4724</v>
      </c>
      <c r="C144" s="237" t="s">
        <v>4725</v>
      </c>
      <c r="D144" s="237" t="s">
        <v>21</v>
      </c>
      <c r="E144" s="237" t="s">
        <v>21</v>
      </c>
      <c r="F144" s="237" t="s">
        <v>21</v>
      </c>
      <c r="G144" s="237" t="s">
        <v>21</v>
      </c>
      <c r="H144" s="237" t="s">
        <v>4726</v>
      </c>
      <c r="I144" s="237" t="s">
        <v>21</v>
      </c>
      <c r="J144" s="237" t="s">
        <v>4727</v>
      </c>
      <c r="K144" s="240">
        <f>IF(COUNTIF(L144:AY144,"&lt;&gt;")=0,"",SUMPRODUCT(((Recommendations[ImplStatus]="Implemented")+(Recommendations[ImplStatus]="Compensated"))*ISNUMBER(MATCH(Recommendations[Id],L144:AY144,0)))/COUNTIF(L144:AY144,"&lt;&gt;"))</f>
        <v>0</v>
      </c>
      <c r="L144" s="243" t="s">
        <v>102</v>
      </c>
      <c r="M144" s="243" t="s">
        <v>138</v>
      </c>
      <c r="N144" s="243" t="s">
        <v>153</v>
      </c>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4728</v>
      </c>
      <c r="B145" s="237" t="s">
        <v>4729</v>
      </c>
      <c r="C145" s="237" t="s">
        <v>4730</v>
      </c>
      <c r="D145" s="237" t="s">
        <v>21</v>
      </c>
      <c r="E145" s="237" t="s">
        <v>21</v>
      </c>
      <c r="F145" s="237" t="s">
        <v>21</v>
      </c>
      <c r="G145" s="237" t="s">
        <v>21</v>
      </c>
      <c r="H145" s="237" t="s">
        <v>4731</v>
      </c>
      <c r="I145" s="237" t="s">
        <v>21</v>
      </c>
      <c r="J145" s="237" t="s">
        <v>4732</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4733</v>
      </c>
      <c r="B146" s="237" t="s">
        <v>4734</v>
      </c>
      <c r="C146" s="237" t="s">
        <v>4735</v>
      </c>
      <c r="D146" s="237" t="s">
        <v>4736</v>
      </c>
      <c r="E146" s="237" t="s">
        <v>21</v>
      </c>
      <c r="F146" s="237" t="s">
        <v>21</v>
      </c>
      <c r="G146" s="237" t="s">
        <v>21</v>
      </c>
      <c r="H146" s="237" t="s">
        <v>4737</v>
      </c>
      <c r="I146" s="237" t="s">
        <v>21</v>
      </c>
      <c r="J146" s="237" t="s">
        <v>4738</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4739</v>
      </c>
      <c r="B147" s="235" t="s">
        <v>4740</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1472</v>
      </c>
      <c r="B148" s="236" t="s">
        <v>4741</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4742</v>
      </c>
      <c r="B149" s="237" t="s">
        <v>4743</v>
      </c>
      <c r="C149" s="237" t="s">
        <v>4744</v>
      </c>
      <c r="D149" s="237" t="s">
        <v>4202</v>
      </c>
      <c r="E149" s="237" t="s">
        <v>3988</v>
      </c>
      <c r="F149" s="237" t="s">
        <v>21</v>
      </c>
      <c r="G149" s="237" t="s">
        <v>21</v>
      </c>
      <c r="H149" s="237" t="s">
        <v>4745</v>
      </c>
      <c r="I149" s="237" t="s">
        <v>21</v>
      </c>
      <c r="J149" s="237" t="s">
        <v>4746</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4747</v>
      </c>
      <c r="B150" s="237" t="s">
        <v>4748</v>
      </c>
      <c r="C150" s="237" t="s">
        <v>3993</v>
      </c>
      <c r="D150" s="237" t="s">
        <v>3994</v>
      </c>
      <c r="E150" s="237" t="s">
        <v>21</v>
      </c>
      <c r="F150" s="237" t="s">
        <v>3996</v>
      </c>
      <c r="G150" s="237" t="s">
        <v>21</v>
      </c>
      <c r="H150" s="237" t="s">
        <v>4749</v>
      </c>
      <c r="I150" s="237" t="s">
        <v>21</v>
      </c>
      <c r="J150" s="237" t="s">
        <v>4750</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1476</v>
      </c>
      <c r="B151" s="236" t="s">
        <v>4751</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4752</v>
      </c>
      <c r="B152" s="237" t="s">
        <v>4753</v>
      </c>
      <c r="C152" s="237" t="s">
        <v>4754</v>
      </c>
      <c r="D152" s="237" t="s">
        <v>21</v>
      </c>
      <c r="E152" s="237" t="s">
        <v>21</v>
      </c>
      <c r="F152" s="237" t="s">
        <v>21</v>
      </c>
      <c r="G152" s="237" t="s">
        <v>21</v>
      </c>
      <c r="H152" s="237" t="s">
        <v>4755</v>
      </c>
      <c r="I152" s="237" t="s">
        <v>4756</v>
      </c>
      <c r="J152" s="237" t="s">
        <v>4757</v>
      </c>
      <c r="K152" s="240" t="str">
        <f>IF(COUNTIF(L152:AY152,"&lt;&gt;")=0,"",SUMPRODUCT(((Recommendations[ImplStatus]="Implemented")+(Recommendations[ImplStatus]="Compensated"))*ISNUMBER(MATCH(Recommendations[Id],L152:AY152,0)))/COUNTIF(L152:AY152,"&lt;&gt;"))</f>
        <v/>
      </c>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4758</v>
      </c>
      <c r="B153" s="237" t="s">
        <v>4759</v>
      </c>
      <c r="C153" s="237" t="s">
        <v>4760</v>
      </c>
      <c r="D153" s="237" t="s">
        <v>4761</v>
      </c>
      <c r="E153" s="237" t="s">
        <v>21</v>
      </c>
      <c r="F153" s="237" t="s">
        <v>4762</v>
      </c>
      <c r="G153" s="237" t="s">
        <v>21</v>
      </c>
      <c r="H153" s="237" t="s">
        <v>4763</v>
      </c>
      <c r="I153" s="237" t="s">
        <v>4764</v>
      </c>
      <c r="J153" s="237" t="s">
        <v>4765</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4766</v>
      </c>
      <c r="B154" s="237" t="s">
        <v>4767</v>
      </c>
      <c r="C154" s="237" t="s">
        <v>4768</v>
      </c>
      <c r="D154" s="237" t="s">
        <v>21</v>
      </c>
      <c r="E154" s="237" t="s">
        <v>21</v>
      </c>
      <c r="F154" s="237" t="s">
        <v>4769</v>
      </c>
      <c r="G154" s="237" t="s">
        <v>21</v>
      </c>
      <c r="H154" s="237" t="s">
        <v>4770</v>
      </c>
      <c r="I154" s="237" t="s">
        <v>21</v>
      </c>
      <c r="J154" s="237" t="s">
        <v>4771</v>
      </c>
      <c r="K154" s="240">
        <f>IF(COUNTIF(L154:AY154,"&lt;&gt;")=0,"",SUMPRODUCT(((Recommendations[ImplStatus]="Implemented")+(Recommendations[ImplStatus]="Compensated"))*ISNUMBER(MATCH(Recommendations[Id],L154:AY154,0)))/COUNTIF(L154:AY154,"&lt;&gt;"))</f>
        <v>0</v>
      </c>
      <c r="L154" s="243" t="s">
        <v>751</v>
      </c>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4772</v>
      </c>
      <c r="B155" s="237" t="s">
        <v>4773</v>
      </c>
      <c r="C155" s="237" t="s">
        <v>4774</v>
      </c>
      <c r="D155" s="237" t="s">
        <v>21</v>
      </c>
      <c r="E155" s="237" t="s">
        <v>21</v>
      </c>
      <c r="F155" s="237" t="s">
        <v>21</v>
      </c>
      <c r="G155" s="237" t="s">
        <v>21</v>
      </c>
      <c r="H155" s="237" t="s">
        <v>4775</v>
      </c>
      <c r="I155" s="237" t="s">
        <v>4776</v>
      </c>
      <c r="J155" s="237" t="s">
        <v>4777</v>
      </c>
      <c r="K155" s="240">
        <f>IF(COUNTIF(L155:AY155,"&lt;&gt;")=0,"",SUMPRODUCT(((Recommendations[ImplStatus]="Implemented")+(Recommendations[ImplStatus]="Compensated"))*ISNUMBER(MATCH(Recommendations[Id],L155:AY155,0)))/COUNTIF(L155:AY155,"&lt;&gt;"))</f>
        <v>0</v>
      </c>
      <c r="L155" s="243" t="s">
        <v>751</v>
      </c>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4778</v>
      </c>
      <c r="B156" s="237" t="s">
        <v>4779</v>
      </c>
      <c r="C156" s="237" t="s">
        <v>4780</v>
      </c>
      <c r="D156" s="237" t="s">
        <v>21</v>
      </c>
      <c r="E156" s="237" t="s">
        <v>21</v>
      </c>
      <c r="F156" s="237" t="s">
        <v>21</v>
      </c>
      <c r="G156" s="237" t="s">
        <v>21</v>
      </c>
      <c r="H156" s="237" t="s">
        <v>4781</v>
      </c>
      <c r="I156" s="237" t="s">
        <v>21</v>
      </c>
      <c r="J156" s="237" t="s">
        <v>4782</v>
      </c>
      <c r="K156" s="240">
        <f>IF(COUNTIF(L156:AY156,"&lt;&gt;")=0,"",SUMPRODUCT(((Recommendations[ImplStatus]="Implemented")+(Recommendations[ImplStatus]="Compensated"))*ISNUMBER(MATCH(Recommendations[Id],L156:AY156,0)))/COUNTIF(L156:AY156,"&lt;&gt;"))</f>
        <v>0</v>
      </c>
      <c r="L156" s="243" t="s">
        <v>258</v>
      </c>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4783</v>
      </c>
      <c r="B157" s="237" t="s">
        <v>4784</v>
      </c>
      <c r="C157" s="237" t="s">
        <v>4785</v>
      </c>
      <c r="D157" s="237" t="s">
        <v>4786</v>
      </c>
      <c r="E157" s="237" t="s">
        <v>21</v>
      </c>
      <c r="F157" s="237" t="s">
        <v>21</v>
      </c>
      <c r="G157" s="237" t="s">
        <v>21</v>
      </c>
      <c r="H157" s="237" t="s">
        <v>4787</v>
      </c>
      <c r="I157" s="237" t="s">
        <v>21</v>
      </c>
      <c r="J157" s="237" t="s">
        <v>4788</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4789</v>
      </c>
      <c r="B158" s="237" t="s">
        <v>4790</v>
      </c>
      <c r="C158" s="237" t="s">
        <v>4791</v>
      </c>
      <c r="D158" s="237" t="s">
        <v>4792</v>
      </c>
      <c r="E158" s="237" t="s">
        <v>21</v>
      </c>
      <c r="F158" s="237" t="s">
        <v>21</v>
      </c>
      <c r="G158" s="237" t="s">
        <v>21</v>
      </c>
      <c r="H158" s="237" t="s">
        <v>21</v>
      </c>
      <c r="I158" s="237" t="s">
        <v>21</v>
      </c>
      <c r="J158" s="237" t="s">
        <v>4793</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4794</v>
      </c>
      <c r="B159" s="237" t="s">
        <v>4795</v>
      </c>
      <c r="C159" s="237" t="s">
        <v>4796</v>
      </c>
      <c r="D159" s="237" t="s">
        <v>4797</v>
      </c>
      <c r="E159" s="237" t="s">
        <v>21</v>
      </c>
      <c r="F159" s="237" t="s">
        <v>4798</v>
      </c>
      <c r="G159" s="237" t="s">
        <v>21</v>
      </c>
      <c r="H159" s="237" t="s">
        <v>4799</v>
      </c>
      <c r="I159" s="237" t="s">
        <v>4800</v>
      </c>
      <c r="J159" s="237" t="s">
        <v>4801</v>
      </c>
      <c r="K159" s="240" t="str">
        <f>IF(COUNTIF(L159:AY159,"&lt;&gt;")=0,"",SUMPRODUCT(((Recommendations[ImplStatus]="Implemented")+(Recommendations[ImplStatus]="Compensated"))*ISNUMBER(MATCH(Recommendations[Id],L159:AY159,0)))/COUNTIF(L159:AY159,"&lt;&gt;"))</f>
        <v/>
      </c>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1480</v>
      </c>
      <c r="B160" s="236" t="s">
        <v>4802</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4803</v>
      </c>
      <c r="B161" s="237" t="s">
        <v>4804</v>
      </c>
      <c r="C161" s="237" t="s">
        <v>4805</v>
      </c>
      <c r="D161" s="237" t="s">
        <v>4806</v>
      </c>
      <c r="E161" s="237" t="s">
        <v>21</v>
      </c>
      <c r="F161" s="237" t="s">
        <v>21</v>
      </c>
      <c r="G161" s="237" t="s">
        <v>4807</v>
      </c>
      <c r="H161" s="237" t="s">
        <v>4808</v>
      </c>
      <c r="I161" s="237" t="s">
        <v>4809</v>
      </c>
      <c r="J161" s="237" t="s">
        <v>4810</v>
      </c>
      <c r="K161" s="240">
        <f>IF(COUNTIF(L161:AY161,"&lt;&gt;")=0,"",SUMPRODUCT(((Recommendations[ImplStatus]="Implemented")+(Recommendations[ImplStatus]="Compensated"))*ISNUMBER(MATCH(Recommendations[Id],L161:AY161,0)))/COUNTIF(L161:AY161,"&lt;&gt;"))</f>
        <v>0</v>
      </c>
      <c r="L161" s="243" t="s">
        <v>253</v>
      </c>
      <c r="M161" s="243" t="s">
        <v>571</v>
      </c>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4811</v>
      </c>
      <c r="B162" s="237" t="s">
        <v>4812</v>
      </c>
      <c r="C162" s="237" t="s">
        <v>4813</v>
      </c>
      <c r="D162" s="237" t="s">
        <v>4814</v>
      </c>
      <c r="E162" s="237" t="s">
        <v>21</v>
      </c>
      <c r="F162" s="237" t="s">
        <v>21</v>
      </c>
      <c r="G162" s="237" t="s">
        <v>21</v>
      </c>
      <c r="H162" s="237" t="s">
        <v>4815</v>
      </c>
      <c r="I162" s="237" t="s">
        <v>21</v>
      </c>
      <c r="J162" s="237" t="s">
        <v>4816</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4817</v>
      </c>
      <c r="B163" s="237" t="s">
        <v>4818</v>
      </c>
      <c r="C163" s="237" t="s">
        <v>4819</v>
      </c>
      <c r="D163" s="237" t="s">
        <v>4814</v>
      </c>
      <c r="E163" s="237" t="s">
        <v>21</v>
      </c>
      <c r="F163" s="237" t="s">
        <v>4820</v>
      </c>
      <c r="G163" s="237" t="s">
        <v>21</v>
      </c>
      <c r="H163" s="237" t="s">
        <v>4821</v>
      </c>
      <c r="I163" s="237" t="s">
        <v>21</v>
      </c>
      <c r="J163" s="237" t="s">
        <v>4822</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4823</v>
      </c>
      <c r="B164" s="237" t="s">
        <v>4824</v>
      </c>
      <c r="C164" s="237" t="s">
        <v>4825</v>
      </c>
      <c r="D164" s="237" t="s">
        <v>4826</v>
      </c>
      <c r="E164" s="237" t="s">
        <v>21</v>
      </c>
      <c r="F164" s="237" t="s">
        <v>21</v>
      </c>
      <c r="G164" s="237" t="s">
        <v>21</v>
      </c>
      <c r="H164" s="237" t="s">
        <v>4827</v>
      </c>
      <c r="I164" s="237" t="s">
        <v>4828</v>
      </c>
      <c r="J164" s="237" t="s">
        <v>4829</v>
      </c>
      <c r="K164" s="240" t="str">
        <f>IF(COUNTIF(L164:AY164,"&lt;&gt;")=0,"",SUMPRODUCT(((Recommendations[ImplStatus]="Implemented")+(Recommendations[ImplStatus]="Compensated"))*ISNUMBER(MATCH(Recommendations[Id],L164:AY164,0)))/COUNTIF(L164:AY164,"&lt;&gt;"))</f>
        <v/>
      </c>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4830</v>
      </c>
      <c r="B165" s="237" t="s">
        <v>4831</v>
      </c>
      <c r="C165" s="237" t="s">
        <v>4832</v>
      </c>
      <c r="D165" s="237" t="s">
        <v>21</v>
      </c>
      <c r="E165" s="237" t="s">
        <v>21</v>
      </c>
      <c r="F165" s="237" t="s">
        <v>21</v>
      </c>
      <c r="G165" s="237" t="s">
        <v>21</v>
      </c>
      <c r="H165" s="237" t="s">
        <v>4833</v>
      </c>
      <c r="I165" s="237" t="s">
        <v>21</v>
      </c>
      <c r="J165" s="237" t="s">
        <v>4834</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4835</v>
      </c>
      <c r="B166" s="237" t="s">
        <v>4836</v>
      </c>
      <c r="C166" s="237" t="s">
        <v>4837</v>
      </c>
      <c r="D166" s="237" t="s">
        <v>4838</v>
      </c>
      <c r="E166" s="237" t="s">
        <v>21</v>
      </c>
      <c r="F166" s="237" t="s">
        <v>21</v>
      </c>
      <c r="G166" s="237" t="s">
        <v>21</v>
      </c>
      <c r="H166" s="237" t="s">
        <v>4839</v>
      </c>
      <c r="I166" s="237" t="s">
        <v>4840</v>
      </c>
      <c r="J166" s="237" t="s">
        <v>4841</v>
      </c>
      <c r="K166" s="240">
        <f>IF(COUNTIF(L166:AY166,"&lt;&gt;")=0,"",SUMPRODUCT(((Recommendations[ImplStatus]="Implemented")+(Recommendations[ImplStatus]="Compensated"))*ISNUMBER(MATCH(Recommendations[Id],L166:AY166,0)))/COUNTIF(L166:AY166,"&lt;&gt;"))</f>
        <v>0</v>
      </c>
      <c r="L166" s="243" t="s">
        <v>866</v>
      </c>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4842</v>
      </c>
      <c r="B167" s="237" t="s">
        <v>4843</v>
      </c>
      <c r="C167" s="237" t="s">
        <v>4844</v>
      </c>
      <c r="D167" s="237" t="s">
        <v>21</v>
      </c>
      <c r="E167" s="237" t="s">
        <v>21</v>
      </c>
      <c r="F167" s="237" t="s">
        <v>21</v>
      </c>
      <c r="G167" s="237" t="s">
        <v>21</v>
      </c>
      <c r="H167" s="237" t="s">
        <v>4845</v>
      </c>
      <c r="I167" s="237" t="s">
        <v>4846</v>
      </c>
      <c r="J167" s="237" t="s">
        <v>4847</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4848</v>
      </c>
      <c r="B168" s="237" t="s">
        <v>4849</v>
      </c>
      <c r="C168" s="237" t="s">
        <v>4850</v>
      </c>
      <c r="D168" s="237" t="s">
        <v>4851</v>
      </c>
      <c r="E168" s="237" t="s">
        <v>21</v>
      </c>
      <c r="F168" s="237" t="s">
        <v>21</v>
      </c>
      <c r="G168" s="237" t="s">
        <v>21</v>
      </c>
      <c r="H168" s="237" t="s">
        <v>4852</v>
      </c>
      <c r="I168" s="237" t="s">
        <v>21</v>
      </c>
      <c r="J168" s="237" t="s">
        <v>4853</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4854</v>
      </c>
      <c r="B169" s="237" t="s">
        <v>4855</v>
      </c>
      <c r="C169" s="237" t="s">
        <v>4856</v>
      </c>
      <c r="D169" s="237" t="s">
        <v>4857</v>
      </c>
      <c r="E169" s="237" t="s">
        <v>21</v>
      </c>
      <c r="F169" s="237" t="s">
        <v>21</v>
      </c>
      <c r="G169" s="237" t="s">
        <v>4858</v>
      </c>
      <c r="H169" s="237" t="s">
        <v>4859</v>
      </c>
      <c r="I169" s="237" t="s">
        <v>4860</v>
      </c>
      <c r="J169" s="237" t="s">
        <v>4861</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4862</v>
      </c>
      <c r="B170" s="237" t="s">
        <v>4863</v>
      </c>
      <c r="C170" s="237" t="s">
        <v>4864</v>
      </c>
      <c r="D170" s="237" t="s">
        <v>4865</v>
      </c>
      <c r="E170" s="237" t="s">
        <v>21</v>
      </c>
      <c r="F170" s="237" t="s">
        <v>21</v>
      </c>
      <c r="G170" s="237" t="s">
        <v>21</v>
      </c>
      <c r="H170" s="237" t="s">
        <v>4866</v>
      </c>
      <c r="I170" s="237" t="s">
        <v>4867</v>
      </c>
      <c r="J170" s="237" t="s">
        <v>4868</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4869</v>
      </c>
      <c r="B171" s="237" t="s">
        <v>4870</v>
      </c>
      <c r="C171" s="237" t="s">
        <v>4864</v>
      </c>
      <c r="D171" s="237" t="s">
        <v>4871</v>
      </c>
      <c r="E171" s="237" t="s">
        <v>21</v>
      </c>
      <c r="F171" s="237" t="s">
        <v>21</v>
      </c>
      <c r="G171" s="237" t="s">
        <v>4872</v>
      </c>
      <c r="H171" s="237" t="s">
        <v>4866</v>
      </c>
      <c r="I171" s="237" t="s">
        <v>4873</v>
      </c>
      <c r="J171" s="237" t="s">
        <v>4874</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4875</v>
      </c>
      <c r="B172" s="237" t="s">
        <v>4876</v>
      </c>
      <c r="C172" s="237" t="s">
        <v>4877</v>
      </c>
      <c r="D172" s="237" t="s">
        <v>4878</v>
      </c>
      <c r="E172" s="237" t="s">
        <v>21</v>
      </c>
      <c r="F172" s="237" t="s">
        <v>21</v>
      </c>
      <c r="G172" s="237" t="s">
        <v>21</v>
      </c>
      <c r="H172" s="237" t="s">
        <v>4879</v>
      </c>
      <c r="I172" s="237" t="s">
        <v>21</v>
      </c>
      <c r="J172" s="237" t="s">
        <v>4880</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1484</v>
      </c>
      <c r="B173" s="236" t="s">
        <v>4881</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4882</v>
      </c>
      <c r="B174" s="237" t="s">
        <v>4883</v>
      </c>
      <c r="C174" s="237" t="s">
        <v>4884</v>
      </c>
      <c r="D174" s="237" t="s">
        <v>4885</v>
      </c>
      <c r="E174" s="237" t="s">
        <v>4886</v>
      </c>
      <c r="F174" s="237" t="s">
        <v>21</v>
      </c>
      <c r="G174" s="237" t="s">
        <v>21</v>
      </c>
      <c r="H174" s="237" t="s">
        <v>4887</v>
      </c>
      <c r="I174" s="237" t="s">
        <v>4888</v>
      </c>
      <c r="J174" s="237" t="s">
        <v>4889</v>
      </c>
      <c r="K174" s="240">
        <f>IF(COUNTIF(L174:AY174,"&lt;&gt;")=0,"",SUMPRODUCT(((Recommendations[ImplStatus]="Implemented")+(Recommendations[ImplStatus]="Compensated"))*ISNUMBER(MATCH(Recommendations[Id],L174:AY174,0)))/COUNTIF(L174:AY174,"&lt;&gt;"))</f>
        <v>0</v>
      </c>
      <c r="L174" s="243" t="s">
        <v>173</v>
      </c>
      <c r="M174" s="243" t="s">
        <v>203</v>
      </c>
      <c r="N174" s="243" t="s">
        <v>372</v>
      </c>
      <c r="O174" s="243" t="s">
        <v>671</v>
      </c>
      <c r="P174" s="243" t="s">
        <v>856</v>
      </c>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4890</v>
      </c>
      <c r="B175" s="237" t="s">
        <v>4891</v>
      </c>
      <c r="C175" s="237" t="s">
        <v>4892</v>
      </c>
      <c r="D175" s="237" t="s">
        <v>21</v>
      </c>
      <c r="E175" s="237" t="s">
        <v>4893</v>
      </c>
      <c r="F175" s="237" t="s">
        <v>21</v>
      </c>
      <c r="G175" s="237" t="s">
        <v>21</v>
      </c>
      <c r="H175" s="237" t="s">
        <v>4894</v>
      </c>
      <c r="I175" s="237" t="s">
        <v>21</v>
      </c>
      <c r="J175" s="237" t="s">
        <v>4895</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4896</v>
      </c>
      <c r="B176" s="237" t="s">
        <v>4897</v>
      </c>
      <c r="C176" s="237" t="s">
        <v>4898</v>
      </c>
      <c r="D176" s="237" t="s">
        <v>21</v>
      </c>
      <c r="E176" s="237" t="s">
        <v>4899</v>
      </c>
      <c r="F176" s="237" t="s">
        <v>21</v>
      </c>
      <c r="G176" s="237" t="s">
        <v>21</v>
      </c>
      <c r="H176" s="237" t="s">
        <v>4900</v>
      </c>
      <c r="I176" s="237" t="s">
        <v>4901</v>
      </c>
      <c r="J176" s="237" t="s">
        <v>4902</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1489</v>
      </c>
      <c r="B177" s="236" t="s">
        <v>4903</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4904</v>
      </c>
      <c r="B178" s="237" t="s">
        <v>4905</v>
      </c>
      <c r="C178" s="237" t="s">
        <v>4906</v>
      </c>
      <c r="D178" s="237" t="s">
        <v>4907</v>
      </c>
      <c r="E178" s="237" t="s">
        <v>4908</v>
      </c>
      <c r="F178" s="237" t="s">
        <v>4909</v>
      </c>
      <c r="G178" s="237" t="s">
        <v>21</v>
      </c>
      <c r="H178" s="237" t="s">
        <v>4910</v>
      </c>
      <c r="I178" s="237" t="s">
        <v>4911</v>
      </c>
      <c r="J178" s="237" t="s">
        <v>4912</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1493</v>
      </c>
      <c r="B179" s="236" t="s">
        <v>4913</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4914</v>
      </c>
      <c r="B180" s="237" t="s">
        <v>4915</v>
      </c>
      <c r="C180" s="237" t="s">
        <v>4916</v>
      </c>
      <c r="D180" s="237" t="s">
        <v>4907</v>
      </c>
      <c r="E180" s="237" t="s">
        <v>4917</v>
      </c>
      <c r="F180" s="237" t="s">
        <v>21</v>
      </c>
      <c r="G180" s="237" t="s">
        <v>21</v>
      </c>
      <c r="H180" s="237" t="s">
        <v>4918</v>
      </c>
      <c r="I180" s="237" t="s">
        <v>4430</v>
      </c>
      <c r="J180" s="237" t="s">
        <v>4919</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4920</v>
      </c>
      <c r="B181" s="237" t="s">
        <v>4921</v>
      </c>
      <c r="C181" s="237" t="s">
        <v>4922</v>
      </c>
      <c r="D181" s="237" t="s">
        <v>4923</v>
      </c>
      <c r="E181" s="237" t="s">
        <v>21</v>
      </c>
      <c r="F181" s="237" t="s">
        <v>21</v>
      </c>
      <c r="G181" s="237" t="s">
        <v>21</v>
      </c>
      <c r="H181" s="237" t="s">
        <v>4924</v>
      </c>
      <c r="I181" s="237" t="s">
        <v>4925</v>
      </c>
      <c r="J181" s="237" t="s">
        <v>4926</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4927</v>
      </c>
      <c r="B182" s="237" t="s">
        <v>4928</v>
      </c>
      <c r="C182" s="237" t="s">
        <v>4929</v>
      </c>
      <c r="D182" s="237" t="s">
        <v>4930</v>
      </c>
      <c r="E182" s="237" t="s">
        <v>21</v>
      </c>
      <c r="F182" s="237" t="s">
        <v>21</v>
      </c>
      <c r="G182" s="237" t="s">
        <v>21</v>
      </c>
      <c r="H182" s="237" t="s">
        <v>4931</v>
      </c>
      <c r="I182" s="237" t="s">
        <v>4430</v>
      </c>
      <c r="J182" s="237" t="s">
        <v>4932</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4933</v>
      </c>
      <c r="B183" s="235" t="s">
        <v>4934</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1523</v>
      </c>
      <c r="B184" s="236" t="s">
        <v>4935</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4936</v>
      </c>
      <c r="B185" s="237" t="s">
        <v>4937</v>
      </c>
      <c r="C185" s="237" t="s">
        <v>4938</v>
      </c>
      <c r="D185" s="237" t="s">
        <v>4202</v>
      </c>
      <c r="E185" s="237" t="s">
        <v>4939</v>
      </c>
      <c r="F185" s="237" t="s">
        <v>21</v>
      </c>
      <c r="G185" s="237" t="s">
        <v>21</v>
      </c>
      <c r="H185" s="237" t="s">
        <v>4940</v>
      </c>
      <c r="I185" s="237" t="s">
        <v>21</v>
      </c>
      <c r="J185" s="237" t="s">
        <v>4941</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4942</v>
      </c>
      <c r="B186" s="237" t="s">
        <v>4943</v>
      </c>
      <c r="C186" s="237" t="s">
        <v>4207</v>
      </c>
      <c r="D186" s="237" t="s">
        <v>4944</v>
      </c>
      <c r="E186" s="237" t="s">
        <v>21</v>
      </c>
      <c r="F186" s="237" t="s">
        <v>21</v>
      </c>
      <c r="G186" s="237" t="s">
        <v>21</v>
      </c>
      <c r="H186" s="237" t="s">
        <v>4945</v>
      </c>
      <c r="I186" s="237" t="s">
        <v>21</v>
      </c>
      <c r="J186" s="237" t="s">
        <v>4946</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1527</v>
      </c>
      <c r="B187" s="236" t="s">
        <v>4947</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4948</v>
      </c>
      <c r="B188" s="237" t="s">
        <v>4949</v>
      </c>
      <c r="C188" s="237" t="s">
        <v>4950</v>
      </c>
      <c r="D188" s="237" t="s">
        <v>4951</v>
      </c>
      <c r="E188" s="237" t="s">
        <v>21</v>
      </c>
      <c r="F188" s="237" t="s">
        <v>4952</v>
      </c>
      <c r="G188" s="237" t="s">
        <v>21</v>
      </c>
      <c r="H188" s="237" t="s">
        <v>4953</v>
      </c>
      <c r="I188" s="237" t="s">
        <v>4954</v>
      </c>
      <c r="J188" s="237" t="s">
        <v>4955</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4956</v>
      </c>
      <c r="B189" s="237" t="s">
        <v>4957</v>
      </c>
      <c r="C189" s="237" t="s">
        <v>4958</v>
      </c>
      <c r="D189" s="237" t="s">
        <v>4959</v>
      </c>
      <c r="E189" s="237" t="s">
        <v>21</v>
      </c>
      <c r="F189" s="237" t="s">
        <v>21</v>
      </c>
      <c r="G189" s="237" t="s">
        <v>21</v>
      </c>
      <c r="H189" s="237" t="s">
        <v>4960</v>
      </c>
      <c r="I189" s="237" t="s">
        <v>21</v>
      </c>
      <c r="J189" s="237" t="s">
        <v>4961</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4962</v>
      </c>
      <c r="B190" s="237" t="s">
        <v>4963</v>
      </c>
      <c r="C190" s="237" t="s">
        <v>4964</v>
      </c>
      <c r="D190" s="237" t="s">
        <v>4965</v>
      </c>
      <c r="E190" s="237" t="s">
        <v>21</v>
      </c>
      <c r="F190" s="237" t="s">
        <v>4966</v>
      </c>
      <c r="G190" s="237" t="s">
        <v>21</v>
      </c>
      <c r="H190" s="237" t="s">
        <v>4967</v>
      </c>
      <c r="I190" s="237" t="s">
        <v>21</v>
      </c>
      <c r="J190" s="237" t="s">
        <v>4968</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4969</v>
      </c>
      <c r="B191" s="237" t="s">
        <v>4970</v>
      </c>
      <c r="C191" s="237" t="s">
        <v>4971</v>
      </c>
      <c r="D191" s="237" t="s">
        <v>21</v>
      </c>
      <c r="E191" s="237" t="s">
        <v>21</v>
      </c>
      <c r="F191" s="237" t="s">
        <v>21</v>
      </c>
      <c r="G191" s="237" t="s">
        <v>21</v>
      </c>
      <c r="H191" s="237" t="s">
        <v>4972</v>
      </c>
      <c r="I191" s="237" t="s">
        <v>21</v>
      </c>
      <c r="J191" s="237" t="s">
        <v>4973</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4974</v>
      </c>
      <c r="B192" s="237" t="s">
        <v>4975</v>
      </c>
      <c r="C192" s="237" t="s">
        <v>4976</v>
      </c>
      <c r="D192" s="237" t="s">
        <v>4977</v>
      </c>
      <c r="E192" s="237" t="s">
        <v>4978</v>
      </c>
      <c r="F192" s="237" t="s">
        <v>21</v>
      </c>
      <c r="G192" s="237" t="s">
        <v>21</v>
      </c>
      <c r="H192" s="237" t="s">
        <v>4979</v>
      </c>
      <c r="I192" s="237" t="s">
        <v>21</v>
      </c>
      <c r="J192" s="237" t="s">
        <v>4980</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1531</v>
      </c>
      <c r="B193" s="236" t="s">
        <v>4981</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4982</v>
      </c>
      <c r="B194" s="237" t="s">
        <v>4983</v>
      </c>
      <c r="C194" s="237" t="s">
        <v>4984</v>
      </c>
      <c r="D194" s="237" t="s">
        <v>4977</v>
      </c>
      <c r="E194" s="237" t="s">
        <v>4978</v>
      </c>
      <c r="F194" s="237" t="s">
        <v>4985</v>
      </c>
      <c r="G194" s="237" t="s">
        <v>21</v>
      </c>
      <c r="H194" s="237" t="s">
        <v>4986</v>
      </c>
      <c r="I194" s="237" t="s">
        <v>21</v>
      </c>
      <c r="J194" s="237" t="s">
        <v>4987</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4988</v>
      </c>
      <c r="B195" s="237" t="s">
        <v>4989</v>
      </c>
      <c r="C195" s="237" t="s">
        <v>4990</v>
      </c>
      <c r="D195" s="237" t="s">
        <v>4991</v>
      </c>
      <c r="E195" s="237" t="s">
        <v>21</v>
      </c>
      <c r="F195" s="237" t="s">
        <v>21</v>
      </c>
      <c r="G195" s="237" t="s">
        <v>21</v>
      </c>
      <c r="H195" s="237" t="s">
        <v>4992</v>
      </c>
      <c r="I195" s="237" t="s">
        <v>21</v>
      </c>
      <c r="J195" s="237" t="s">
        <v>4993</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4994</v>
      </c>
      <c r="B196" s="237" t="s">
        <v>4995</v>
      </c>
      <c r="C196" s="237" t="s">
        <v>4996</v>
      </c>
      <c r="D196" s="237" t="s">
        <v>21</v>
      </c>
      <c r="E196" s="237" t="s">
        <v>4997</v>
      </c>
      <c r="F196" s="237" t="s">
        <v>21</v>
      </c>
      <c r="G196" s="237" t="s">
        <v>21</v>
      </c>
      <c r="H196" s="237" t="s">
        <v>4998</v>
      </c>
      <c r="I196" s="237" t="s">
        <v>21</v>
      </c>
      <c r="J196" s="237" t="s">
        <v>4999</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5000</v>
      </c>
      <c r="B197" s="237" t="s">
        <v>5001</v>
      </c>
      <c r="C197" s="237" t="s">
        <v>5002</v>
      </c>
      <c r="D197" s="237" t="s">
        <v>21</v>
      </c>
      <c r="E197" s="237" t="s">
        <v>21</v>
      </c>
      <c r="F197" s="237" t="s">
        <v>21</v>
      </c>
      <c r="G197" s="237" t="s">
        <v>21</v>
      </c>
      <c r="H197" s="237" t="s">
        <v>5003</v>
      </c>
      <c r="I197" s="237" t="s">
        <v>21</v>
      </c>
      <c r="J197" s="237" t="s">
        <v>5004</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5005</v>
      </c>
      <c r="B198" s="237" t="s">
        <v>5006</v>
      </c>
      <c r="C198" s="237" t="s">
        <v>5007</v>
      </c>
      <c r="D198" s="237" t="s">
        <v>5008</v>
      </c>
      <c r="E198" s="237" t="s">
        <v>21</v>
      </c>
      <c r="F198" s="237" t="s">
        <v>21</v>
      </c>
      <c r="G198" s="237" t="s">
        <v>21</v>
      </c>
      <c r="H198" s="237" t="s">
        <v>5009</v>
      </c>
      <c r="I198" s="237" t="s">
        <v>21</v>
      </c>
      <c r="J198" s="237" t="s">
        <v>5010</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1535</v>
      </c>
      <c r="B199" s="236" t="s">
        <v>5011</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5012</v>
      </c>
      <c r="B200" s="237" t="s">
        <v>5013</v>
      </c>
      <c r="C200" s="237" t="s">
        <v>5014</v>
      </c>
      <c r="D200" s="237" t="s">
        <v>21</v>
      </c>
      <c r="E200" s="237" t="s">
        <v>21</v>
      </c>
      <c r="F200" s="237" t="s">
        <v>21</v>
      </c>
      <c r="G200" s="237" t="s">
        <v>21</v>
      </c>
      <c r="H200" s="237" t="s">
        <v>5015</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5016</v>
      </c>
      <c r="B201" s="237" t="s">
        <v>5017</v>
      </c>
      <c r="C201" s="237" t="s">
        <v>5018</v>
      </c>
      <c r="D201" s="237" t="s">
        <v>5019</v>
      </c>
      <c r="E201" s="237" t="s">
        <v>21</v>
      </c>
      <c r="F201" s="237" t="s">
        <v>21</v>
      </c>
      <c r="G201" s="237" t="s">
        <v>21</v>
      </c>
      <c r="H201" s="237" t="s">
        <v>5020</v>
      </c>
      <c r="I201" s="237" t="s">
        <v>21</v>
      </c>
      <c r="J201" s="237" t="s">
        <v>5021</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5022</v>
      </c>
      <c r="B202" s="237" t="s">
        <v>5023</v>
      </c>
      <c r="C202" s="237" t="s">
        <v>5024</v>
      </c>
      <c r="D202" s="237" t="s">
        <v>21</v>
      </c>
      <c r="E202" s="237" t="s">
        <v>21</v>
      </c>
      <c r="F202" s="237" t="s">
        <v>21</v>
      </c>
      <c r="G202" s="237" t="s">
        <v>21</v>
      </c>
      <c r="H202" s="237" t="s">
        <v>5025</v>
      </c>
      <c r="I202" s="237" t="s">
        <v>21</v>
      </c>
      <c r="J202" s="237" t="s">
        <v>5026</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5027</v>
      </c>
      <c r="B203" s="237" t="s">
        <v>5028</v>
      </c>
      <c r="C203" s="237" t="s">
        <v>5029</v>
      </c>
      <c r="D203" s="237" t="s">
        <v>5030</v>
      </c>
      <c r="E203" s="237" t="s">
        <v>21</v>
      </c>
      <c r="F203" s="237" t="s">
        <v>21</v>
      </c>
      <c r="G203" s="237" t="s">
        <v>21</v>
      </c>
      <c r="H203" s="237" t="s">
        <v>5031</v>
      </c>
      <c r="I203" s="237" t="s">
        <v>21</v>
      </c>
      <c r="J203" s="237" t="s">
        <v>5032</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5033</v>
      </c>
      <c r="B204" s="237" t="s">
        <v>5034</v>
      </c>
      <c r="C204" s="237" t="s">
        <v>5035</v>
      </c>
      <c r="D204" s="237" t="s">
        <v>21</v>
      </c>
      <c r="E204" s="237" t="s">
        <v>21</v>
      </c>
      <c r="F204" s="237" t="s">
        <v>21</v>
      </c>
      <c r="G204" s="237" t="s">
        <v>21</v>
      </c>
      <c r="H204" s="237" t="s">
        <v>5036</v>
      </c>
      <c r="I204" s="237" t="s">
        <v>21</v>
      </c>
      <c r="J204" s="237" t="s">
        <v>5037</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5038</v>
      </c>
      <c r="B205" s="237" t="s">
        <v>5039</v>
      </c>
      <c r="C205" s="237" t="s">
        <v>5040</v>
      </c>
      <c r="D205" s="237" t="s">
        <v>21</v>
      </c>
      <c r="E205" s="237" t="s">
        <v>21</v>
      </c>
      <c r="F205" s="237" t="s">
        <v>21</v>
      </c>
      <c r="G205" s="237" t="s">
        <v>21</v>
      </c>
      <c r="H205" s="237" t="s">
        <v>5041</v>
      </c>
      <c r="I205" s="237" t="s">
        <v>5042</v>
      </c>
      <c r="J205" s="237" t="s">
        <v>5043</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5044</v>
      </c>
      <c r="B206" s="237" t="s">
        <v>5045</v>
      </c>
      <c r="C206" s="237" t="s">
        <v>5046</v>
      </c>
      <c r="D206" s="237" t="s">
        <v>21</v>
      </c>
      <c r="E206" s="237" t="s">
        <v>21</v>
      </c>
      <c r="F206" s="237" t="s">
        <v>21</v>
      </c>
      <c r="G206" s="237" t="s">
        <v>21</v>
      </c>
      <c r="H206" s="237" t="s">
        <v>5047</v>
      </c>
      <c r="I206" s="237" t="s">
        <v>21</v>
      </c>
      <c r="J206" s="237" t="s">
        <v>5048</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5049</v>
      </c>
      <c r="B207" s="237" t="s">
        <v>5050</v>
      </c>
      <c r="C207" s="237" t="s">
        <v>5046</v>
      </c>
      <c r="D207" s="237" t="s">
        <v>5051</v>
      </c>
      <c r="E207" s="237" t="s">
        <v>21</v>
      </c>
      <c r="F207" s="237" t="s">
        <v>21</v>
      </c>
      <c r="G207" s="237" t="s">
        <v>21</v>
      </c>
      <c r="H207" s="237" t="s">
        <v>5052</v>
      </c>
      <c r="I207" s="237" t="s">
        <v>21</v>
      </c>
      <c r="J207" s="237" t="s">
        <v>5053</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5054</v>
      </c>
      <c r="B208" s="237" t="s">
        <v>5055</v>
      </c>
      <c r="C208" s="237" t="s">
        <v>5056</v>
      </c>
      <c r="D208" s="237" t="s">
        <v>5051</v>
      </c>
      <c r="E208" s="237" t="s">
        <v>21</v>
      </c>
      <c r="F208" s="237" t="s">
        <v>5057</v>
      </c>
      <c r="G208" s="237" t="s">
        <v>5058</v>
      </c>
      <c r="H208" s="237" t="s">
        <v>5059</v>
      </c>
      <c r="I208" s="237" t="s">
        <v>5060</v>
      </c>
      <c r="J208" s="237" t="s">
        <v>5061</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5062</v>
      </c>
      <c r="B209" s="237" t="s">
        <v>5063</v>
      </c>
      <c r="C209" s="237" t="s">
        <v>5064</v>
      </c>
      <c r="D209" s="237" t="s">
        <v>5065</v>
      </c>
      <c r="E209" s="237" t="s">
        <v>21</v>
      </c>
      <c r="F209" s="237" t="s">
        <v>5057</v>
      </c>
      <c r="G209" s="237" t="s">
        <v>5066</v>
      </c>
      <c r="H209" s="237" t="s">
        <v>5067</v>
      </c>
      <c r="I209" s="237" t="s">
        <v>5060</v>
      </c>
      <c r="J209" s="237" t="s">
        <v>5068</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1539</v>
      </c>
      <c r="B210" s="236" t="s">
        <v>5069</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5070</v>
      </c>
      <c r="B211" s="237" t="s">
        <v>5071</v>
      </c>
      <c r="C211" s="237" t="s">
        <v>5072</v>
      </c>
      <c r="D211" s="237" t="s">
        <v>5073</v>
      </c>
      <c r="E211" s="237" t="s">
        <v>21</v>
      </c>
      <c r="F211" s="237" t="s">
        <v>21</v>
      </c>
      <c r="G211" s="237" t="s">
        <v>5074</v>
      </c>
      <c r="H211" s="237" t="s">
        <v>5075</v>
      </c>
      <c r="I211" s="237" t="s">
        <v>5076</v>
      </c>
      <c r="J211" s="237" t="s">
        <v>5077</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5078</v>
      </c>
      <c r="B212" s="237" t="s">
        <v>5079</v>
      </c>
      <c r="C212" s="237" t="s">
        <v>5080</v>
      </c>
      <c r="D212" s="237" t="s">
        <v>5081</v>
      </c>
      <c r="E212" s="237" t="s">
        <v>21</v>
      </c>
      <c r="F212" s="237" t="s">
        <v>5082</v>
      </c>
      <c r="G212" s="237" t="s">
        <v>21</v>
      </c>
      <c r="H212" s="237" t="s">
        <v>21</v>
      </c>
      <c r="I212" s="237" t="s">
        <v>21</v>
      </c>
      <c r="J212" s="237" t="s">
        <v>5083</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5084</v>
      </c>
      <c r="B213" s="237" t="s">
        <v>5085</v>
      </c>
      <c r="C213" s="237" t="s">
        <v>5086</v>
      </c>
      <c r="D213" s="237" t="s">
        <v>5087</v>
      </c>
      <c r="E213" s="237" t="s">
        <v>21</v>
      </c>
      <c r="F213" s="237" t="s">
        <v>5088</v>
      </c>
      <c r="G213" s="237" t="s">
        <v>21</v>
      </c>
      <c r="H213" s="237" t="s">
        <v>5089</v>
      </c>
      <c r="I213" s="237" t="s">
        <v>21</v>
      </c>
      <c r="J213" s="237" t="s">
        <v>5090</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5091</v>
      </c>
      <c r="B214" s="237" t="s">
        <v>5092</v>
      </c>
      <c r="C214" s="237" t="s">
        <v>5093</v>
      </c>
      <c r="D214" s="237" t="s">
        <v>5094</v>
      </c>
      <c r="E214" s="237" t="s">
        <v>21</v>
      </c>
      <c r="F214" s="237" t="s">
        <v>21</v>
      </c>
      <c r="G214" s="237" t="s">
        <v>21</v>
      </c>
      <c r="H214" s="237" t="s">
        <v>5095</v>
      </c>
      <c r="I214" s="237" t="s">
        <v>4430</v>
      </c>
      <c r="J214" s="237" t="s">
        <v>5096</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5097</v>
      </c>
      <c r="B215" s="237" t="s">
        <v>5098</v>
      </c>
      <c r="C215" s="237" t="s">
        <v>5099</v>
      </c>
      <c r="D215" s="237" t="s">
        <v>5100</v>
      </c>
      <c r="E215" s="237" t="s">
        <v>21</v>
      </c>
      <c r="F215" s="237" t="s">
        <v>21</v>
      </c>
      <c r="G215" s="237" t="s">
        <v>21</v>
      </c>
      <c r="H215" s="237" t="s">
        <v>5101</v>
      </c>
      <c r="I215" s="237" t="s">
        <v>21</v>
      </c>
      <c r="J215" s="237" t="s">
        <v>5102</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5103</v>
      </c>
      <c r="B216" s="235" t="s">
        <v>5104</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1553</v>
      </c>
      <c r="B217" s="236" t="s">
        <v>5105</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5106</v>
      </c>
      <c r="B218" s="237" t="s">
        <v>5107</v>
      </c>
      <c r="C218" s="237" t="s">
        <v>5108</v>
      </c>
      <c r="D218" s="237" t="s">
        <v>4202</v>
      </c>
      <c r="E218" s="237" t="s">
        <v>3988</v>
      </c>
      <c r="F218" s="237" t="s">
        <v>21</v>
      </c>
      <c r="G218" s="237" t="s">
        <v>21</v>
      </c>
      <c r="H218" s="237" t="s">
        <v>5109</v>
      </c>
      <c r="I218" s="237" t="s">
        <v>21</v>
      </c>
      <c r="J218" s="237" t="s">
        <v>5110</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5111</v>
      </c>
      <c r="B219" s="237" t="s">
        <v>5112</v>
      </c>
      <c r="C219" s="237" t="s">
        <v>3993</v>
      </c>
      <c r="D219" s="237" t="s">
        <v>3994</v>
      </c>
      <c r="E219" s="237" t="s">
        <v>21</v>
      </c>
      <c r="F219" s="237" t="s">
        <v>3996</v>
      </c>
      <c r="G219" s="237" t="s">
        <v>21</v>
      </c>
      <c r="H219" s="237" t="s">
        <v>5113</v>
      </c>
      <c r="I219" s="237" t="s">
        <v>21</v>
      </c>
      <c r="J219" s="237" t="s">
        <v>5114</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1557</v>
      </c>
      <c r="B220" s="236" t="s">
        <v>5115</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5116</v>
      </c>
      <c r="B221" s="237" t="s">
        <v>5117</v>
      </c>
      <c r="C221" s="237" t="s">
        <v>5118</v>
      </c>
      <c r="D221" s="237" t="s">
        <v>5119</v>
      </c>
      <c r="E221" s="237" t="s">
        <v>21</v>
      </c>
      <c r="F221" s="237" t="s">
        <v>21</v>
      </c>
      <c r="G221" s="237" t="s">
        <v>21</v>
      </c>
      <c r="H221" s="237" t="s">
        <v>5120</v>
      </c>
      <c r="I221" s="237" t="s">
        <v>21</v>
      </c>
      <c r="J221" s="237" t="s">
        <v>5121</v>
      </c>
      <c r="K221" s="240">
        <f>IF(COUNTIF(L221:AY221,"&lt;&gt;")=0,"",SUMPRODUCT(((Recommendations[ImplStatus]="Implemented")+(Recommendations[ImplStatus]="Compensated"))*ISNUMBER(MATCH(Recommendations[Id],L221:AY221,0)))/COUNTIF(L221:AY221,"&lt;&gt;"))</f>
        <v>0</v>
      </c>
      <c r="L221" s="243" t="s">
        <v>42</v>
      </c>
      <c r="M221" s="243" t="s">
        <v>57</v>
      </c>
      <c r="N221" s="243" t="s">
        <v>143</v>
      </c>
      <c r="O221" s="243" t="s">
        <v>173</v>
      </c>
      <c r="P221" s="243" t="s">
        <v>178</v>
      </c>
      <c r="Q221" s="243" t="s">
        <v>238</v>
      </c>
      <c r="R221" s="243" t="s">
        <v>312</v>
      </c>
      <c r="S221" s="243" t="s">
        <v>347</v>
      </c>
      <c r="T221" s="243" t="s">
        <v>402</v>
      </c>
      <c r="U221" s="243" t="s">
        <v>407</v>
      </c>
      <c r="V221" s="243" t="s">
        <v>421</v>
      </c>
      <c r="W221" s="243" t="s">
        <v>426</v>
      </c>
      <c r="X221" s="243" t="s">
        <v>486</v>
      </c>
      <c r="Y221" s="243" t="s">
        <v>646</v>
      </c>
      <c r="Z221" s="243" t="s">
        <v>786</v>
      </c>
      <c r="AA221" s="243" t="s">
        <v>796</v>
      </c>
      <c r="AB221" s="243" t="s">
        <v>801</v>
      </c>
      <c r="AC221" s="243" t="s">
        <v>906</v>
      </c>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5122</v>
      </c>
      <c r="B222" s="237" t="s">
        <v>5123</v>
      </c>
      <c r="C222" s="237" t="s">
        <v>5124</v>
      </c>
      <c r="D222" s="237" t="s">
        <v>5125</v>
      </c>
      <c r="E222" s="237" t="s">
        <v>21</v>
      </c>
      <c r="F222" s="237" t="s">
        <v>21</v>
      </c>
      <c r="G222" s="237" t="s">
        <v>21</v>
      </c>
      <c r="H222" s="237" t="s">
        <v>5126</v>
      </c>
      <c r="I222" s="237" t="s">
        <v>21</v>
      </c>
      <c r="J222" s="237" t="s">
        <v>5127</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5128</v>
      </c>
      <c r="B223" s="237" t="s">
        <v>5129</v>
      </c>
      <c r="C223" s="237" t="s">
        <v>5130</v>
      </c>
      <c r="D223" s="237" t="s">
        <v>21</v>
      </c>
      <c r="E223" s="237" t="s">
        <v>5131</v>
      </c>
      <c r="F223" s="237" t="s">
        <v>21</v>
      </c>
      <c r="G223" s="237" t="s">
        <v>21</v>
      </c>
      <c r="H223" s="237" t="s">
        <v>5132</v>
      </c>
      <c r="I223" s="237" t="s">
        <v>21</v>
      </c>
      <c r="J223" s="237" t="s">
        <v>5133</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5134</v>
      </c>
      <c r="B224" s="237" t="s">
        <v>5135</v>
      </c>
      <c r="C224" s="237" t="s">
        <v>5136</v>
      </c>
      <c r="D224" s="237" t="s">
        <v>21</v>
      </c>
      <c r="E224" s="237" t="s">
        <v>21</v>
      </c>
      <c r="F224" s="237" t="s">
        <v>21</v>
      </c>
      <c r="G224" s="237" t="s">
        <v>21</v>
      </c>
      <c r="H224" s="237" t="s">
        <v>5137</v>
      </c>
      <c r="I224" s="237" t="s">
        <v>21</v>
      </c>
      <c r="J224" s="237" t="s">
        <v>5138</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5139</v>
      </c>
      <c r="B225" s="237" t="s">
        <v>5140</v>
      </c>
      <c r="C225" s="237" t="s">
        <v>5141</v>
      </c>
      <c r="D225" s="237" t="s">
        <v>21</v>
      </c>
      <c r="E225" s="237" t="s">
        <v>21</v>
      </c>
      <c r="F225" s="237" t="s">
        <v>21</v>
      </c>
      <c r="G225" s="237" t="s">
        <v>21</v>
      </c>
      <c r="H225" s="237" t="s">
        <v>5142</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5143</v>
      </c>
      <c r="B226" s="237" t="s">
        <v>5144</v>
      </c>
      <c r="C226" s="237" t="s">
        <v>5145</v>
      </c>
      <c r="D226" s="237" t="s">
        <v>21</v>
      </c>
      <c r="E226" s="237" t="s">
        <v>21</v>
      </c>
      <c r="F226" s="237" t="s">
        <v>21</v>
      </c>
      <c r="G226" s="237" t="s">
        <v>21</v>
      </c>
      <c r="H226" s="237" t="s">
        <v>5146</v>
      </c>
      <c r="I226" s="237" t="s">
        <v>21</v>
      </c>
      <c r="J226" s="237" t="s">
        <v>5147</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5148</v>
      </c>
      <c r="B227" s="237" t="s">
        <v>5149</v>
      </c>
      <c r="C227" s="237" t="s">
        <v>5150</v>
      </c>
      <c r="D227" s="237" t="s">
        <v>21</v>
      </c>
      <c r="E227" s="237" t="s">
        <v>21</v>
      </c>
      <c r="F227" s="237" t="s">
        <v>21</v>
      </c>
      <c r="G227" s="237" t="s">
        <v>21</v>
      </c>
      <c r="H227" s="237" t="s">
        <v>5151</v>
      </c>
      <c r="I227" s="237" t="s">
        <v>21</v>
      </c>
      <c r="J227" s="237" t="s">
        <v>5152</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5153</v>
      </c>
      <c r="B228" s="237" t="s">
        <v>5154</v>
      </c>
      <c r="C228" s="237" t="s">
        <v>5155</v>
      </c>
      <c r="D228" s="237" t="s">
        <v>21</v>
      </c>
      <c r="E228" s="237" t="s">
        <v>21</v>
      </c>
      <c r="F228" s="237" t="s">
        <v>21</v>
      </c>
      <c r="G228" s="237" t="s">
        <v>21</v>
      </c>
      <c r="H228" s="237" t="s">
        <v>5156</v>
      </c>
      <c r="I228" s="237" t="s">
        <v>21</v>
      </c>
      <c r="J228" s="237" t="s">
        <v>5157</v>
      </c>
      <c r="K228" s="240">
        <f>IF(COUNTIF(L228:AY228,"&lt;&gt;")=0,"",SUMPRODUCT(((Recommendations[ImplStatus]="Implemented")+(Recommendations[ImplStatus]="Compensated"))*ISNUMBER(MATCH(Recommendations[Id],L228:AY228,0)))/COUNTIF(L228:AY228,"&lt;&gt;"))</f>
        <v>0</v>
      </c>
      <c r="L228" s="243" t="s">
        <v>791</v>
      </c>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5158</v>
      </c>
      <c r="B229" s="237" t="s">
        <v>5159</v>
      </c>
      <c r="C229" s="237" t="s">
        <v>5160</v>
      </c>
      <c r="D229" s="237" t="s">
        <v>21</v>
      </c>
      <c r="E229" s="237" t="s">
        <v>21</v>
      </c>
      <c r="F229" s="237" t="s">
        <v>21</v>
      </c>
      <c r="G229" s="237" t="s">
        <v>21</v>
      </c>
      <c r="H229" s="237" t="s">
        <v>5161</v>
      </c>
      <c r="I229" s="237" t="s">
        <v>21</v>
      </c>
      <c r="J229" s="237" t="s">
        <v>5162</v>
      </c>
      <c r="K229" s="240">
        <f>IF(COUNTIF(L229:AY229,"&lt;&gt;")=0,"",SUMPRODUCT(((Recommendations[ImplStatus]="Implemented")+(Recommendations[ImplStatus]="Compensated"))*ISNUMBER(MATCH(Recommendations[Id],L229:AY229,0)))/COUNTIF(L229:AY229,"&lt;&gt;"))</f>
        <v>0</v>
      </c>
      <c r="L229" s="243" t="s">
        <v>42</v>
      </c>
      <c r="M229" s="243" t="s">
        <v>57</v>
      </c>
      <c r="N229" s="243" t="s">
        <v>143</v>
      </c>
      <c r="O229" s="243" t="s">
        <v>173</v>
      </c>
      <c r="P229" s="243" t="s">
        <v>178</v>
      </c>
      <c r="Q229" s="243" t="s">
        <v>238</v>
      </c>
      <c r="R229" s="243" t="s">
        <v>312</v>
      </c>
      <c r="S229" s="243" t="s">
        <v>347</v>
      </c>
      <c r="T229" s="243" t="s">
        <v>402</v>
      </c>
      <c r="U229" s="243" t="s">
        <v>407</v>
      </c>
      <c r="V229" s="243" t="s">
        <v>421</v>
      </c>
      <c r="W229" s="243" t="s">
        <v>426</v>
      </c>
      <c r="X229" s="243" t="s">
        <v>486</v>
      </c>
      <c r="Y229" s="243" t="s">
        <v>646</v>
      </c>
      <c r="Z229" s="243" t="s">
        <v>786</v>
      </c>
      <c r="AA229" s="243" t="s">
        <v>796</v>
      </c>
      <c r="AB229" s="243" t="s">
        <v>801</v>
      </c>
      <c r="AC229" s="243" t="s">
        <v>906</v>
      </c>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1561</v>
      </c>
      <c r="B230" s="236" t="s">
        <v>5163</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5164</v>
      </c>
      <c r="B231" s="237" t="s">
        <v>5165</v>
      </c>
      <c r="C231" s="237" t="s">
        <v>5166</v>
      </c>
      <c r="D231" s="237" t="s">
        <v>5167</v>
      </c>
      <c r="E231" s="237" t="s">
        <v>21</v>
      </c>
      <c r="F231" s="237" t="s">
        <v>21</v>
      </c>
      <c r="G231" s="237" t="s">
        <v>21</v>
      </c>
      <c r="H231" s="237" t="s">
        <v>5168</v>
      </c>
      <c r="I231" s="237" t="s">
        <v>21</v>
      </c>
      <c r="J231" s="237" t="s">
        <v>5169</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5170</v>
      </c>
      <c r="B232" s="237" t="s">
        <v>5171</v>
      </c>
      <c r="C232" s="237" t="s">
        <v>5172</v>
      </c>
      <c r="D232" s="237" t="s">
        <v>5173</v>
      </c>
      <c r="E232" s="237" t="s">
        <v>21</v>
      </c>
      <c r="F232" s="237" t="s">
        <v>21</v>
      </c>
      <c r="G232" s="237" t="s">
        <v>21</v>
      </c>
      <c r="H232" s="237" t="s">
        <v>5174</v>
      </c>
      <c r="I232" s="237" t="s">
        <v>21</v>
      </c>
      <c r="J232" s="237" t="s">
        <v>5175</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5176</v>
      </c>
      <c r="B233" s="237" t="s">
        <v>5177</v>
      </c>
      <c r="C233" s="237" t="s">
        <v>5178</v>
      </c>
      <c r="D233" s="237" t="s">
        <v>5179</v>
      </c>
      <c r="E233" s="237" t="s">
        <v>21</v>
      </c>
      <c r="F233" s="237" t="s">
        <v>21</v>
      </c>
      <c r="G233" s="237" t="s">
        <v>21</v>
      </c>
      <c r="H233" s="237" t="s">
        <v>5180</v>
      </c>
      <c r="I233" s="237" t="s">
        <v>21</v>
      </c>
      <c r="J233" s="237" t="s">
        <v>5181</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5182</v>
      </c>
      <c r="B234" s="237" t="s">
        <v>5183</v>
      </c>
      <c r="C234" s="237" t="s">
        <v>5184</v>
      </c>
      <c r="D234" s="237" t="s">
        <v>5185</v>
      </c>
      <c r="E234" s="237" t="s">
        <v>21</v>
      </c>
      <c r="F234" s="237" t="s">
        <v>21</v>
      </c>
      <c r="G234" s="237" t="s">
        <v>21</v>
      </c>
      <c r="H234" s="237" t="s">
        <v>5186</v>
      </c>
      <c r="I234" s="237" t="s">
        <v>21</v>
      </c>
      <c r="J234" s="237" t="s">
        <v>5187</v>
      </c>
      <c r="K234" s="240">
        <f>IF(COUNTIF(L234:AY234,"&lt;&gt;")=0,"",SUMPRODUCT(((Recommendations[ImplStatus]="Implemented")+(Recommendations[ImplStatus]="Compensated"))*ISNUMBER(MATCH(Recommendations[Id],L234:AY234,0)))/COUNTIF(L234:AY234,"&lt;&gt;"))</f>
        <v>0</v>
      </c>
      <c r="L234" s="243" t="s">
        <v>31</v>
      </c>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1565</v>
      </c>
      <c r="B235" s="236" t="s">
        <v>5188</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5189</v>
      </c>
      <c r="B236" s="237" t="s">
        <v>5190</v>
      </c>
      <c r="C236" s="237" t="s">
        <v>5191</v>
      </c>
      <c r="D236" s="237" t="s">
        <v>5192</v>
      </c>
      <c r="E236" s="237" t="s">
        <v>21</v>
      </c>
      <c r="F236" s="237" t="s">
        <v>21</v>
      </c>
      <c r="G236" s="237" t="s">
        <v>21</v>
      </c>
      <c r="H236" s="237" t="s">
        <v>5193</v>
      </c>
      <c r="I236" s="237" t="s">
        <v>21</v>
      </c>
      <c r="J236" s="237" t="s">
        <v>5194</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5195</v>
      </c>
      <c r="B237" s="237" t="s">
        <v>5196</v>
      </c>
      <c r="C237" s="237" t="s">
        <v>5197</v>
      </c>
      <c r="D237" s="237" t="s">
        <v>5198</v>
      </c>
      <c r="E237" s="237" t="s">
        <v>21</v>
      </c>
      <c r="F237" s="237" t="s">
        <v>21</v>
      </c>
      <c r="G237" s="237" t="s">
        <v>5199</v>
      </c>
      <c r="H237" s="237" t="s">
        <v>5200</v>
      </c>
      <c r="I237" s="237" t="s">
        <v>4430</v>
      </c>
      <c r="J237" s="237" t="s">
        <v>5201</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5202</v>
      </c>
      <c r="B238" s="237" t="s">
        <v>5203</v>
      </c>
      <c r="C238" s="237" t="s">
        <v>5204</v>
      </c>
      <c r="D238" s="237" t="s">
        <v>21</v>
      </c>
      <c r="E238" s="237" t="s">
        <v>21</v>
      </c>
      <c r="F238" s="237" t="s">
        <v>21</v>
      </c>
      <c r="G238" s="237" t="s">
        <v>21</v>
      </c>
      <c r="H238" s="237" t="s">
        <v>5205</v>
      </c>
      <c r="I238" s="237" t="s">
        <v>5206</v>
      </c>
      <c r="J238" s="237" t="s">
        <v>5207</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5208</v>
      </c>
      <c r="B239" s="237" t="s">
        <v>5209</v>
      </c>
      <c r="C239" s="237" t="s">
        <v>5210</v>
      </c>
      <c r="D239" s="237" t="s">
        <v>21</v>
      </c>
      <c r="E239" s="237" t="s">
        <v>21</v>
      </c>
      <c r="F239" s="237" t="s">
        <v>21</v>
      </c>
      <c r="G239" s="237" t="s">
        <v>21</v>
      </c>
      <c r="H239" s="237" t="s">
        <v>5211</v>
      </c>
      <c r="I239" s="237" t="s">
        <v>4430</v>
      </c>
      <c r="J239" s="237" t="s">
        <v>5212</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5213</v>
      </c>
      <c r="B240" s="237" t="s">
        <v>5214</v>
      </c>
      <c r="C240" s="237" t="s">
        <v>5215</v>
      </c>
      <c r="D240" s="237" t="s">
        <v>5216</v>
      </c>
      <c r="E240" s="237" t="s">
        <v>21</v>
      </c>
      <c r="F240" s="237" t="s">
        <v>21</v>
      </c>
      <c r="G240" s="237" t="s">
        <v>21</v>
      </c>
      <c r="H240" s="237" t="s">
        <v>5217</v>
      </c>
      <c r="I240" s="237" t="s">
        <v>21</v>
      </c>
      <c r="J240" s="237" t="s">
        <v>5218</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1569</v>
      </c>
      <c r="B241" s="236" t="s">
        <v>5219</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5220</v>
      </c>
      <c r="B242" s="237" t="s">
        <v>5221</v>
      </c>
      <c r="C242" s="237" t="s">
        <v>5222</v>
      </c>
      <c r="D242" s="237" t="s">
        <v>21</v>
      </c>
      <c r="E242" s="237" t="s">
        <v>21</v>
      </c>
      <c r="F242" s="237" t="s">
        <v>5223</v>
      </c>
      <c r="G242" s="237" t="s">
        <v>21</v>
      </c>
      <c r="H242" s="237" t="s">
        <v>5224</v>
      </c>
      <c r="I242" s="237" t="s">
        <v>21</v>
      </c>
      <c r="J242" s="237" t="s">
        <v>5225</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1573</v>
      </c>
      <c r="B243" s="236" t="s">
        <v>5226</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5227</v>
      </c>
      <c r="B244" s="237" t="s">
        <v>5228</v>
      </c>
      <c r="C244" s="237" t="s">
        <v>5229</v>
      </c>
      <c r="D244" s="237" t="s">
        <v>21</v>
      </c>
      <c r="E244" s="237" t="s">
        <v>21</v>
      </c>
      <c r="F244" s="237" t="s">
        <v>5230</v>
      </c>
      <c r="G244" s="237" t="s">
        <v>21</v>
      </c>
      <c r="H244" s="237" t="s">
        <v>5231</v>
      </c>
      <c r="I244" s="237" t="s">
        <v>5232</v>
      </c>
      <c r="J244" s="237" t="s">
        <v>5233</v>
      </c>
      <c r="K244" s="240" t="str">
        <f>IF(COUNTIF(L244:AY244,"&lt;&gt;")=0,"",SUMPRODUCT(((Recommendations[ImplStatus]="Implemented")+(Recommendations[ImplStatus]="Compensated"))*ISNUMBER(MATCH(Recommendations[Id],L244:AY244,0)))/COUNTIF(L244:AY244,"&lt;&gt;"))</f>
        <v/>
      </c>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5234</v>
      </c>
      <c r="B245" s="237" t="s">
        <v>5235</v>
      </c>
      <c r="C245" s="237" t="s">
        <v>5236</v>
      </c>
      <c r="D245" s="237" t="s">
        <v>5237</v>
      </c>
      <c r="E245" s="237" t="s">
        <v>21</v>
      </c>
      <c r="F245" s="237" t="s">
        <v>21</v>
      </c>
      <c r="G245" s="237" t="s">
        <v>21</v>
      </c>
      <c r="H245" s="237" t="s">
        <v>5238</v>
      </c>
      <c r="I245" s="237" t="s">
        <v>21</v>
      </c>
      <c r="J245" s="237" t="s">
        <v>5239</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5240</v>
      </c>
      <c r="B246" s="237" t="s">
        <v>5241</v>
      </c>
      <c r="C246" s="237" t="s">
        <v>5242</v>
      </c>
      <c r="D246" s="237" t="s">
        <v>21</v>
      </c>
      <c r="E246" s="237" t="s">
        <v>21</v>
      </c>
      <c r="F246" s="237" t="s">
        <v>21</v>
      </c>
      <c r="G246" s="237" t="s">
        <v>21</v>
      </c>
      <c r="H246" s="237" t="s">
        <v>5243</v>
      </c>
      <c r="I246" s="237" t="s">
        <v>21</v>
      </c>
      <c r="J246" s="237" t="s">
        <v>5244</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1577</v>
      </c>
      <c r="B247" s="236" t="s">
        <v>5245</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5246</v>
      </c>
      <c r="B248" s="237" t="s">
        <v>5247</v>
      </c>
      <c r="C248" s="237" t="s">
        <v>5248</v>
      </c>
      <c r="D248" s="237" t="s">
        <v>5249</v>
      </c>
      <c r="E248" s="237" t="s">
        <v>21</v>
      </c>
      <c r="F248" s="237" t="s">
        <v>21</v>
      </c>
      <c r="G248" s="237" t="s">
        <v>21</v>
      </c>
      <c r="H248" s="237" t="s">
        <v>5250</v>
      </c>
      <c r="I248" s="237" t="s">
        <v>5251</v>
      </c>
      <c r="J248" s="237" t="s">
        <v>5252</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5253</v>
      </c>
      <c r="B249" s="237" t="s">
        <v>5254</v>
      </c>
      <c r="C249" s="237" t="s">
        <v>5248</v>
      </c>
      <c r="D249" s="237" t="s">
        <v>5255</v>
      </c>
      <c r="E249" s="237" t="s">
        <v>21</v>
      </c>
      <c r="F249" s="237" t="s">
        <v>21</v>
      </c>
      <c r="G249" s="237" t="s">
        <v>21</v>
      </c>
      <c r="H249" s="237" t="s">
        <v>5250</v>
      </c>
      <c r="I249" s="237" t="s">
        <v>5256</v>
      </c>
      <c r="J249" s="237" t="s">
        <v>5257</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5258</v>
      </c>
      <c r="B250" s="237" t="s">
        <v>5259</v>
      </c>
      <c r="C250" s="237" t="s">
        <v>5260</v>
      </c>
      <c r="D250" s="237" t="s">
        <v>5261</v>
      </c>
      <c r="E250" s="237" t="s">
        <v>21</v>
      </c>
      <c r="F250" s="237" t="s">
        <v>21</v>
      </c>
      <c r="G250" s="237" t="s">
        <v>21</v>
      </c>
      <c r="H250" s="237" t="s">
        <v>5262</v>
      </c>
      <c r="I250" s="237" t="s">
        <v>21</v>
      </c>
      <c r="J250" s="237" t="s">
        <v>5263</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5264</v>
      </c>
      <c r="B251" s="235" t="s">
        <v>5265</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1583</v>
      </c>
      <c r="B252" s="236" t="s">
        <v>5266</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5267</v>
      </c>
      <c r="B253" s="237" t="s">
        <v>5268</v>
      </c>
      <c r="C253" s="237" t="s">
        <v>5269</v>
      </c>
      <c r="D253" s="237" t="s">
        <v>4202</v>
      </c>
      <c r="E253" s="237" t="s">
        <v>3988</v>
      </c>
      <c r="F253" s="237" t="s">
        <v>21</v>
      </c>
      <c r="G253" s="237" t="s">
        <v>21</v>
      </c>
      <c r="H253" s="237" t="s">
        <v>5270</v>
      </c>
      <c r="I253" s="237" t="s">
        <v>21</v>
      </c>
      <c r="J253" s="237" t="s">
        <v>5271</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5272</v>
      </c>
      <c r="B254" s="237" t="s">
        <v>5273</v>
      </c>
      <c r="C254" s="237" t="s">
        <v>3993</v>
      </c>
      <c r="D254" s="237" t="s">
        <v>3994</v>
      </c>
      <c r="E254" s="237" t="s">
        <v>21</v>
      </c>
      <c r="F254" s="237" t="s">
        <v>3996</v>
      </c>
      <c r="G254" s="237" t="s">
        <v>21</v>
      </c>
      <c r="H254" s="237" t="s">
        <v>5274</v>
      </c>
      <c r="I254" s="237" t="s">
        <v>21</v>
      </c>
      <c r="J254" s="237" t="s">
        <v>5275</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1587</v>
      </c>
      <c r="B255" s="236" t="s">
        <v>5276</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5277</v>
      </c>
      <c r="B256" s="237" t="s">
        <v>5278</v>
      </c>
      <c r="C256" s="237" t="s">
        <v>5279</v>
      </c>
      <c r="D256" s="237" t="s">
        <v>5280</v>
      </c>
      <c r="E256" s="237" t="s">
        <v>5281</v>
      </c>
      <c r="F256" s="237" t="s">
        <v>5282</v>
      </c>
      <c r="G256" s="237" t="s">
        <v>21</v>
      </c>
      <c r="H256" s="237" t="s">
        <v>5283</v>
      </c>
      <c r="I256" s="237" t="s">
        <v>21</v>
      </c>
      <c r="J256" s="237" t="s">
        <v>5284</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5285</v>
      </c>
      <c r="B257" s="237" t="s">
        <v>5286</v>
      </c>
      <c r="C257" s="237" t="s">
        <v>5287</v>
      </c>
      <c r="D257" s="237" t="s">
        <v>5288</v>
      </c>
      <c r="E257" s="237" t="s">
        <v>21</v>
      </c>
      <c r="F257" s="237" t="s">
        <v>21</v>
      </c>
      <c r="G257" s="237" t="s">
        <v>21</v>
      </c>
      <c r="H257" s="237" t="s">
        <v>5289</v>
      </c>
      <c r="I257" s="237" t="s">
        <v>21</v>
      </c>
      <c r="J257" s="237" t="s">
        <v>5290</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1592</v>
      </c>
      <c r="B258" s="236" t="s">
        <v>5291</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5292</v>
      </c>
      <c r="B259" s="237" t="s">
        <v>5293</v>
      </c>
      <c r="C259" s="237" t="s">
        <v>5294</v>
      </c>
      <c r="D259" s="237" t="s">
        <v>5295</v>
      </c>
      <c r="E259" s="237" t="s">
        <v>5296</v>
      </c>
      <c r="F259" s="237" t="s">
        <v>21</v>
      </c>
      <c r="G259" s="237" t="s">
        <v>21</v>
      </c>
      <c r="H259" s="237" t="s">
        <v>5297</v>
      </c>
      <c r="I259" s="237" t="s">
        <v>21</v>
      </c>
      <c r="J259" s="237" t="s">
        <v>5298</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5299</v>
      </c>
      <c r="B260" s="237" t="s">
        <v>5300</v>
      </c>
      <c r="C260" s="237" t="s">
        <v>5301</v>
      </c>
      <c r="D260" s="237" t="s">
        <v>21</v>
      </c>
      <c r="E260" s="237" t="s">
        <v>21</v>
      </c>
      <c r="F260" s="237" t="s">
        <v>21</v>
      </c>
      <c r="G260" s="237" t="s">
        <v>21</v>
      </c>
      <c r="H260" s="237" t="s">
        <v>5302</v>
      </c>
      <c r="I260" s="237" t="s">
        <v>5303</v>
      </c>
      <c r="J260" s="237" t="s">
        <v>5304</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5305</v>
      </c>
      <c r="B261" s="237" t="s">
        <v>5306</v>
      </c>
      <c r="C261" s="237" t="s">
        <v>5307</v>
      </c>
      <c r="D261" s="237" t="s">
        <v>5308</v>
      </c>
      <c r="E261" s="237" t="s">
        <v>21</v>
      </c>
      <c r="F261" s="237" t="s">
        <v>21</v>
      </c>
      <c r="G261" s="237" t="s">
        <v>21</v>
      </c>
      <c r="H261" s="237" t="s">
        <v>5309</v>
      </c>
      <c r="I261" s="237" t="s">
        <v>5310</v>
      </c>
      <c r="J261" s="237" t="s">
        <v>5311</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5312</v>
      </c>
      <c r="B262" s="237" t="s">
        <v>5313</v>
      </c>
      <c r="C262" s="237" t="s">
        <v>5314</v>
      </c>
      <c r="D262" s="237" t="s">
        <v>5315</v>
      </c>
      <c r="E262" s="237" t="s">
        <v>21</v>
      </c>
      <c r="F262" s="237" t="s">
        <v>21</v>
      </c>
      <c r="G262" s="237" t="s">
        <v>21</v>
      </c>
      <c r="H262" s="237" t="s">
        <v>5316</v>
      </c>
      <c r="I262" s="237" t="s">
        <v>5317</v>
      </c>
      <c r="J262" s="237" t="s">
        <v>5318</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5319</v>
      </c>
      <c r="B263" s="237" t="s">
        <v>5320</v>
      </c>
      <c r="C263" s="237" t="s">
        <v>5321</v>
      </c>
      <c r="D263" s="237" t="s">
        <v>5322</v>
      </c>
      <c r="E263" s="237" t="s">
        <v>21</v>
      </c>
      <c r="F263" s="237" t="s">
        <v>21</v>
      </c>
      <c r="G263" s="237" t="s">
        <v>5323</v>
      </c>
      <c r="H263" s="237" t="s">
        <v>4226</v>
      </c>
      <c r="I263" s="237" t="s">
        <v>5324</v>
      </c>
      <c r="J263" s="237" t="s">
        <v>5325</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5326</v>
      </c>
      <c r="B264" s="237" t="s">
        <v>5327</v>
      </c>
      <c r="C264" s="237" t="s">
        <v>5314</v>
      </c>
      <c r="D264" s="237" t="s">
        <v>5328</v>
      </c>
      <c r="E264" s="237" t="s">
        <v>21</v>
      </c>
      <c r="F264" s="237" t="s">
        <v>21</v>
      </c>
      <c r="G264" s="237" t="s">
        <v>21</v>
      </c>
      <c r="H264" s="237" t="s">
        <v>5329</v>
      </c>
      <c r="I264" s="237" t="s">
        <v>21</v>
      </c>
      <c r="J264" s="237" t="s">
        <v>5330</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1596</v>
      </c>
      <c r="B265" s="236" t="s">
        <v>5331</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5332</v>
      </c>
      <c r="B266" s="237" t="s">
        <v>5333</v>
      </c>
      <c r="C266" s="237" t="s">
        <v>5334</v>
      </c>
      <c r="D266" s="237" t="s">
        <v>5335</v>
      </c>
      <c r="E266" s="237" t="s">
        <v>5336</v>
      </c>
      <c r="F266" s="237" t="s">
        <v>21</v>
      </c>
      <c r="G266" s="237" t="s">
        <v>5337</v>
      </c>
      <c r="H266" s="237" t="s">
        <v>5338</v>
      </c>
      <c r="I266" s="237" t="s">
        <v>5339</v>
      </c>
      <c r="J266" s="237" t="s">
        <v>5340</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5341</v>
      </c>
      <c r="B267" s="237" t="s">
        <v>5342</v>
      </c>
      <c r="C267" s="237" t="s">
        <v>5343</v>
      </c>
      <c r="D267" s="237" t="s">
        <v>5344</v>
      </c>
      <c r="E267" s="237" t="s">
        <v>21</v>
      </c>
      <c r="F267" s="237" t="s">
        <v>21</v>
      </c>
      <c r="G267" s="237" t="s">
        <v>21</v>
      </c>
      <c r="H267" s="237" t="s">
        <v>5345</v>
      </c>
      <c r="I267" s="237" t="s">
        <v>21</v>
      </c>
      <c r="J267" s="237" t="s">
        <v>5346</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5347</v>
      </c>
      <c r="B268" s="237" t="s">
        <v>5348</v>
      </c>
      <c r="C268" s="237" t="s">
        <v>5349</v>
      </c>
      <c r="D268" s="237" t="s">
        <v>5344</v>
      </c>
      <c r="E268" s="237" t="s">
        <v>21</v>
      </c>
      <c r="F268" s="237" t="s">
        <v>21</v>
      </c>
      <c r="G268" s="237" t="s">
        <v>5350</v>
      </c>
      <c r="H268" s="237" t="s">
        <v>5351</v>
      </c>
      <c r="I268" s="237" t="s">
        <v>21</v>
      </c>
      <c r="J268" s="237" t="s">
        <v>5352</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5353</v>
      </c>
      <c r="B269" s="237" t="s">
        <v>5354</v>
      </c>
      <c r="C269" s="237" t="s">
        <v>5349</v>
      </c>
      <c r="D269" s="237" t="s">
        <v>5355</v>
      </c>
      <c r="E269" s="237" t="s">
        <v>21</v>
      </c>
      <c r="F269" s="237" t="s">
        <v>21</v>
      </c>
      <c r="G269" s="237" t="s">
        <v>21</v>
      </c>
      <c r="H269" s="237" t="s">
        <v>5356</v>
      </c>
      <c r="I269" s="237" t="s">
        <v>21</v>
      </c>
      <c r="J269" s="237" t="s">
        <v>5357</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5358</v>
      </c>
      <c r="B270" s="237" t="s">
        <v>5359</v>
      </c>
      <c r="C270" s="237" t="s">
        <v>5360</v>
      </c>
      <c r="D270" s="237" t="s">
        <v>5361</v>
      </c>
      <c r="E270" s="237" t="s">
        <v>21</v>
      </c>
      <c r="F270" s="237" t="s">
        <v>21</v>
      </c>
      <c r="G270" s="237" t="s">
        <v>21</v>
      </c>
      <c r="H270" s="237" t="s">
        <v>5362</v>
      </c>
      <c r="I270" s="237" t="s">
        <v>21</v>
      </c>
      <c r="J270" s="237" t="s">
        <v>5363</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5364</v>
      </c>
      <c r="B271" s="237" t="s">
        <v>5365</v>
      </c>
      <c r="C271" s="237" t="s">
        <v>5366</v>
      </c>
      <c r="D271" s="237" t="s">
        <v>5367</v>
      </c>
      <c r="E271" s="237" t="s">
        <v>21</v>
      </c>
      <c r="F271" s="237" t="s">
        <v>21</v>
      </c>
      <c r="G271" s="237" t="s">
        <v>21</v>
      </c>
      <c r="H271" s="237" t="s">
        <v>5368</v>
      </c>
      <c r="I271" s="237" t="s">
        <v>5369</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5370</v>
      </c>
      <c r="B272" s="237" t="s">
        <v>5371</v>
      </c>
      <c r="C272" s="237" t="s">
        <v>5372</v>
      </c>
      <c r="D272" s="237" t="s">
        <v>5373</v>
      </c>
      <c r="E272" s="237" t="s">
        <v>21</v>
      </c>
      <c r="F272" s="237" t="s">
        <v>21</v>
      </c>
      <c r="G272" s="237" t="s">
        <v>21</v>
      </c>
      <c r="H272" s="237" t="s">
        <v>5374</v>
      </c>
      <c r="I272" s="237" t="s">
        <v>5375</v>
      </c>
      <c r="J272" s="237" t="s">
        <v>5376</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1600</v>
      </c>
      <c r="B273" s="236" t="s">
        <v>5377</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5378</v>
      </c>
      <c r="B274" s="237" t="s">
        <v>5379</v>
      </c>
      <c r="C274" s="237" t="s">
        <v>5380</v>
      </c>
      <c r="D274" s="237" t="s">
        <v>5373</v>
      </c>
      <c r="E274" s="237" t="s">
        <v>5381</v>
      </c>
      <c r="F274" s="237" t="s">
        <v>21</v>
      </c>
      <c r="G274" s="237" t="s">
        <v>21</v>
      </c>
      <c r="H274" s="237" t="s">
        <v>5382</v>
      </c>
      <c r="I274" s="237" t="s">
        <v>21</v>
      </c>
      <c r="J274" s="237" t="s">
        <v>5383</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5384</v>
      </c>
      <c r="B275" s="237" t="s">
        <v>5385</v>
      </c>
      <c r="C275" s="237" t="s">
        <v>5386</v>
      </c>
      <c r="D275" s="237" t="s">
        <v>5387</v>
      </c>
      <c r="E275" s="237" t="s">
        <v>21</v>
      </c>
      <c r="F275" s="237" t="s">
        <v>21</v>
      </c>
      <c r="G275" s="237" t="s">
        <v>21</v>
      </c>
      <c r="H275" s="237" t="s">
        <v>5388</v>
      </c>
      <c r="I275" s="237" t="s">
        <v>21</v>
      </c>
      <c r="J275" s="237" t="s">
        <v>5389</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5390</v>
      </c>
      <c r="B276" s="237" t="s">
        <v>5391</v>
      </c>
      <c r="C276" s="237" t="s">
        <v>5392</v>
      </c>
      <c r="D276" s="237" t="s">
        <v>5393</v>
      </c>
      <c r="E276" s="237" t="s">
        <v>21</v>
      </c>
      <c r="F276" s="237" t="s">
        <v>5394</v>
      </c>
      <c r="G276" s="237" t="s">
        <v>21</v>
      </c>
      <c r="H276" s="237" t="s">
        <v>5395</v>
      </c>
      <c r="I276" s="237" t="s">
        <v>5396</v>
      </c>
      <c r="J276" s="237" t="s">
        <v>5397</v>
      </c>
      <c r="K276" s="240">
        <f>IF(COUNTIF(L276:AY276,"&lt;&gt;")=0,"",SUMPRODUCT(((Recommendations[ImplStatus]="Implemented")+(Recommendations[ImplStatus]="Compensated"))*ISNUMBER(MATCH(Recommendations[Id],L276:AY276,0)))/COUNTIF(L276:AY276,"&lt;&gt;"))</f>
        <v>0</v>
      </c>
      <c r="L276" s="243" t="s">
        <v>31</v>
      </c>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5398</v>
      </c>
      <c r="B277" s="236" t="s">
        <v>5399</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5400</v>
      </c>
      <c r="B278" s="237" t="s">
        <v>5401</v>
      </c>
      <c r="C278" s="237" t="s">
        <v>5402</v>
      </c>
      <c r="D278" s="237" t="s">
        <v>5403</v>
      </c>
      <c r="E278" s="237" t="s">
        <v>21</v>
      </c>
      <c r="F278" s="237" t="s">
        <v>5404</v>
      </c>
      <c r="G278" s="237" t="s">
        <v>21</v>
      </c>
      <c r="H278" s="237" t="s">
        <v>5405</v>
      </c>
      <c r="I278" s="237" t="s">
        <v>21</v>
      </c>
      <c r="J278" s="237" t="s">
        <v>5406</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5407</v>
      </c>
      <c r="B279" s="235" t="s">
        <v>5408</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1606</v>
      </c>
      <c r="B280" s="236" t="s">
        <v>5409</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5410</v>
      </c>
      <c r="B281" s="237" t="s">
        <v>5411</v>
      </c>
      <c r="C281" s="237" t="s">
        <v>5412</v>
      </c>
      <c r="D281" s="237" t="s">
        <v>5413</v>
      </c>
      <c r="E281" s="237" t="s">
        <v>5414</v>
      </c>
      <c r="F281" s="237" t="s">
        <v>21</v>
      </c>
      <c r="G281" s="237" t="s">
        <v>21</v>
      </c>
      <c r="H281" s="237" t="s">
        <v>5415</v>
      </c>
      <c r="I281" s="237" t="s">
        <v>21</v>
      </c>
      <c r="J281" s="237" t="s">
        <v>5416</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5417</v>
      </c>
      <c r="B282" s="237" t="s">
        <v>5418</v>
      </c>
      <c r="C282" s="237" t="s">
        <v>5419</v>
      </c>
      <c r="D282" s="237" t="s">
        <v>21</v>
      </c>
      <c r="E282" s="237" t="s">
        <v>21</v>
      </c>
      <c r="F282" s="237" t="s">
        <v>21</v>
      </c>
      <c r="G282" s="237" t="s">
        <v>21</v>
      </c>
      <c r="H282" s="237" t="s">
        <v>5420</v>
      </c>
      <c r="I282" s="237" t="s">
        <v>21</v>
      </c>
      <c r="J282" s="237" t="s">
        <v>5421</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5422</v>
      </c>
      <c r="B283" s="237" t="s">
        <v>5423</v>
      </c>
      <c r="C283" s="237" t="s">
        <v>5424</v>
      </c>
      <c r="D283" s="237" t="s">
        <v>21</v>
      </c>
      <c r="E283" s="237" t="s">
        <v>21</v>
      </c>
      <c r="F283" s="237" t="s">
        <v>21</v>
      </c>
      <c r="G283" s="237" t="s">
        <v>21</v>
      </c>
      <c r="H283" s="237" t="s">
        <v>5425</v>
      </c>
      <c r="I283" s="237" t="s">
        <v>21</v>
      </c>
      <c r="J283" s="237" t="s">
        <v>5426</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5427</v>
      </c>
      <c r="B284" s="237" t="s">
        <v>5428</v>
      </c>
      <c r="C284" s="237" t="s">
        <v>5429</v>
      </c>
      <c r="D284" s="237" t="s">
        <v>5430</v>
      </c>
      <c r="E284" s="237" t="s">
        <v>21</v>
      </c>
      <c r="F284" s="237" t="s">
        <v>21</v>
      </c>
      <c r="G284" s="237" t="s">
        <v>21</v>
      </c>
      <c r="H284" s="237" t="s">
        <v>5431</v>
      </c>
      <c r="I284" s="237" t="s">
        <v>21</v>
      </c>
      <c r="J284" s="237" t="s">
        <v>5432</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1610</v>
      </c>
      <c r="B285" s="236" t="s">
        <v>5433</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5434</v>
      </c>
      <c r="B286" s="237" t="s">
        <v>5435</v>
      </c>
      <c r="C286" s="237" t="s">
        <v>5436</v>
      </c>
      <c r="D286" s="237" t="s">
        <v>5437</v>
      </c>
      <c r="E286" s="237" t="s">
        <v>21</v>
      </c>
      <c r="F286" s="237" t="s">
        <v>21</v>
      </c>
      <c r="G286" s="237" t="s">
        <v>21</v>
      </c>
      <c r="H286" s="237" t="s">
        <v>5438</v>
      </c>
      <c r="I286" s="237" t="s">
        <v>5439</v>
      </c>
      <c r="J286" s="237" t="s">
        <v>5440</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1614</v>
      </c>
      <c r="B287" s="236" t="s">
        <v>5441</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5442</v>
      </c>
      <c r="B288" s="237" t="s">
        <v>5443</v>
      </c>
      <c r="C288" s="237" t="s">
        <v>5444</v>
      </c>
      <c r="D288" s="237" t="s">
        <v>5445</v>
      </c>
      <c r="E288" s="237" t="s">
        <v>5446</v>
      </c>
      <c r="F288" s="237" t="s">
        <v>5447</v>
      </c>
      <c r="G288" s="237" t="s">
        <v>5448</v>
      </c>
      <c r="H288" s="237" t="s">
        <v>5449</v>
      </c>
      <c r="I288" s="237" t="s">
        <v>4430</v>
      </c>
      <c r="J288" s="237" t="s">
        <v>5450</v>
      </c>
      <c r="K288" s="240">
        <f>IF(COUNTIF(L288:AY288,"&lt;&gt;")=0,"",SUMPRODUCT(((Recommendations[ImplStatus]="Implemented")+(Recommendations[ImplStatus]="Compensated"))*ISNUMBER(MATCH(Recommendations[Id],L288:AY288,0)))/COUNTIF(L288:AY288,"&lt;&gt;"))</f>
        <v>0</v>
      </c>
      <c r="L288" s="243" t="s">
        <v>14</v>
      </c>
      <c r="M288" s="243" t="s">
        <v>352</v>
      </c>
      <c r="N288" s="243" t="s">
        <v>382</v>
      </c>
      <c r="O288" s="243" t="s">
        <v>851</v>
      </c>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5451</v>
      </c>
      <c r="B289" s="237" t="s">
        <v>5452</v>
      </c>
      <c r="C289" s="237" t="s">
        <v>5453</v>
      </c>
      <c r="D289" s="237" t="s">
        <v>21</v>
      </c>
      <c r="E289" s="237" t="s">
        <v>5446</v>
      </c>
      <c r="F289" s="237" t="s">
        <v>21</v>
      </c>
      <c r="G289" s="237" t="s">
        <v>5454</v>
      </c>
      <c r="H289" s="237" t="s">
        <v>5455</v>
      </c>
      <c r="I289" s="237" t="s">
        <v>5456</v>
      </c>
      <c r="J289" s="237" t="s">
        <v>5457</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5458</v>
      </c>
      <c r="B290" s="237" t="s">
        <v>5459</v>
      </c>
      <c r="C290" s="237" t="s">
        <v>5460</v>
      </c>
      <c r="D290" s="237" t="s">
        <v>21</v>
      </c>
      <c r="E290" s="237" t="s">
        <v>5461</v>
      </c>
      <c r="F290" s="237" t="s">
        <v>21</v>
      </c>
      <c r="G290" s="237" t="s">
        <v>5462</v>
      </c>
      <c r="H290" s="237" t="s">
        <v>5463</v>
      </c>
      <c r="I290" s="237" t="s">
        <v>5464</v>
      </c>
      <c r="J290" s="237" t="s">
        <v>5465</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5466</v>
      </c>
      <c r="B291" s="237" t="s">
        <v>5467</v>
      </c>
      <c r="C291" s="237" t="s">
        <v>5468</v>
      </c>
      <c r="D291" s="237" t="s">
        <v>21</v>
      </c>
      <c r="E291" s="237" t="s">
        <v>21</v>
      </c>
      <c r="F291" s="237" t="s">
        <v>21</v>
      </c>
      <c r="G291" s="237" t="s">
        <v>21</v>
      </c>
      <c r="H291" s="237" t="s">
        <v>5469</v>
      </c>
      <c r="I291" s="237" t="s">
        <v>4430</v>
      </c>
      <c r="J291" s="237" t="s">
        <v>5470</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1618</v>
      </c>
      <c r="B292" s="236" t="s">
        <v>5471</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5472</v>
      </c>
      <c r="B293" s="237" t="s">
        <v>5473</v>
      </c>
      <c r="C293" s="237" t="s">
        <v>5474</v>
      </c>
      <c r="D293" s="237" t="s">
        <v>5475</v>
      </c>
      <c r="E293" s="237" t="s">
        <v>21</v>
      </c>
      <c r="F293" s="237" t="s">
        <v>21</v>
      </c>
      <c r="G293" s="237" t="s">
        <v>21</v>
      </c>
      <c r="H293" s="237" t="s">
        <v>5476</v>
      </c>
      <c r="I293" s="237" t="s">
        <v>5477</v>
      </c>
      <c r="J293" s="237" t="s">
        <v>5478</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5479</v>
      </c>
      <c r="B294" s="237" t="s">
        <v>5480</v>
      </c>
      <c r="C294" s="237" t="s">
        <v>5481</v>
      </c>
      <c r="D294" s="237" t="s">
        <v>5475</v>
      </c>
      <c r="E294" s="237" t="s">
        <v>21</v>
      </c>
      <c r="F294" s="237" t="s">
        <v>5482</v>
      </c>
      <c r="G294" s="237" t="s">
        <v>21</v>
      </c>
      <c r="H294" s="237" t="s">
        <v>5483</v>
      </c>
      <c r="I294" s="237" t="s">
        <v>4400</v>
      </c>
      <c r="J294" s="237" t="s">
        <v>5484</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5485</v>
      </c>
      <c r="B295" s="237" t="s">
        <v>5486</v>
      </c>
      <c r="C295" s="237" t="s">
        <v>5487</v>
      </c>
      <c r="D295" s="237" t="s">
        <v>5488</v>
      </c>
      <c r="E295" s="237" t="s">
        <v>21</v>
      </c>
      <c r="F295" s="237" t="s">
        <v>21</v>
      </c>
      <c r="G295" s="237" t="s">
        <v>21</v>
      </c>
      <c r="H295" s="237" t="s">
        <v>5489</v>
      </c>
      <c r="I295" s="237" t="s">
        <v>4400</v>
      </c>
      <c r="J295" s="237" t="s">
        <v>5490</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1622</v>
      </c>
      <c r="B296" s="236" t="s">
        <v>5491</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5492</v>
      </c>
      <c r="B297" s="237" t="s">
        <v>5493</v>
      </c>
      <c r="C297" s="237" t="s">
        <v>5494</v>
      </c>
      <c r="D297" s="237" t="s">
        <v>5488</v>
      </c>
      <c r="E297" s="237" t="s">
        <v>21</v>
      </c>
      <c r="F297" s="237" t="s">
        <v>5495</v>
      </c>
      <c r="G297" s="237" t="s">
        <v>21</v>
      </c>
      <c r="H297" s="237" t="s">
        <v>5496</v>
      </c>
      <c r="I297" s="237" t="s">
        <v>21</v>
      </c>
      <c r="J297" s="237" t="s">
        <v>5497</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5498</v>
      </c>
      <c r="B298" s="237" t="s">
        <v>5499</v>
      </c>
      <c r="C298" s="237" t="s">
        <v>5500</v>
      </c>
      <c r="D298" s="237" t="s">
        <v>5501</v>
      </c>
      <c r="E298" s="237" t="s">
        <v>21</v>
      </c>
      <c r="F298" s="237" t="s">
        <v>21</v>
      </c>
      <c r="G298" s="237" t="s">
        <v>5502</v>
      </c>
      <c r="H298" s="237" t="s">
        <v>5503</v>
      </c>
      <c r="I298" s="237" t="s">
        <v>5503</v>
      </c>
      <c r="J298" s="237" t="s">
        <v>5504</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5505</v>
      </c>
      <c r="B299" s="237" t="s">
        <v>5506</v>
      </c>
      <c r="C299" s="237" t="s">
        <v>5507</v>
      </c>
      <c r="D299" s="237" t="s">
        <v>21</v>
      </c>
      <c r="E299" s="237" t="s">
        <v>21</v>
      </c>
      <c r="F299" s="237" t="s">
        <v>21</v>
      </c>
      <c r="G299" s="237" t="s">
        <v>21</v>
      </c>
      <c r="H299" s="237" t="s">
        <v>5508</v>
      </c>
      <c r="I299" s="237" t="s">
        <v>5509</v>
      </c>
      <c r="J299" s="237" t="s">
        <v>5510</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5511</v>
      </c>
      <c r="B300" s="237" t="s">
        <v>5512</v>
      </c>
      <c r="C300" s="237" t="s">
        <v>5513</v>
      </c>
      <c r="D300" s="237" t="s">
        <v>21</v>
      </c>
      <c r="E300" s="237" t="s">
        <v>21</v>
      </c>
      <c r="F300" s="237" t="s">
        <v>5514</v>
      </c>
      <c r="G300" s="237" t="s">
        <v>21</v>
      </c>
      <c r="H300" s="237" t="s">
        <v>5515</v>
      </c>
      <c r="I300" s="237" t="s">
        <v>5509</v>
      </c>
      <c r="J300" s="237" t="s">
        <v>5516</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1626</v>
      </c>
      <c r="B301" s="236" t="s">
        <v>5517</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5518</v>
      </c>
      <c r="B302" s="237" t="s">
        <v>5519</v>
      </c>
      <c r="C302" s="237" t="s">
        <v>5520</v>
      </c>
      <c r="D302" s="237" t="s">
        <v>21</v>
      </c>
      <c r="E302" s="237" t="s">
        <v>21</v>
      </c>
      <c r="F302" s="237" t="s">
        <v>21</v>
      </c>
      <c r="G302" s="237" t="s">
        <v>21</v>
      </c>
      <c r="H302" s="237" t="s">
        <v>5521</v>
      </c>
      <c r="I302" s="237" t="s">
        <v>21</v>
      </c>
      <c r="J302" s="237" t="s">
        <v>5522</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5523</v>
      </c>
      <c r="B303" s="237" t="s">
        <v>5524</v>
      </c>
      <c r="C303" s="237" t="s">
        <v>5525</v>
      </c>
      <c r="D303" s="237" t="s">
        <v>5526</v>
      </c>
      <c r="E303" s="237" t="s">
        <v>21</v>
      </c>
      <c r="F303" s="237" t="s">
        <v>21</v>
      </c>
      <c r="G303" s="237" t="s">
        <v>21</v>
      </c>
      <c r="H303" s="237" t="s">
        <v>5527</v>
      </c>
      <c r="I303" s="237" t="s">
        <v>4430</v>
      </c>
      <c r="J303" s="237" t="s">
        <v>5528</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5529</v>
      </c>
      <c r="B304" s="237" t="s">
        <v>5530</v>
      </c>
      <c r="C304" s="237" t="s">
        <v>5531</v>
      </c>
      <c r="D304" s="237" t="s">
        <v>5526</v>
      </c>
      <c r="E304" s="237" t="s">
        <v>21</v>
      </c>
      <c r="F304" s="237" t="s">
        <v>5532</v>
      </c>
      <c r="G304" s="237" t="s">
        <v>21</v>
      </c>
      <c r="H304" s="237" t="s">
        <v>5533</v>
      </c>
      <c r="I304" s="237" t="s">
        <v>21</v>
      </c>
      <c r="J304" s="237" t="s">
        <v>5534</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5535</v>
      </c>
      <c r="B305" s="237" t="s">
        <v>5536</v>
      </c>
      <c r="C305" s="237" t="s">
        <v>5537</v>
      </c>
      <c r="D305" s="237" t="s">
        <v>5538</v>
      </c>
      <c r="E305" s="237" t="s">
        <v>21</v>
      </c>
      <c r="F305" s="237" t="s">
        <v>21</v>
      </c>
      <c r="G305" s="237" t="s">
        <v>21</v>
      </c>
      <c r="H305" s="237" t="s">
        <v>5539</v>
      </c>
      <c r="I305" s="237" t="s">
        <v>5540</v>
      </c>
      <c r="J305" s="237" t="s">
        <v>5541</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5542</v>
      </c>
      <c r="B306" s="237" t="s">
        <v>5543</v>
      </c>
      <c r="C306" s="237" t="s">
        <v>5544</v>
      </c>
      <c r="D306" s="237" t="s">
        <v>5545</v>
      </c>
      <c r="E306" s="237" t="s">
        <v>21</v>
      </c>
      <c r="F306" s="237" t="s">
        <v>21</v>
      </c>
      <c r="G306" s="237" t="s">
        <v>21</v>
      </c>
      <c r="H306" s="237" t="s">
        <v>5546</v>
      </c>
      <c r="I306" s="237" t="s">
        <v>4430</v>
      </c>
      <c r="J306" s="237" t="s">
        <v>5547</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1630</v>
      </c>
      <c r="B307" s="236" t="s">
        <v>5548</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5549</v>
      </c>
      <c r="B308" s="237" t="s">
        <v>5550</v>
      </c>
      <c r="C308" s="237" t="s">
        <v>5551</v>
      </c>
      <c r="D308" s="237" t="s">
        <v>5545</v>
      </c>
      <c r="E308" s="237" t="s">
        <v>21</v>
      </c>
      <c r="F308" s="237" t="s">
        <v>5552</v>
      </c>
      <c r="G308" s="237" t="s">
        <v>21</v>
      </c>
      <c r="H308" s="237" t="s">
        <v>5553</v>
      </c>
      <c r="I308" s="237" t="s">
        <v>5554</v>
      </c>
      <c r="J308" s="237" t="s">
        <v>5555</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1634</v>
      </c>
      <c r="B309" s="236" t="s">
        <v>5556</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5557</v>
      </c>
      <c r="B310" s="237" t="s">
        <v>5558</v>
      </c>
      <c r="C310" s="237" t="s">
        <v>5559</v>
      </c>
      <c r="D310" s="237" t="s">
        <v>21</v>
      </c>
      <c r="E310" s="237" t="s">
        <v>21</v>
      </c>
      <c r="F310" s="237" t="s">
        <v>5560</v>
      </c>
      <c r="G310" s="237" t="s">
        <v>21</v>
      </c>
      <c r="H310" s="237" t="s">
        <v>5561</v>
      </c>
      <c r="I310" s="237" t="s">
        <v>5562</v>
      </c>
      <c r="J310" s="237" t="s">
        <v>5563</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5564</v>
      </c>
      <c r="B311" s="237" t="s">
        <v>5565</v>
      </c>
      <c r="C311" s="237" t="s">
        <v>5566</v>
      </c>
      <c r="D311" s="237" t="s">
        <v>5567</v>
      </c>
      <c r="E311" s="237" t="s">
        <v>21</v>
      </c>
      <c r="F311" s="237" t="s">
        <v>21</v>
      </c>
      <c r="G311" s="237" t="s">
        <v>5568</v>
      </c>
      <c r="H311" s="237" t="s">
        <v>5569</v>
      </c>
      <c r="I311" s="237" t="s">
        <v>21</v>
      </c>
      <c r="J311" s="237" t="s">
        <v>5570</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5571</v>
      </c>
      <c r="B312" s="237" t="s">
        <v>5572</v>
      </c>
      <c r="C312" s="237" t="s">
        <v>5573</v>
      </c>
      <c r="D312" s="237" t="s">
        <v>5574</v>
      </c>
      <c r="E312" s="237" t="s">
        <v>21</v>
      </c>
      <c r="F312" s="237" t="s">
        <v>21</v>
      </c>
      <c r="G312" s="237" t="s">
        <v>21</v>
      </c>
      <c r="H312" s="237" t="s">
        <v>5575</v>
      </c>
      <c r="I312" s="237" t="s">
        <v>21</v>
      </c>
      <c r="J312" s="237" t="s">
        <v>5576</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5577</v>
      </c>
      <c r="B313" s="237" t="s">
        <v>5578</v>
      </c>
      <c r="C313" s="237" t="s">
        <v>5579</v>
      </c>
      <c r="D313" s="237" t="s">
        <v>5580</v>
      </c>
      <c r="E313" s="237" t="s">
        <v>21</v>
      </c>
      <c r="F313" s="237" t="s">
        <v>21</v>
      </c>
      <c r="G313" s="237" t="s">
        <v>5581</v>
      </c>
      <c r="H313" s="237" t="s">
        <v>5582</v>
      </c>
      <c r="I313" s="237" t="s">
        <v>5583</v>
      </c>
      <c r="J313" s="237" t="s">
        <v>5584</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5585</v>
      </c>
      <c r="B314" s="237" t="s">
        <v>5586</v>
      </c>
      <c r="C314" s="237" t="s">
        <v>5587</v>
      </c>
      <c r="D314" s="237" t="s">
        <v>5588</v>
      </c>
      <c r="E314" s="237" t="s">
        <v>21</v>
      </c>
      <c r="F314" s="237" t="s">
        <v>21</v>
      </c>
      <c r="G314" s="237" t="s">
        <v>5589</v>
      </c>
      <c r="H314" s="237" t="s">
        <v>5590</v>
      </c>
      <c r="I314" s="237" t="s">
        <v>5591</v>
      </c>
      <c r="J314" s="237" t="s">
        <v>5592</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5593</v>
      </c>
      <c r="B315" s="236" t="s">
        <v>5594</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5595</v>
      </c>
      <c r="B316" s="237" t="s">
        <v>5596</v>
      </c>
      <c r="C316" s="237" t="s">
        <v>5597</v>
      </c>
      <c r="D316" s="237" t="s">
        <v>21</v>
      </c>
      <c r="E316" s="237" t="s">
        <v>21</v>
      </c>
      <c r="F316" s="237" t="s">
        <v>21</v>
      </c>
      <c r="G316" s="237" t="s">
        <v>21</v>
      </c>
      <c r="H316" s="237" t="s">
        <v>5598</v>
      </c>
      <c r="I316" s="237" t="s">
        <v>5599</v>
      </c>
      <c r="J316" s="237" t="s">
        <v>5600</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5601</v>
      </c>
      <c r="B317" s="237" t="s">
        <v>5602</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5603</v>
      </c>
      <c r="B318" s="236" t="s">
        <v>5604</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5605</v>
      </c>
      <c r="B319" s="237" t="s">
        <v>5606</v>
      </c>
      <c r="C319" s="237" t="s">
        <v>5607</v>
      </c>
      <c r="D319" s="237" t="s">
        <v>5608</v>
      </c>
      <c r="E319" s="237" t="s">
        <v>21</v>
      </c>
      <c r="F319" s="237" t="s">
        <v>5609</v>
      </c>
      <c r="G319" s="237" t="s">
        <v>5610</v>
      </c>
      <c r="H319" s="237" t="s">
        <v>5611</v>
      </c>
      <c r="I319" s="237" t="s">
        <v>21</v>
      </c>
      <c r="J319" s="237" t="s">
        <v>5612</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5613</v>
      </c>
      <c r="B320" s="237" t="s">
        <v>5614</v>
      </c>
      <c r="C320" s="237" t="s">
        <v>5615</v>
      </c>
      <c r="D320" s="237" t="s">
        <v>5616</v>
      </c>
      <c r="E320" s="237" t="s">
        <v>21</v>
      </c>
      <c r="F320" s="237" t="s">
        <v>21</v>
      </c>
      <c r="G320" s="237" t="s">
        <v>21</v>
      </c>
      <c r="H320" s="237" t="s">
        <v>5617</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5618</v>
      </c>
      <c r="B321" s="237" t="s">
        <v>5619</v>
      </c>
      <c r="C321" s="237" t="s">
        <v>5620</v>
      </c>
      <c r="D321" s="237" t="s">
        <v>5621</v>
      </c>
      <c r="E321" s="237" t="s">
        <v>21</v>
      </c>
      <c r="F321" s="237" t="s">
        <v>21</v>
      </c>
      <c r="G321" s="237" t="s">
        <v>21</v>
      </c>
      <c r="H321" s="237" t="s">
        <v>5622</v>
      </c>
      <c r="I321" s="237" t="s">
        <v>21</v>
      </c>
      <c r="J321" s="237" t="s">
        <v>5623</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5624</v>
      </c>
      <c r="B322" s="237" t="s">
        <v>5625</v>
      </c>
      <c r="C322" s="237" t="s">
        <v>5626</v>
      </c>
      <c r="D322" s="237" t="s">
        <v>5627</v>
      </c>
      <c r="E322" s="237" t="s">
        <v>21</v>
      </c>
      <c r="F322" s="237" t="s">
        <v>21</v>
      </c>
      <c r="G322" s="237" t="s">
        <v>21</v>
      </c>
      <c r="H322" s="237" t="s">
        <v>5628</v>
      </c>
      <c r="I322" s="237" t="s">
        <v>21</v>
      </c>
      <c r="J322" s="237" t="s">
        <v>5629</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5630</v>
      </c>
      <c r="B323" s="237" t="s">
        <v>5631</v>
      </c>
      <c r="C323" s="237" t="s">
        <v>5632</v>
      </c>
      <c r="D323" s="237" t="s">
        <v>21</v>
      </c>
      <c r="E323" s="237" t="s">
        <v>21</v>
      </c>
      <c r="F323" s="237" t="s">
        <v>21</v>
      </c>
      <c r="G323" s="237" t="s">
        <v>21</v>
      </c>
      <c r="H323" s="237" t="s">
        <v>5633</v>
      </c>
      <c r="I323" s="237" t="s">
        <v>4430</v>
      </c>
      <c r="J323" s="237" t="s">
        <v>5634</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5635</v>
      </c>
      <c r="B324" s="237" t="s">
        <v>5636</v>
      </c>
      <c r="C324" s="237" t="s">
        <v>5637</v>
      </c>
      <c r="D324" s="237" t="s">
        <v>21</v>
      </c>
      <c r="E324" s="237" t="s">
        <v>21</v>
      </c>
      <c r="F324" s="237" t="s">
        <v>21</v>
      </c>
      <c r="G324" s="237" t="s">
        <v>21</v>
      </c>
      <c r="H324" s="237" t="s">
        <v>5638</v>
      </c>
      <c r="I324" s="237" t="s">
        <v>5639</v>
      </c>
      <c r="J324" s="237" t="s">
        <v>5640</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5641</v>
      </c>
      <c r="B325" s="237" t="s">
        <v>5642</v>
      </c>
      <c r="C325" s="237" t="s">
        <v>5643</v>
      </c>
      <c r="D325" s="237" t="s">
        <v>5644</v>
      </c>
      <c r="E325" s="237" t="s">
        <v>21</v>
      </c>
      <c r="F325" s="237" t="s">
        <v>21</v>
      </c>
      <c r="G325" s="237" t="s">
        <v>21</v>
      </c>
      <c r="H325" s="237" t="s">
        <v>5645</v>
      </c>
      <c r="I325" s="237" t="s">
        <v>21</v>
      </c>
      <c r="J325" s="237" t="s">
        <v>5646</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5647</v>
      </c>
      <c r="B326" s="244" t="s">
        <v>5648</v>
      </c>
      <c r="C326" s="244" t="s">
        <v>5649</v>
      </c>
      <c r="D326" s="244" t="s">
        <v>5650</v>
      </c>
      <c r="E326" s="244" t="s">
        <v>21</v>
      </c>
      <c r="F326" s="244" t="s">
        <v>21</v>
      </c>
      <c r="G326" s="244" t="s">
        <v>21</v>
      </c>
      <c r="H326" s="244" t="s">
        <v>5651</v>
      </c>
      <c r="I326" s="244" t="s">
        <v>4430</v>
      </c>
      <c r="J326" s="244" t="s">
        <v>5652</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920</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IFERROR(INDEX('Recommendations'!$H$2:$H$181, MATCH(L2,'Recommendations'!$A$2:$A$181,0))="Implemented", FALSE))</xm:f>
            <x14:dxf>
              <font>
                <color rgb="FF000000"/>
              </font>
              <fill>
                <patternFill>
                  <bgColor rgb="FF3C7D22"/>
                </patternFill>
              </fill>
            </x14:dxf>
          </x14:cfRule>
          <x14:cfRule type="expression" priority="2" id="{00000000-000E-0000-0A00-000002000000}">
            <xm:f>AND(L2&lt;&gt;"", IFERROR(INDEX('Recommendations'!$H$2:$H$181, MATCH(L2,'Recommendations'!$A$2:$A$181,0))="Compensated", FALSE))</xm:f>
            <x14:dxf>
              <font>
                <color rgb="FF000000"/>
              </font>
              <fill>
                <patternFill>
                  <bgColor rgb="FFC6E0B4"/>
                </patternFill>
              </fill>
            </x14:dxf>
          </x14:cfRule>
          <x14:cfRule type="expression" priority="3" id="{00000000-000E-0000-0A00-000003000000}">
            <xm:f>AND(L2&lt;&gt;"", IFERROR(INDEX('Recommendations'!$H$2:$H$181, MATCH(L2,'Recommendations'!$A$2:$A$181,0))="Testing", FALSE))</xm:f>
            <x14:dxf>
              <font>
                <color rgb="FF000000"/>
              </font>
              <fill>
                <patternFill>
                  <bgColor rgb="FFFFC000"/>
                </patternFill>
              </fill>
            </x14:dxf>
          </x14:cfRule>
          <x14:cfRule type="expression" priority="4" id="{00000000-000E-0000-0A00-000004000000}">
            <xm:f>AND(L2&lt;&gt;"", IFERROR(INDEX('Recommendations'!$H$2:$H$181, MATCH(L2,'Recommendations'!$A$2:$A$181,0))="Failed", FALSE))</xm:f>
            <x14:dxf>
              <font>
                <color rgb="FF000000"/>
              </font>
              <fill>
                <patternFill>
                  <bgColor rgb="FFD82891"/>
                </patternFill>
              </fill>
            </x14:dxf>
          </x14:cfRule>
          <x14:cfRule type="expression" priority="5" id="{00000000-000E-0000-0A00-000005000000}">
            <xm:f>AND(L2&lt;&gt;"", IFERROR(INDEX('Recommendations'!$H$2:$H$181, MATCH(L2,'Recommendations'!$A$2:$A$181,0))="Risk Accepted", FALSE))</xm:f>
            <x14:dxf>
              <font>
                <color rgb="FF000000"/>
              </font>
              <fill>
                <patternFill>
                  <bgColor rgb="FFD9D9D9"/>
                </patternFill>
              </fill>
            </x14:dxf>
          </x14:cfRule>
          <x14:cfRule type="expression" priority="6" id="{00000000-000E-0000-0A00-000006000000}">
            <xm:f>AND(L2&lt;&gt;"", IFERROR(INDEX('Recommendations'!$H$2:$H$181, MATCH(L2,'Recommendations'!$A$2:$A$181,0))="N/A",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2801</v>
      </c>
      <c r="B1" s="289" t="s">
        <v>3686</v>
      </c>
      <c r="C1" s="289" t="s">
        <v>0</v>
      </c>
      <c r="D1" s="289" t="s">
        <v>1164</v>
      </c>
      <c r="E1" s="289" t="s">
        <v>5653</v>
      </c>
      <c r="F1" s="289" t="s">
        <v>5654</v>
      </c>
      <c r="G1" s="289" t="s">
        <v>1169</v>
      </c>
      <c r="H1" s="289" t="s">
        <v>1170</v>
      </c>
      <c r="I1" s="289" t="s">
        <v>1171</v>
      </c>
      <c r="J1" s="289" t="s">
        <v>1172</v>
      </c>
      <c r="K1" s="289" t="s">
        <v>1173</v>
      </c>
      <c r="L1" s="289" t="s">
        <v>1174</v>
      </c>
      <c r="M1" s="289" t="s">
        <v>1175</v>
      </c>
      <c r="N1" s="289" t="s">
        <v>1176</v>
      </c>
      <c r="O1" s="289" t="s">
        <v>1177</v>
      </c>
      <c r="P1" s="289" t="s">
        <v>1178</v>
      </c>
      <c r="Q1" s="289" t="s">
        <v>1179</v>
      </c>
      <c r="R1" s="289" t="s">
        <v>1180</v>
      </c>
      <c r="S1" s="289" t="s">
        <v>1181</v>
      </c>
      <c r="T1" s="289" t="s">
        <v>1182</v>
      </c>
      <c r="U1" s="289" t="s">
        <v>1183</v>
      </c>
      <c r="V1" s="289" t="s">
        <v>1184</v>
      </c>
      <c r="W1" s="289" t="s">
        <v>1185</v>
      </c>
      <c r="X1" s="289" t="s">
        <v>1186</v>
      </c>
      <c r="Y1" s="289" t="s">
        <v>1187</v>
      </c>
      <c r="Z1" s="289" t="s">
        <v>1188</v>
      </c>
      <c r="AA1" s="289" t="s">
        <v>1189</v>
      </c>
      <c r="AB1" s="289" t="s">
        <v>1190</v>
      </c>
      <c r="AC1" s="289" t="s">
        <v>1191</v>
      </c>
      <c r="AD1" s="289" t="s">
        <v>1192</v>
      </c>
      <c r="AE1" s="289" t="s">
        <v>1193</v>
      </c>
      <c r="AF1" s="289" t="s">
        <v>1194</v>
      </c>
      <c r="AG1" s="289" t="s">
        <v>1195</v>
      </c>
      <c r="AH1" s="289" t="s">
        <v>1196</v>
      </c>
      <c r="AI1" s="289" t="s">
        <v>1197</v>
      </c>
      <c r="AJ1" s="289" t="s">
        <v>1198</v>
      </c>
      <c r="AK1" s="289" t="s">
        <v>1199</v>
      </c>
      <c r="AL1" s="289" t="s">
        <v>1200</v>
      </c>
      <c r="AM1" s="289" t="s">
        <v>1201</v>
      </c>
      <c r="AN1" s="289" t="s">
        <v>1202</v>
      </c>
      <c r="AO1" s="289" t="s">
        <v>1203</v>
      </c>
      <c r="AP1" s="289" t="s">
        <v>1204</v>
      </c>
      <c r="AQ1" s="289" t="s">
        <v>1205</v>
      </c>
      <c r="AR1" s="289" t="s">
        <v>1206</v>
      </c>
      <c r="AS1" s="289" t="s">
        <v>1207</v>
      </c>
      <c r="AT1" s="289" t="s">
        <v>1208</v>
      </c>
      <c r="AU1" s="290" t="s">
        <v>1209</v>
      </c>
    </row>
    <row r="2" spans="1:47" ht="60" customHeight="1" outlineLevel="1" x14ac:dyDescent="0.35">
      <c r="A2" s="280" t="s">
        <v>5655</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5655</v>
      </c>
      <c r="B3" s="259" t="s">
        <v>5656</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5655</v>
      </c>
      <c r="B4" s="260" t="s">
        <v>5656</v>
      </c>
      <c r="C4" s="261" t="s">
        <v>5657</v>
      </c>
      <c r="D4" s="264" t="s">
        <v>5658</v>
      </c>
      <c r="E4" s="265" t="s">
        <v>5659</v>
      </c>
      <c r="F4" s="268" t="s">
        <v>5660</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5655</v>
      </c>
      <c r="B5" s="260" t="s">
        <v>5656</v>
      </c>
      <c r="C5" s="261" t="s">
        <v>5661</v>
      </c>
      <c r="D5" s="264" t="s">
        <v>5662</v>
      </c>
      <c r="E5" s="265" t="s">
        <v>5659</v>
      </c>
      <c r="F5" s="268" t="s">
        <v>5660</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5655</v>
      </c>
      <c r="B6" s="260" t="s">
        <v>5656</v>
      </c>
      <c r="C6" s="261" t="s">
        <v>5663</v>
      </c>
      <c r="D6" s="264" t="s">
        <v>5664</v>
      </c>
      <c r="E6" s="265" t="s">
        <v>5659</v>
      </c>
      <c r="F6" s="268" t="s">
        <v>5660</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5655</v>
      </c>
      <c r="B7" s="260" t="s">
        <v>5656</v>
      </c>
      <c r="C7" s="261" t="s">
        <v>5665</v>
      </c>
      <c r="D7" s="264" t="s">
        <v>5666</v>
      </c>
      <c r="E7" s="265" t="s">
        <v>5659</v>
      </c>
      <c r="F7" s="268" t="s">
        <v>5660</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5655</v>
      </c>
      <c r="B8" s="260" t="s">
        <v>5656</v>
      </c>
      <c r="C8" s="261" t="s">
        <v>5667</v>
      </c>
      <c r="D8" s="264" t="s">
        <v>5668</v>
      </c>
      <c r="E8" s="265" t="s">
        <v>5659</v>
      </c>
      <c r="F8" s="268" t="s">
        <v>5660</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5655</v>
      </c>
      <c r="B9" s="260" t="s">
        <v>5656</v>
      </c>
      <c r="C9" s="261" t="s">
        <v>5669</v>
      </c>
      <c r="D9" s="264" t="s">
        <v>5670</v>
      </c>
      <c r="E9" s="265" t="s">
        <v>5659</v>
      </c>
      <c r="F9" s="268" t="s">
        <v>5660</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5655</v>
      </c>
      <c r="B10" s="260" t="s">
        <v>5656</v>
      </c>
      <c r="C10" s="261" t="s">
        <v>5671</v>
      </c>
      <c r="D10" s="264" t="s">
        <v>5672</v>
      </c>
      <c r="E10" s="265" t="s">
        <v>5659</v>
      </c>
      <c r="F10" s="268" t="s">
        <v>5660</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5655</v>
      </c>
      <c r="B11" s="260" t="s">
        <v>5656</v>
      </c>
      <c r="C11" s="261" t="s">
        <v>5673</v>
      </c>
      <c r="D11" s="264" t="s">
        <v>5674</v>
      </c>
      <c r="E11" s="265" t="s">
        <v>5659</v>
      </c>
      <c r="F11" s="268" t="s">
        <v>5660</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5655</v>
      </c>
      <c r="B12" s="260" t="s">
        <v>5656</v>
      </c>
      <c r="C12" s="261" t="s">
        <v>5675</v>
      </c>
      <c r="D12" s="264" t="s">
        <v>5676</v>
      </c>
      <c r="E12" s="265" t="s">
        <v>5659</v>
      </c>
      <c r="F12" s="268" t="s">
        <v>5660</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5655</v>
      </c>
      <c r="B13" s="260" t="s">
        <v>5656</v>
      </c>
      <c r="C13" s="261" t="s">
        <v>5677</v>
      </c>
      <c r="D13" s="264" t="s">
        <v>5678</v>
      </c>
      <c r="E13" s="265" t="s">
        <v>5659</v>
      </c>
      <c r="F13" s="268" t="s">
        <v>5660</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5655</v>
      </c>
      <c r="B14" s="260" t="s">
        <v>5656</v>
      </c>
      <c r="C14" s="261" t="s">
        <v>5679</v>
      </c>
      <c r="D14" s="264" t="s">
        <v>5680</v>
      </c>
      <c r="E14" s="265" t="s">
        <v>5659</v>
      </c>
      <c r="F14" s="268" t="s">
        <v>5660</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5655</v>
      </c>
      <c r="B15" s="260" t="s">
        <v>5656</v>
      </c>
      <c r="C15" s="261" t="s">
        <v>5681</v>
      </c>
      <c r="D15" s="264" t="s">
        <v>5682</v>
      </c>
      <c r="E15" s="265" t="s">
        <v>5659</v>
      </c>
      <c r="F15" s="268" t="s">
        <v>5660</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5655</v>
      </c>
      <c r="B16" s="260" t="s">
        <v>5656</v>
      </c>
      <c r="C16" s="261" t="s">
        <v>5683</v>
      </c>
      <c r="D16" s="264" t="s">
        <v>5684</v>
      </c>
      <c r="E16" s="265" t="s">
        <v>5659</v>
      </c>
      <c r="F16" s="268" t="s">
        <v>5660</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5655</v>
      </c>
      <c r="B17" s="259" t="s">
        <v>5685</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5655</v>
      </c>
      <c r="B18" s="260" t="s">
        <v>5685</v>
      </c>
      <c r="C18" s="261" t="s">
        <v>5686</v>
      </c>
      <c r="D18" s="264" t="s">
        <v>5687</v>
      </c>
      <c r="E18" s="265" t="s">
        <v>5688</v>
      </c>
      <c r="F18" s="268" t="s">
        <v>5689</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5655</v>
      </c>
      <c r="B19" s="260" t="s">
        <v>5685</v>
      </c>
      <c r="C19" s="261" t="s">
        <v>5690</v>
      </c>
      <c r="D19" s="264" t="s">
        <v>5691</v>
      </c>
      <c r="E19" s="265" t="s">
        <v>5688</v>
      </c>
      <c r="F19" s="268" t="s">
        <v>5689</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5655</v>
      </c>
      <c r="B20" s="260" t="s">
        <v>5685</v>
      </c>
      <c r="C20" s="261" t="s">
        <v>5692</v>
      </c>
      <c r="D20" s="264" t="s">
        <v>5693</v>
      </c>
      <c r="E20" s="265" t="s">
        <v>5688</v>
      </c>
      <c r="F20" s="268" t="s">
        <v>5689</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5655</v>
      </c>
      <c r="B21" s="260" t="s">
        <v>5685</v>
      </c>
      <c r="C21" s="261" t="s">
        <v>5694</v>
      </c>
      <c r="D21" s="264" t="s">
        <v>5695</v>
      </c>
      <c r="E21" s="265" t="s">
        <v>5688</v>
      </c>
      <c r="F21" s="268" t="s">
        <v>5689</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5655</v>
      </c>
      <c r="B22" s="260" t="s">
        <v>5685</v>
      </c>
      <c r="C22" s="261" t="s">
        <v>5696</v>
      </c>
      <c r="D22" s="264" t="s">
        <v>5697</v>
      </c>
      <c r="E22" s="265" t="s">
        <v>5688</v>
      </c>
      <c r="F22" s="268" t="s">
        <v>5689</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5655</v>
      </c>
      <c r="B23" s="260" t="s">
        <v>5685</v>
      </c>
      <c r="C23" s="261" t="s">
        <v>5698</v>
      </c>
      <c r="D23" s="264" t="s">
        <v>5699</v>
      </c>
      <c r="E23" s="265" t="s">
        <v>5659</v>
      </c>
      <c r="F23" s="268" t="s">
        <v>5660</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5655</v>
      </c>
      <c r="B24" s="260" t="s">
        <v>5685</v>
      </c>
      <c r="C24" s="261" t="s">
        <v>5700</v>
      </c>
      <c r="D24" s="264" t="s">
        <v>5701</v>
      </c>
      <c r="E24" s="265" t="s">
        <v>5659</v>
      </c>
      <c r="F24" s="268" t="s">
        <v>5660</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5655</v>
      </c>
      <c r="B25" s="260" t="s">
        <v>5685</v>
      </c>
      <c r="C25" s="261" t="s">
        <v>5702</v>
      </c>
      <c r="D25" s="264" t="s">
        <v>5703</v>
      </c>
      <c r="E25" s="265" t="s">
        <v>5659</v>
      </c>
      <c r="F25" s="268" t="s">
        <v>5704</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5655</v>
      </c>
      <c r="B26" s="260" t="s">
        <v>5685</v>
      </c>
      <c r="C26" s="261" t="s">
        <v>5705</v>
      </c>
      <c r="D26" s="264" t="s">
        <v>5706</v>
      </c>
      <c r="E26" s="265" t="s">
        <v>5659</v>
      </c>
      <c r="F26" s="268" t="s">
        <v>5704</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5655</v>
      </c>
      <c r="B27" s="260" t="s">
        <v>5685</v>
      </c>
      <c r="C27" s="261" t="s">
        <v>5707</v>
      </c>
      <c r="D27" s="264" t="s">
        <v>5708</v>
      </c>
      <c r="E27" s="265" t="s">
        <v>5659</v>
      </c>
      <c r="F27" s="268" t="s">
        <v>5704</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5655</v>
      </c>
      <c r="B28" s="260" t="s">
        <v>5685</v>
      </c>
      <c r="C28" s="261" t="s">
        <v>5709</v>
      </c>
      <c r="D28" s="264" t="s">
        <v>5710</v>
      </c>
      <c r="E28" s="265" t="s">
        <v>5659</v>
      </c>
      <c r="F28" s="268" t="s">
        <v>5704</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5655</v>
      </c>
      <c r="B29" s="260" t="s">
        <v>5685</v>
      </c>
      <c r="C29" s="261" t="s">
        <v>5711</v>
      </c>
      <c r="D29" s="264" t="s">
        <v>5712</v>
      </c>
      <c r="E29" s="265" t="s">
        <v>5659</v>
      </c>
      <c r="F29" s="268" t="s">
        <v>5704</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5655</v>
      </c>
      <c r="B30" s="260" t="s">
        <v>5685</v>
      </c>
      <c r="C30" s="261" t="s">
        <v>5713</v>
      </c>
      <c r="D30" s="264" t="s">
        <v>5714</v>
      </c>
      <c r="E30" s="265" t="s">
        <v>5659</v>
      </c>
      <c r="F30" s="268" t="s">
        <v>5704</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5655</v>
      </c>
      <c r="B31" s="260" t="s">
        <v>5685</v>
      </c>
      <c r="C31" s="261" t="s">
        <v>5715</v>
      </c>
      <c r="D31" s="264" t="s">
        <v>5716</v>
      </c>
      <c r="E31" s="265" t="s">
        <v>5659</v>
      </c>
      <c r="F31" s="268" t="s">
        <v>5704</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5655</v>
      </c>
      <c r="B32" s="260" t="s">
        <v>5685</v>
      </c>
      <c r="C32" s="261" t="s">
        <v>5717</v>
      </c>
      <c r="D32" s="264" t="s">
        <v>5718</v>
      </c>
      <c r="E32" s="265" t="s">
        <v>5659</v>
      </c>
      <c r="F32" s="268" t="s">
        <v>5704</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5655</v>
      </c>
      <c r="B33" s="260" t="s">
        <v>5685</v>
      </c>
      <c r="C33" s="261" t="s">
        <v>5719</v>
      </c>
      <c r="D33" s="264" t="s">
        <v>5720</v>
      </c>
      <c r="E33" s="265" t="s">
        <v>5688</v>
      </c>
      <c r="F33" s="268" t="s">
        <v>5689</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5655</v>
      </c>
      <c r="B34" s="260" t="s">
        <v>5685</v>
      </c>
      <c r="C34" s="261" t="s">
        <v>5721</v>
      </c>
      <c r="D34" s="264" t="s">
        <v>5722</v>
      </c>
      <c r="E34" s="265" t="s">
        <v>5659</v>
      </c>
      <c r="F34" s="268" t="s">
        <v>5704</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5655</v>
      </c>
      <c r="B35" s="259" t="s">
        <v>5723</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5655</v>
      </c>
      <c r="B36" s="260" t="s">
        <v>5723</v>
      </c>
      <c r="C36" s="261" t="s">
        <v>5724</v>
      </c>
      <c r="D36" s="264" t="s">
        <v>5725</v>
      </c>
      <c r="E36" s="265" t="s">
        <v>5659</v>
      </c>
      <c r="F36" s="268" t="s">
        <v>5704</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5655</v>
      </c>
      <c r="B37" s="260" t="s">
        <v>5723</v>
      </c>
      <c r="C37" s="261" t="s">
        <v>5726</v>
      </c>
      <c r="D37" s="264" t="s">
        <v>5727</v>
      </c>
      <c r="E37" s="265" t="s">
        <v>5659</v>
      </c>
      <c r="F37" s="268" t="s">
        <v>5728</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5655</v>
      </c>
      <c r="B38" s="260" t="s">
        <v>5723</v>
      </c>
      <c r="C38" s="261" t="s">
        <v>5729</v>
      </c>
      <c r="D38" s="264" t="s">
        <v>5730</v>
      </c>
      <c r="E38" s="265" t="s">
        <v>5659</v>
      </c>
      <c r="F38" s="268" t="s">
        <v>5728</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5655</v>
      </c>
      <c r="B39" s="260" t="s">
        <v>5723</v>
      </c>
      <c r="C39" s="261" t="s">
        <v>5731</v>
      </c>
      <c r="D39" s="264" t="s">
        <v>5732</v>
      </c>
      <c r="E39" s="265" t="s">
        <v>5659</v>
      </c>
      <c r="F39" s="268" t="s">
        <v>5728</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5655</v>
      </c>
      <c r="B40" s="260" t="s">
        <v>5723</v>
      </c>
      <c r="C40" s="261" t="s">
        <v>5733</v>
      </c>
      <c r="D40" s="264" t="s">
        <v>5734</v>
      </c>
      <c r="E40" s="265" t="s">
        <v>5659</v>
      </c>
      <c r="F40" s="268" t="s">
        <v>5728</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5655</v>
      </c>
      <c r="B41" s="260" t="s">
        <v>5723</v>
      </c>
      <c r="C41" s="261" t="s">
        <v>5735</v>
      </c>
      <c r="D41" s="264" t="s">
        <v>5736</v>
      </c>
      <c r="E41" s="265" t="s">
        <v>5659</v>
      </c>
      <c r="F41" s="268" t="s">
        <v>5728</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5655</v>
      </c>
      <c r="B42" s="260" t="s">
        <v>5723</v>
      </c>
      <c r="C42" s="261" t="s">
        <v>5737</v>
      </c>
      <c r="D42" s="264" t="s">
        <v>5738</v>
      </c>
      <c r="E42" s="265" t="s">
        <v>5659</v>
      </c>
      <c r="F42" s="268" t="s">
        <v>5728</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5655</v>
      </c>
      <c r="B43" s="260" t="s">
        <v>5723</v>
      </c>
      <c r="C43" s="261" t="s">
        <v>5739</v>
      </c>
      <c r="D43" s="264" t="s">
        <v>5740</v>
      </c>
      <c r="E43" s="265" t="s">
        <v>5659</v>
      </c>
      <c r="F43" s="268" t="s">
        <v>5728</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5655</v>
      </c>
      <c r="B44" s="260" t="s">
        <v>5723</v>
      </c>
      <c r="C44" s="261" t="s">
        <v>5741</v>
      </c>
      <c r="D44" s="264" t="s">
        <v>5742</v>
      </c>
      <c r="E44" s="265" t="s">
        <v>5659</v>
      </c>
      <c r="F44" s="268" t="s">
        <v>5728</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5655</v>
      </c>
      <c r="B45" s="260" t="s">
        <v>5723</v>
      </c>
      <c r="C45" s="261" t="s">
        <v>5743</v>
      </c>
      <c r="D45" s="264" t="s">
        <v>5744</v>
      </c>
      <c r="E45" s="265" t="s">
        <v>5659</v>
      </c>
      <c r="F45" s="268" t="s">
        <v>5728</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5655</v>
      </c>
      <c r="B46" s="260" t="s">
        <v>5723</v>
      </c>
      <c r="C46" s="261" t="s">
        <v>5745</v>
      </c>
      <c r="D46" s="264" t="s">
        <v>5746</v>
      </c>
      <c r="E46" s="265" t="s">
        <v>5659</v>
      </c>
      <c r="F46" s="268" t="s">
        <v>5728</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5655</v>
      </c>
      <c r="B47" s="260" t="s">
        <v>5723</v>
      </c>
      <c r="C47" s="261" t="s">
        <v>5747</v>
      </c>
      <c r="D47" s="264" t="s">
        <v>5748</v>
      </c>
      <c r="E47" s="265" t="s">
        <v>5659</v>
      </c>
      <c r="F47" s="268" t="s">
        <v>5728</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5655</v>
      </c>
      <c r="B48" s="260" t="s">
        <v>5723</v>
      </c>
      <c r="C48" s="261" t="s">
        <v>5749</v>
      </c>
      <c r="D48" s="264" t="s">
        <v>5750</v>
      </c>
      <c r="E48" s="265" t="s">
        <v>5659</v>
      </c>
      <c r="F48" s="268" t="s">
        <v>5728</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5655</v>
      </c>
      <c r="B49" s="260" t="s">
        <v>5723</v>
      </c>
      <c r="C49" s="261" t="s">
        <v>5751</v>
      </c>
      <c r="D49" s="264" t="s">
        <v>5752</v>
      </c>
      <c r="E49" s="265" t="s">
        <v>5659</v>
      </c>
      <c r="F49" s="268" t="s">
        <v>5728</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5655</v>
      </c>
      <c r="B50" s="259" t="s">
        <v>2925</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5655</v>
      </c>
      <c r="B51" s="260" t="s">
        <v>2925</v>
      </c>
      <c r="C51" s="261" t="s">
        <v>5753</v>
      </c>
      <c r="D51" s="264" t="s">
        <v>5754</v>
      </c>
      <c r="E51" s="265" t="s">
        <v>5755</v>
      </c>
      <c r="F51" s="268" t="s">
        <v>5756</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5655</v>
      </c>
      <c r="B52" s="260" t="s">
        <v>2925</v>
      </c>
      <c r="C52" s="261" t="s">
        <v>5757</v>
      </c>
      <c r="D52" s="264" t="s">
        <v>5758</v>
      </c>
      <c r="E52" s="265" t="s">
        <v>5755</v>
      </c>
      <c r="F52" s="268" t="s">
        <v>5756</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5655</v>
      </c>
      <c r="B53" s="260" t="s">
        <v>2925</v>
      </c>
      <c r="C53" s="261" t="s">
        <v>5759</v>
      </c>
      <c r="D53" s="264" t="s">
        <v>5760</v>
      </c>
      <c r="E53" s="265" t="s">
        <v>5755</v>
      </c>
      <c r="F53" s="268" t="s">
        <v>5756</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5655</v>
      </c>
      <c r="B54" s="260" t="s">
        <v>2925</v>
      </c>
      <c r="C54" s="261" t="s">
        <v>5761</v>
      </c>
      <c r="D54" s="264" t="s">
        <v>5762</v>
      </c>
      <c r="E54" s="265" t="s">
        <v>5755</v>
      </c>
      <c r="F54" s="268" t="s">
        <v>5756</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5655</v>
      </c>
      <c r="B55" s="260" t="s">
        <v>2925</v>
      </c>
      <c r="C55" s="261" t="s">
        <v>5763</v>
      </c>
      <c r="D55" s="264" t="s">
        <v>5764</v>
      </c>
      <c r="E55" s="265" t="s">
        <v>5755</v>
      </c>
      <c r="F55" s="268" t="s">
        <v>5756</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5655</v>
      </c>
      <c r="B56" s="260" t="s">
        <v>2925</v>
      </c>
      <c r="C56" s="261" t="s">
        <v>5765</v>
      </c>
      <c r="D56" s="264" t="s">
        <v>5766</v>
      </c>
      <c r="E56" s="265" t="s">
        <v>5755</v>
      </c>
      <c r="F56" s="268" t="s">
        <v>5756</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5655</v>
      </c>
      <c r="B57" s="260" t="s">
        <v>2925</v>
      </c>
      <c r="C57" s="261" t="s">
        <v>5767</v>
      </c>
      <c r="D57" s="264" t="s">
        <v>5768</v>
      </c>
      <c r="E57" s="265" t="s">
        <v>5755</v>
      </c>
      <c r="F57" s="268" t="s">
        <v>5756</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5655</v>
      </c>
      <c r="B58" s="260" t="s">
        <v>2925</v>
      </c>
      <c r="C58" s="261" t="s">
        <v>5769</v>
      </c>
      <c r="D58" s="264" t="s">
        <v>5770</v>
      </c>
      <c r="E58" s="265" t="s">
        <v>5659</v>
      </c>
      <c r="F58" s="268" t="s">
        <v>5756</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5655</v>
      </c>
      <c r="B59" s="260" t="s">
        <v>2925</v>
      </c>
      <c r="C59" s="261" t="s">
        <v>5771</v>
      </c>
      <c r="D59" s="264" t="s">
        <v>5772</v>
      </c>
      <c r="E59" s="265" t="s">
        <v>5659</v>
      </c>
      <c r="F59" s="268" t="s">
        <v>5756</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5655</v>
      </c>
      <c r="B60" s="259" t="s">
        <v>5773</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5655</v>
      </c>
      <c r="B61" s="260" t="s">
        <v>5773</v>
      </c>
      <c r="C61" s="261" t="s">
        <v>5774</v>
      </c>
      <c r="D61" s="264" t="s">
        <v>5775</v>
      </c>
      <c r="E61" s="265" t="s">
        <v>5659</v>
      </c>
      <c r="F61" s="268" t="s">
        <v>5776</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5655</v>
      </c>
      <c r="B62" s="260" t="s">
        <v>5773</v>
      </c>
      <c r="C62" s="261" t="s">
        <v>5777</v>
      </c>
      <c r="D62" s="264" t="s">
        <v>5778</v>
      </c>
      <c r="E62" s="265" t="s">
        <v>5659</v>
      </c>
      <c r="F62" s="268" t="s">
        <v>5776</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5655</v>
      </c>
      <c r="B63" s="260" t="s">
        <v>5773</v>
      </c>
      <c r="C63" s="261" t="s">
        <v>5779</v>
      </c>
      <c r="D63" s="264" t="s">
        <v>5780</v>
      </c>
      <c r="E63" s="265" t="s">
        <v>5659</v>
      </c>
      <c r="F63" s="268" t="s">
        <v>5776</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5655</v>
      </c>
      <c r="B64" s="260" t="s">
        <v>5773</v>
      </c>
      <c r="C64" s="261" t="s">
        <v>5781</v>
      </c>
      <c r="D64" s="264" t="s">
        <v>5782</v>
      </c>
      <c r="E64" s="265" t="s">
        <v>5659</v>
      </c>
      <c r="F64" s="268" t="s">
        <v>5776</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5655</v>
      </c>
      <c r="B65" s="260" t="s">
        <v>5773</v>
      </c>
      <c r="C65" s="261" t="s">
        <v>5783</v>
      </c>
      <c r="D65" s="264" t="s">
        <v>5784</v>
      </c>
      <c r="E65" s="265" t="s">
        <v>5659</v>
      </c>
      <c r="F65" s="268" t="s">
        <v>5776</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5655</v>
      </c>
      <c r="B66" s="260" t="s">
        <v>5773</v>
      </c>
      <c r="C66" s="261" t="s">
        <v>5785</v>
      </c>
      <c r="D66" s="264" t="s">
        <v>5786</v>
      </c>
      <c r="E66" s="265" t="s">
        <v>5659</v>
      </c>
      <c r="F66" s="268" t="s">
        <v>5776</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5655</v>
      </c>
      <c r="B67" s="260" t="s">
        <v>5773</v>
      </c>
      <c r="C67" s="261" t="s">
        <v>5787</v>
      </c>
      <c r="D67" s="264" t="s">
        <v>5788</v>
      </c>
      <c r="E67" s="265" t="s">
        <v>5659</v>
      </c>
      <c r="F67" s="268" t="s">
        <v>5776</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5655</v>
      </c>
      <c r="B68" s="260" t="s">
        <v>5773</v>
      </c>
      <c r="C68" s="261" t="s">
        <v>5789</v>
      </c>
      <c r="D68" s="264" t="s">
        <v>5790</v>
      </c>
      <c r="E68" s="265" t="s">
        <v>5659</v>
      </c>
      <c r="F68" s="268" t="s">
        <v>5791</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5655</v>
      </c>
      <c r="B69" s="260" t="s">
        <v>5773</v>
      </c>
      <c r="C69" s="261" t="s">
        <v>5792</v>
      </c>
      <c r="D69" s="264" t="s">
        <v>5793</v>
      </c>
      <c r="E69" s="265" t="s">
        <v>5659</v>
      </c>
      <c r="F69" s="268" t="s">
        <v>5791</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5655</v>
      </c>
      <c r="B70" s="260" t="s">
        <v>5773</v>
      </c>
      <c r="C70" s="261" t="s">
        <v>5794</v>
      </c>
      <c r="D70" s="264" t="s">
        <v>5795</v>
      </c>
      <c r="E70" s="265" t="s">
        <v>5659</v>
      </c>
      <c r="F70" s="268" t="s">
        <v>5791</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5655</v>
      </c>
      <c r="B71" s="260" t="s">
        <v>5773</v>
      </c>
      <c r="C71" s="261" t="s">
        <v>5796</v>
      </c>
      <c r="D71" s="264" t="s">
        <v>5797</v>
      </c>
      <c r="E71" s="265" t="s">
        <v>5659</v>
      </c>
      <c r="F71" s="268" t="s">
        <v>5798</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5655</v>
      </c>
      <c r="B72" s="260" t="s">
        <v>5773</v>
      </c>
      <c r="C72" s="261" t="s">
        <v>5799</v>
      </c>
      <c r="D72" s="264" t="s">
        <v>5800</v>
      </c>
      <c r="E72" s="265" t="s">
        <v>5659</v>
      </c>
      <c r="F72" s="268" t="s">
        <v>5776</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5655</v>
      </c>
      <c r="B73" s="260" t="s">
        <v>5773</v>
      </c>
      <c r="C73" s="261" t="s">
        <v>5801</v>
      </c>
      <c r="D73" s="264" t="s">
        <v>5802</v>
      </c>
      <c r="E73" s="265" t="s">
        <v>5803</v>
      </c>
      <c r="F73" s="268" t="s">
        <v>5776</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5655</v>
      </c>
      <c r="B74" s="259" t="s">
        <v>5804</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5655</v>
      </c>
      <c r="B75" s="260" t="s">
        <v>5804</v>
      </c>
      <c r="C75" s="261" t="s">
        <v>5805</v>
      </c>
      <c r="D75" s="264" t="s">
        <v>5806</v>
      </c>
      <c r="E75" s="265" t="s">
        <v>5803</v>
      </c>
      <c r="F75" s="268" t="s">
        <v>5807</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5655</v>
      </c>
      <c r="B76" s="260" t="s">
        <v>5804</v>
      </c>
      <c r="C76" s="261" t="s">
        <v>5808</v>
      </c>
      <c r="D76" s="264" t="s">
        <v>5809</v>
      </c>
      <c r="E76" s="265" t="s">
        <v>5803</v>
      </c>
      <c r="F76" s="268" t="s">
        <v>5807</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5655</v>
      </c>
      <c r="B77" s="260" t="s">
        <v>5804</v>
      </c>
      <c r="C77" s="261" t="s">
        <v>5810</v>
      </c>
      <c r="D77" s="264" t="s">
        <v>5811</v>
      </c>
      <c r="E77" s="265" t="s">
        <v>5803</v>
      </c>
      <c r="F77" s="268" t="s">
        <v>5807</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5655</v>
      </c>
      <c r="B78" s="260" t="s">
        <v>5804</v>
      </c>
      <c r="C78" s="261" t="s">
        <v>5812</v>
      </c>
      <c r="D78" s="264" t="s">
        <v>5813</v>
      </c>
      <c r="E78" s="265" t="s">
        <v>5803</v>
      </c>
      <c r="F78" s="268" t="s">
        <v>5807</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5655</v>
      </c>
      <c r="B79" s="260" t="s">
        <v>5804</v>
      </c>
      <c r="C79" s="261" t="s">
        <v>5814</v>
      </c>
      <c r="D79" s="264" t="s">
        <v>5815</v>
      </c>
      <c r="E79" s="265" t="s">
        <v>5803</v>
      </c>
      <c r="F79" s="268" t="s">
        <v>5807</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5655</v>
      </c>
      <c r="B80" s="260" t="s">
        <v>5804</v>
      </c>
      <c r="C80" s="261" t="s">
        <v>5816</v>
      </c>
      <c r="D80" s="264" t="s">
        <v>5817</v>
      </c>
      <c r="E80" s="265" t="s">
        <v>5803</v>
      </c>
      <c r="F80" s="268" t="s">
        <v>5807</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5655</v>
      </c>
      <c r="B81" s="260" t="s">
        <v>5804</v>
      </c>
      <c r="C81" s="261" t="s">
        <v>5818</v>
      </c>
      <c r="D81" s="264" t="s">
        <v>5819</v>
      </c>
      <c r="E81" s="265" t="s">
        <v>5803</v>
      </c>
      <c r="F81" s="268" t="s">
        <v>5807</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5655</v>
      </c>
      <c r="B82" s="260" t="s">
        <v>5804</v>
      </c>
      <c r="C82" s="261" t="s">
        <v>5820</v>
      </c>
      <c r="D82" s="264" t="s">
        <v>5821</v>
      </c>
      <c r="E82" s="265" t="s">
        <v>5803</v>
      </c>
      <c r="F82" s="268" t="s">
        <v>5807</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5655</v>
      </c>
      <c r="B83" s="260" t="s">
        <v>5804</v>
      </c>
      <c r="C83" s="261" t="s">
        <v>5822</v>
      </c>
      <c r="D83" s="264" t="s">
        <v>5823</v>
      </c>
      <c r="E83" s="265" t="s">
        <v>5803</v>
      </c>
      <c r="F83" s="268" t="s">
        <v>5807</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5655</v>
      </c>
      <c r="B84" s="260" t="s">
        <v>5804</v>
      </c>
      <c r="C84" s="261" t="s">
        <v>5824</v>
      </c>
      <c r="D84" s="264" t="s">
        <v>5825</v>
      </c>
      <c r="E84" s="265" t="s">
        <v>5803</v>
      </c>
      <c r="F84" s="268" t="s">
        <v>5807</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5655</v>
      </c>
      <c r="B85" s="260" t="s">
        <v>5804</v>
      </c>
      <c r="C85" s="261" t="s">
        <v>5826</v>
      </c>
      <c r="D85" s="264" t="s">
        <v>5827</v>
      </c>
      <c r="E85" s="265" t="s">
        <v>5803</v>
      </c>
      <c r="F85" s="268" t="s">
        <v>5807</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5655</v>
      </c>
      <c r="B86" s="260" t="s">
        <v>5804</v>
      </c>
      <c r="C86" s="261" t="s">
        <v>5828</v>
      </c>
      <c r="D86" s="264" t="s">
        <v>5829</v>
      </c>
      <c r="E86" s="265" t="s">
        <v>5803</v>
      </c>
      <c r="F86" s="268" t="s">
        <v>5807</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5655</v>
      </c>
      <c r="B87" s="260" t="s">
        <v>5804</v>
      </c>
      <c r="C87" s="261" t="s">
        <v>5830</v>
      </c>
      <c r="D87" s="264" t="s">
        <v>5831</v>
      </c>
      <c r="E87" s="265" t="s">
        <v>5803</v>
      </c>
      <c r="F87" s="268" t="s">
        <v>5807</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5655</v>
      </c>
      <c r="B88" s="260" t="s">
        <v>5804</v>
      </c>
      <c r="C88" s="261" t="s">
        <v>5832</v>
      </c>
      <c r="D88" s="264" t="s">
        <v>5833</v>
      </c>
      <c r="E88" s="265" t="s">
        <v>5803</v>
      </c>
      <c r="F88" s="268" t="s">
        <v>5791</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5655</v>
      </c>
      <c r="B89" s="260" t="s">
        <v>5804</v>
      </c>
      <c r="C89" s="261" t="s">
        <v>5834</v>
      </c>
      <c r="D89" s="264" t="s">
        <v>5835</v>
      </c>
      <c r="E89" s="265" t="s">
        <v>5803</v>
      </c>
      <c r="F89" s="268" t="s">
        <v>5791</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5655</v>
      </c>
      <c r="B90" s="260" t="s">
        <v>5804</v>
      </c>
      <c r="C90" s="261" t="s">
        <v>5836</v>
      </c>
      <c r="D90" s="264" t="s">
        <v>5837</v>
      </c>
      <c r="E90" s="265" t="s">
        <v>5803</v>
      </c>
      <c r="F90" s="268" t="s">
        <v>5791</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5655</v>
      </c>
      <c r="B91" s="259" t="s">
        <v>5838</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5655</v>
      </c>
      <c r="B92" s="260" t="s">
        <v>5838</v>
      </c>
      <c r="C92" s="261" t="s">
        <v>5839</v>
      </c>
      <c r="D92" s="264" t="s">
        <v>5840</v>
      </c>
      <c r="E92" s="265" t="s">
        <v>5659</v>
      </c>
      <c r="F92" s="268" t="s">
        <v>5791</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5655</v>
      </c>
      <c r="B93" s="260" t="s">
        <v>5838</v>
      </c>
      <c r="C93" s="261" t="s">
        <v>5841</v>
      </c>
      <c r="D93" s="264" t="s">
        <v>5842</v>
      </c>
      <c r="E93" s="265" t="s">
        <v>5659</v>
      </c>
      <c r="F93" s="268" t="s">
        <v>5791</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5655</v>
      </c>
      <c r="B94" s="260" t="s">
        <v>5838</v>
      </c>
      <c r="C94" s="261" t="s">
        <v>5843</v>
      </c>
      <c r="D94" s="264" t="s">
        <v>5844</v>
      </c>
      <c r="E94" s="265" t="s">
        <v>5659</v>
      </c>
      <c r="F94" s="268" t="s">
        <v>5791</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5655</v>
      </c>
      <c r="B95" s="260" t="s">
        <v>5838</v>
      </c>
      <c r="C95" s="261" t="s">
        <v>5845</v>
      </c>
      <c r="D95" s="264" t="s">
        <v>5846</v>
      </c>
      <c r="E95" s="265" t="s">
        <v>5659</v>
      </c>
      <c r="F95" s="268" t="s">
        <v>5791</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5655</v>
      </c>
      <c r="B96" s="260" t="s">
        <v>5838</v>
      </c>
      <c r="C96" s="261" t="s">
        <v>5847</v>
      </c>
      <c r="D96" s="264" t="s">
        <v>5848</v>
      </c>
      <c r="E96" s="265" t="s">
        <v>5659</v>
      </c>
      <c r="F96" s="268" t="s">
        <v>5791</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5655</v>
      </c>
      <c r="B97" s="260" t="s">
        <v>5838</v>
      </c>
      <c r="C97" s="261" t="s">
        <v>5849</v>
      </c>
      <c r="D97" s="264" t="s">
        <v>5850</v>
      </c>
      <c r="E97" s="265" t="s">
        <v>5659</v>
      </c>
      <c r="F97" s="268" t="s">
        <v>5851</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5655</v>
      </c>
      <c r="B98" s="260" t="s">
        <v>5838</v>
      </c>
      <c r="C98" s="261" t="s">
        <v>5852</v>
      </c>
      <c r="D98" s="264" t="s">
        <v>5853</v>
      </c>
      <c r="E98" s="265" t="s">
        <v>5659</v>
      </c>
      <c r="F98" s="268" t="s">
        <v>5851</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5655</v>
      </c>
      <c r="B99" s="260" t="s">
        <v>5838</v>
      </c>
      <c r="C99" s="261" t="s">
        <v>5854</v>
      </c>
      <c r="D99" s="264" t="s">
        <v>5855</v>
      </c>
      <c r="E99" s="265" t="s">
        <v>5659</v>
      </c>
      <c r="F99" s="268" t="s">
        <v>5851</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5655</v>
      </c>
      <c r="B100" s="260" t="s">
        <v>5838</v>
      </c>
      <c r="C100" s="261" t="s">
        <v>5856</v>
      </c>
      <c r="D100" s="264" t="s">
        <v>5857</v>
      </c>
      <c r="E100" s="265" t="s">
        <v>5659</v>
      </c>
      <c r="F100" s="268" t="s">
        <v>5851</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5655</v>
      </c>
      <c r="B101" s="260" t="s">
        <v>5838</v>
      </c>
      <c r="C101" s="261" t="s">
        <v>5858</v>
      </c>
      <c r="D101" s="264" t="s">
        <v>5859</v>
      </c>
      <c r="E101" s="265" t="s">
        <v>5659</v>
      </c>
      <c r="F101" s="268" t="s">
        <v>5791</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5655</v>
      </c>
      <c r="B102" s="260" t="s">
        <v>5838</v>
      </c>
      <c r="C102" s="261" t="s">
        <v>5860</v>
      </c>
      <c r="D102" s="264" t="s">
        <v>5861</v>
      </c>
      <c r="E102" s="265" t="s">
        <v>5803</v>
      </c>
      <c r="F102" s="268" t="s">
        <v>5791</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5655</v>
      </c>
      <c r="B103" s="260" t="s">
        <v>5838</v>
      </c>
      <c r="C103" s="261" t="s">
        <v>5862</v>
      </c>
      <c r="D103" s="264" t="s">
        <v>5863</v>
      </c>
      <c r="E103" s="265" t="s">
        <v>5803</v>
      </c>
      <c r="F103" s="268" t="s">
        <v>5791</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5655</v>
      </c>
      <c r="B104" s="260" t="s">
        <v>5838</v>
      </c>
      <c r="C104" s="261" t="s">
        <v>5864</v>
      </c>
      <c r="D104" s="264" t="s">
        <v>5865</v>
      </c>
      <c r="E104" s="265" t="s">
        <v>5803</v>
      </c>
      <c r="F104" s="268" t="s">
        <v>5791</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5655</v>
      </c>
      <c r="B105" s="260" t="s">
        <v>5838</v>
      </c>
      <c r="C105" s="261" t="s">
        <v>5866</v>
      </c>
      <c r="D105" s="264" t="s">
        <v>5867</v>
      </c>
      <c r="E105" s="265" t="s">
        <v>5688</v>
      </c>
      <c r="F105" s="268" t="s">
        <v>5791</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5655</v>
      </c>
      <c r="B106" s="259" t="s">
        <v>5868</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5655</v>
      </c>
      <c r="B107" s="260" t="s">
        <v>5868</v>
      </c>
      <c r="C107" s="261" t="s">
        <v>5869</v>
      </c>
      <c r="D107" s="264" t="s">
        <v>5870</v>
      </c>
      <c r="E107" s="265" t="s">
        <v>5803</v>
      </c>
      <c r="F107" s="268" t="s">
        <v>5791</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5655</v>
      </c>
      <c r="B108" s="260" t="s">
        <v>5868</v>
      </c>
      <c r="C108" s="261" t="s">
        <v>5871</v>
      </c>
      <c r="D108" s="264" t="s">
        <v>5872</v>
      </c>
      <c r="E108" s="265" t="s">
        <v>5803</v>
      </c>
      <c r="F108" s="268" t="s">
        <v>5791</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5655</v>
      </c>
      <c r="B109" s="260" t="s">
        <v>5868</v>
      </c>
      <c r="C109" s="261" t="s">
        <v>5873</v>
      </c>
      <c r="D109" s="264" t="s">
        <v>5874</v>
      </c>
      <c r="E109" s="265" t="s">
        <v>5803</v>
      </c>
      <c r="F109" s="268" t="s">
        <v>5791</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5655</v>
      </c>
      <c r="B110" s="260" t="s">
        <v>5868</v>
      </c>
      <c r="C110" s="261" t="s">
        <v>5875</v>
      </c>
      <c r="D110" s="264" t="s">
        <v>5876</v>
      </c>
      <c r="E110" s="265" t="s">
        <v>5803</v>
      </c>
      <c r="F110" s="268" t="s">
        <v>5791</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5655</v>
      </c>
      <c r="B111" s="260" t="s">
        <v>5868</v>
      </c>
      <c r="C111" s="261" t="s">
        <v>5877</v>
      </c>
      <c r="D111" s="264" t="s">
        <v>5878</v>
      </c>
      <c r="E111" s="265" t="s">
        <v>5803</v>
      </c>
      <c r="F111" s="268" t="s">
        <v>5791</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5655</v>
      </c>
      <c r="B112" s="260" t="s">
        <v>5868</v>
      </c>
      <c r="C112" s="261" t="s">
        <v>5879</v>
      </c>
      <c r="D112" s="264" t="s">
        <v>5880</v>
      </c>
      <c r="E112" s="265" t="s">
        <v>5803</v>
      </c>
      <c r="F112" s="268" t="s">
        <v>5791</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5655</v>
      </c>
      <c r="B113" s="260" t="s">
        <v>5868</v>
      </c>
      <c r="C113" s="261" t="s">
        <v>5881</v>
      </c>
      <c r="D113" s="264" t="s">
        <v>5882</v>
      </c>
      <c r="E113" s="265" t="s">
        <v>5803</v>
      </c>
      <c r="F113" s="268" t="s">
        <v>5791</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5655</v>
      </c>
      <c r="B114" s="260" t="s">
        <v>5868</v>
      </c>
      <c r="C114" s="261" t="s">
        <v>5883</v>
      </c>
      <c r="D114" s="264" t="s">
        <v>5884</v>
      </c>
      <c r="E114" s="265" t="s">
        <v>5803</v>
      </c>
      <c r="F114" s="268" t="s">
        <v>5791</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5655</v>
      </c>
      <c r="B115" s="260" t="s">
        <v>5868</v>
      </c>
      <c r="C115" s="261" t="s">
        <v>5885</v>
      </c>
      <c r="D115" s="264" t="s">
        <v>5886</v>
      </c>
      <c r="E115" s="265" t="s">
        <v>5803</v>
      </c>
      <c r="F115" s="268" t="s">
        <v>5791</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5655</v>
      </c>
      <c r="B116" s="260" t="s">
        <v>5868</v>
      </c>
      <c r="C116" s="261" t="s">
        <v>5887</v>
      </c>
      <c r="D116" s="264" t="s">
        <v>5888</v>
      </c>
      <c r="E116" s="265" t="s">
        <v>5803</v>
      </c>
      <c r="F116" s="268" t="s">
        <v>5791</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5655</v>
      </c>
      <c r="B117" s="260" t="s">
        <v>5868</v>
      </c>
      <c r="C117" s="261" t="s">
        <v>5889</v>
      </c>
      <c r="D117" s="264" t="s">
        <v>5890</v>
      </c>
      <c r="E117" s="265" t="s">
        <v>5803</v>
      </c>
      <c r="F117" s="268" t="s">
        <v>5791</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5891</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5891</v>
      </c>
      <c r="B119" s="259" t="s">
        <v>5892</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5891</v>
      </c>
      <c r="B120" s="260" t="s">
        <v>5892</v>
      </c>
      <c r="C120" s="261" t="s">
        <v>5893</v>
      </c>
      <c r="D120" s="264" t="s">
        <v>5894</v>
      </c>
      <c r="E120" s="265" t="s">
        <v>5659</v>
      </c>
      <c r="F120" s="268" t="s">
        <v>5895</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5891</v>
      </c>
      <c r="B121" s="260" t="s">
        <v>5892</v>
      </c>
      <c r="C121" s="261" t="s">
        <v>5896</v>
      </c>
      <c r="D121" s="264" t="s">
        <v>5897</v>
      </c>
      <c r="E121" s="265" t="s">
        <v>5659</v>
      </c>
      <c r="F121" s="268" t="s">
        <v>5895</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5891</v>
      </c>
      <c r="B122" s="260" t="s">
        <v>5892</v>
      </c>
      <c r="C122" s="261" t="s">
        <v>5898</v>
      </c>
      <c r="D122" s="264" t="s">
        <v>5899</v>
      </c>
      <c r="E122" s="265" t="s">
        <v>5659</v>
      </c>
      <c r="F122" s="268" t="s">
        <v>5895</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5891</v>
      </c>
      <c r="B123" s="260" t="s">
        <v>5892</v>
      </c>
      <c r="C123" s="261" t="s">
        <v>5900</v>
      </c>
      <c r="D123" s="264" t="s">
        <v>5901</v>
      </c>
      <c r="E123" s="265" t="s">
        <v>5659</v>
      </c>
      <c r="F123" s="268" t="s">
        <v>5895</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5891</v>
      </c>
      <c r="B124" s="260" t="s">
        <v>5892</v>
      </c>
      <c r="C124" s="261" t="s">
        <v>5902</v>
      </c>
      <c r="D124" s="264" t="s">
        <v>5903</v>
      </c>
      <c r="E124" s="265" t="s">
        <v>5659</v>
      </c>
      <c r="F124" s="268" t="s">
        <v>5895</v>
      </c>
      <c r="G124" s="271">
        <f>IF(COUNTIF(H124:AU124,"&lt;&gt;")=0,"",SUMPRODUCT(((Recommendations[ImplStatus]="Implemented")+(Recommendations[ImplStatus]="Compensated"))*ISNUMBER(MATCH(Recommendations[Id],H124:AU124,0)))/COUNTIF(H124:AU124,"&lt;&gt;"))</f>
        <v>0</v>
      </c>
      <c r="H124" s="272" t="s">
        <v>362</v>
      </c>
      <c r="I124" s="272" t="s">
        <v>871</v>
      </c>
      <c r="J124" s="272" t="s">
        <v>876</v>
      </c>
      <c r="K124" s="272" t="s">
        <v>881</v>
      </c>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5891</v>
      </c>
      <c r="B125" s="260" t="s">
        <v>5892</v>
      </c>
      <c r="C125" s="261" t="s">
        <v>5904</v>
      </c>
      <c r="D125" s="264" t="s">
        <v>5905</v>
      </c>
      <c r="E125" s="265" t="s">
        <v>5659</v>
      </c>
      <c r="F125" s="268" t="s">
        <v>5895</v>
      </c>
      <c r="G125" s="271">
        <f>IF(COUNTIF(H125:AU125,"&lt;&gt;")=0,"",SUMPRODUCT(((Recommendations[ImplStatus]="Implemented")+(Recommendations[ImplStatus]="Compensated"))*ISNUMBER(MATCH(Recommendations[Id],H125:AU125,0)))/COUNTIF(H125:AU125,"&lt;&gt;"))</f>
        <v>0</v>
      </c>
      <c r="H125" s="272" t="s">
        <v>82</v>
      </c>
      <c r="I125" s="272" t="s">
        <v>87</v>
      </c>
      <c r="J125" s="272" t="s">
        <v>496</v>
      </c>
      <c r="K125" s="272" t="s">
        <v>726</v>
      </c>
      <c r="L125" s="272" t="s">
        <v>911</v>
      </c>
      <c r="M125" s="272" t="s">
        <v>916</v>
      </c>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5891</v>
      </c>
      <c r="B126" s="260" t="s">
        <v>5892</v>
      </c>
      <c r="C126" s="261" t="s">
        <v>5906</v>
      </c>
      <c r="D126" s="264" t="s">
        <v>5907</v>
      </c>
      <c r="E126" s="265" t="s">
        <v>5659</v>
      </c>
      <c r="F126" s="268" t="s">
        <v>5895</v>
      </c>
      <c r="G126" s="271">
        <f>IF(COUNTIF(H126:AU126,"&lt;&gt;")=0,"",SUMPRODUCT(((Recommendations[ImplStatus]="Implemented")+(Recommendations[ImplStatus]="Compensated"))*ISNUMBER(MATCH(Recommendations[Id],H126:AU126,0)))/COUNTIF(H126:AU126,"&lt;&gt;"))</f>
        <v>0</v>
      </c>
      <c r="H126" s="272" t="s">
        <v>82</v>
      </c>
      <c r="I126" s="272" t="s">
        <v>87</v>
      </c>
      <c r="J126" s="272" t="s">
        <v>496</v>
      </c>
      <c r="K126" s="272" t="s">
        <v>726</v>
      </c>
      <c r="L126" s="272" t="s">
        <v>911</v>
      </c>
      <c r="M126" s="272" t="s">
        <v>916</v>
      </c>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5891</v>
      </c>
      <c r="B127" s="260" t="s">
        <v>5892</v>
      </c>
      <c r="C127" s="261" t="s">
        <v>5908</v>
      </c>
      <c r="D127" s="264" t="s">
        <v>5909</v>
      </c>
      <c r="E127" s="265" t="s">
        <v>5659</v>
      </c>
      <c r="F127" s="268" t="s">
        <v>5895</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5891</v>
      </c>
      <c r="B128" s="260" t="s">
        <v>5892</v>
      </c>
      <c r="C128" s="261" t="s">
        <v>5910</v>
      </c>
      <c r="D128" s="264" t="s">
        <v>5911</v>
      </c>
      <c r="E128" s="265" t="s">
        <v>5659</v>
      </c>
      <c r="F128" s="268" t="s">
        <v>5895</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5891</v>
      </c>
      <c r="B129" s="260" t="s">
        <v>5892</v>
      </c>
      <c r="C129" s="261" t="s">
        <v>5912</v>
      </c>
      <c r="D129" s="264" t="s">
        <v>5913</v>
      </c>
      <c r="E129" s="265" t="s">
        <v>5659</v>
      </c>
      <c r="F129" s="268" t="s">
        <v>5895</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5891</v>
      </c>
      <c r="B130" s="260" t="s">
        <v>5892</v>
      </c>
      <c r="C130" s="261" t="s">
        <v>5914</v>
      </c>
      <c r="D130" s="264" t="s">
        <v>5915</v>
      </c>
      <c r="E130" s="265" t="s">
        <v>5659</v>
      </c>
      <c r="F130" s="268" t="s">
        <v>5895</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5891</v>
      </c>
      <c r="B131" s="260" t="s">
        <v>5892</v>
      </c>
      <c r="C131" s="261" t="s">
        <v>5916</v>
      </c>
      <c r="D131" s="264" t="s">
        <v>5917</v>
      </c>
      <c r="E131" s="265" t="s">
        <v>5659</v>
      </c>
      <c r="F131" s="268" t="s">
        <v>5895</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5891</v>
      </c>
      <c r="B132" s="260" t="s">
        <v>5892</v>
      </c>
      <c r="C132" s="261" t="s">
        <v>5918</v>
      </c>
      <c r="D132" s="264" t="s">
        <v>5919</v>
      </c>
      <c r="E132" s="265" t="s">
        <v>5659</v>
      </c>
      <c r="F132" s="268" t="s">
        <v>5895</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5891</v>
      </c>
      <c r="B133" s="260" t="s">
        <v>5892</v>
      </c>
      <c r="C133" s="261" t="s">
        <v>5920</v>
      </c>
      <c r="D133" s="264" t="s">
        <v>5921</v>
      </c>
      <c r="E133" s="265" t="s">
        <v>5688</v>
      </c>
      <c r="F133" s="268" t="s">
        <v>5895</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5891</v>
      </c>
      <c r="B134" s="260" t="s">
        <v>5892</v>
      </c>
      <c r="C134" s="261" t="s">
        <v>5922</v>
      </c>
      <c r="D134" s="264" t="s">
        <v>5923</v>
      </c>
      <c r="E134" s="265" t="s">
        <v>5688</v>
      </c>
      <c r="F134" s="268" t="s">
        <v>5895</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5891</v>
      </c>
      <c r="B135" s="260" t="s">
        <v>5892</v>
      </c>
      <c r="C135" s="261" t="s">
        <v>5924</v>
      </c>
      <c r="D135" s="264" t="s">
        <v>5925</v>
      </c>
      <c r="E135" s="265" t="s">
        <v>5803</v>
      </c>
      <c r="F135" s="268" t="s">
        <v>5895</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5891</v>
      </c>
      <c r="B136" s="260" t="s">
        <v>5892</v>
      </c>
      <c r="C136" s="261" t="s">
        <v>5926</v>
      </c>
      <c r="D136" s="264" t="s">
        <v>5927</v>
      </c>
      <c r="E136" s="265" t="s">
        <v>5688</v>
      </c>
      <c r="F136" s="268" t="s">
        <v>5895</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5891</v>
      </c>
      <c r="B137" s="260" t="s">
        <v>5892</v>
      </c>
      <c r="C137" s="261" t="s">
        <v>5928</v>
      </c>
      <c r="D137" s="264" t="s">
        <v>5929</v>
      </c>
      <c r="E137" s="265" t="s">
        <v>5688</v>
      </c>
      <c r="F137" s="268" t="s">
        <v>5895</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5891</v>
      </c>
      <c r="B138" s="260" t="s">
        <v>5892</v>
      </c>
      <c r="C138" s="261" t="s">
        <v>5930</v>
      </c>
      <c r="D138" s="264" t="s">
        <v>5931</v>
      </c>
      <c r="E138" s="265" t="s">
        <v>5803</v>
      </c>
      <c r="F138" s="268" t="s">
        <v>5895</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5891</v>
      </c>
      <c r="B139" s="260" t="s">
        <v>5892</v>
      </c>
      <c r="C139" s="261" t="s">
        <v>5932</v>
      </c>
      <c r="D139" s="264" t="s">
        <v>5933</v>
      </c>
      <c r="E139" s="265" t="s">
        <v>5803</v>
      </c>
      <c r="F139" s="268" t="s">
        <v>5895</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5891</v>
      </c>
      <c r="B140" s="260" t="s">
        <v>5892</v>
      </c>
      <c r="C140" s="261" t="s">
        <v>5934</v>
      </c>
      <c r="D140" s="264" t="s">
        <v>5935</v>
      </c>
      <c r="E140" s="265" t="s">
        <v>5659</v>
      </c>
      <c r="F140" s="268" t="s">
        <v>5895</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5891</v>
      </c>
      <c r="B141" s="260" t="s">
        <v>5892</v>
      </c>
      <c r="C141" s="261" t="s">
        <v>5936</v>
      </c>
      <c r="D141" s="264" t="s">
        <v>5937</v>
      </c>
      <c r="E141" s="265" t="s">
        <v>5938</v>
      </c>
      <c r="F141" s="268" t="s">
        <v>5939</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5891</v>
      </c>
      <c r="B142" s="260" t="s">
        <v>5892</v>
      </c>
      <c r="C142" s="261" t="s">
        <v>5940</v>
      </c>
      <c r="D142" s="264" t="s">
        <v>5941</v>
      </c>
      <c r="E142" s="265" t="s">
        <v>5938</v>
      </c>
      <c r="F142" s="268" t="s">
        <v>5939</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5891</v>
      </c>
      <c r="B143" s="260" t="s">
        <v>5892</v>
      </c>
      <c r="C143" s="261" t="s">
        <v>5942</v>
      </c>
      <c r="D143" s="264" t="s">
        <v>5943</v>
      </c>
      <c r="E143" s="265" t="s">
        <v>5938</v>
      </c>
      <c r="F143" s="268" t="s">
        <v>5939</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5891</v>
      </c>
      <c r="B144" s="260" t="s">
        <v>5892</v>
      </c>
      <c r="C144" s="261" t="s">
        <v>5944</v>
      </c>
      <c r="D144" s="264" t="s">
        <v>5945</v>
      </c>
      <c r="E144" s="265" t="s">
        <v>5755</v>
      </c>
      <c r="F144" s="268" t="s">
        <v>5939</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5891</v>
      </c>
      <c r="B145" s="260" t="s">
        <v>5892</v>
      </c>
      <c r="C145" s="261" t="s">
        <v>5946</v>
      </c>
      <c r="D145" s="264" t="s">
        <v>5947</v>
      </c>
      <c r="E145" s="265" t="s">
        <v>5755</v>
      </c>
      <c r="F145" s="268" t="s">
        <v>5939</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5891</v>
      </c>
      <c r="B146" s="260" t="s">
        <v>5892</v>
      </c>
      <c r="C146" s="261" t="s">
        <v>5948</v>
      </c>
      <c r="D146" s="264" t="s">
        <v>5949</v>
      </c>
      <c r="E146" s="265" t="s">
        <v>5755</v>
      </c>
      <c r="F146" s="268" t="s">
        <v>5939</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5891</v>
      </c>
      <c r="B147" s="259" t="s">
        <v>5950</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5891</v>
      </c>
      <c r="B148" s="260" t="s">
        <v>5950</v>
      </c>
      <c r="C148" s="261" t="s">
        <v>5951</v>
      </c>
      <c r="D148" s="264" t="s">
        <v>5952</v>
      </c>
      <c r="E148" s="265" t="s">
        <v>5688</v>
      </c>
      <c r="F148" s="268" t="s">
        <v>5953</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5891</v>
      </c>
      <c r="B149" s="260" t="s">
        <v>5950</v>
      </c>
      <c r="C149" s="261" t="s">
        <v>5954</v>
      </c>
      <c r="D149" s="264" t="s">
        <v>5955</v>
      </c>
      <c r="E149" s="265" t="s">
        <v>5688</v>
      </c>
      <c r="F149" s="268" t="s">
        <v>5953</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5891</v>
      </c>
      <c r="B150" s="260" t="s">
        <v>5950</v>
      </c>
      <c r="C150" s="261" t="s">
        <v>5956</v>
      </c>
      <c r="D150" s="264" t="s">
        <v>5957</v>
      </c>
      <c r="E150" s="265" t="s">
        <v>5688</v>
      </c>
      <c r="F150" s="268" t="s">
        <v>5953</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5891</v>
      </c>
      <c r="B151" s="260" t="s">
        <v>5950</v>
      </c>
      <c r="C151" s="261" t="s">
        <v>5958</v>
      </c>
      <c r="D151" s="264" t="s">
        <v>5959</v>
      </c>
      <c r="E151" s="265" t="s">
        <v>5688</v>
      </c>
      <c r="F151" s="268" t="s">
        <v>5953</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5891</v>
      </c>
      <c r="B152" s="260" t="s">
        <v>5950</v>
      </c>
      <c r="C152" s="261" t="s">
        <v>5960</v>
      </c>
      <c r="D152" s="264" t="s">
        <v>5961</v>
      </c>
      <c r="E152" s="265" t="s">
        <v>5688</v>
      </c>
      <c r="F152" s="268" t="s">
        <v>5953</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5891</v>
      </c>
      <c r="B153" s="260" t="s">
        <v>5950</v>
      </c>
      <c r="C153" s="261" t="s">
        <v>5962</v>
      </c>
      <c r="D153" s="264" t="s">
        <v>5963</v>
      </c>
      <c r="E153" s="265" t="s">
        <v>5688</v>
      </c>
      <c r="F153" s="268" t="s">
        <v>5953</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5891</v>
      </c>
      <c r="B154" s="260" t="s">
        <v>5950</v>
      </c>
      <c r="C154" s="261" t="s">
        <v>5964</v>
      </c>
      <c r="D154" s="264" t="s">
        <v>5965</v>
      </c>
      <c r="E154" s="265" t="s">
        <v>5688</v>
      </c>
      <c r="F154" s="268" t="s">
        <v>5953</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5891</v>
      </c>
      <c r="B155" s="260" t="s">
        <v>5950</v>
      </c>
      <c r="C155" s="261" t="s">
        <v>5966</v>
      </c>
      <c r="D155" s="264" t="s">
        <v>5967</v>
      </c>
      <c r="E155" s="265" t="s">
        <v>5688</v>
      </c>
      <c r="F155" s="268" t="s">
        <v>5953</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5891</v>
      </c>
      <c r="B156" s="260" t="s">
        <v>5950</v>
      </c>
      <c r="C156" s="261" t="s">
        <v>5968</v>
      </c>
      <c r="D156" s="264" t="s">
        <v>5969</v>
      </c>
      <c r="E156" s="265" t="s">
        <v>5688</v>
      </c>
      <c r="F156" s="268" t="s">
        <v>5953</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5891</v>
      </c>
      <c r="B157" s="260" t="s">
        <v>5950</v>
      </c>
      <c r="C157" s="261" t="s">
        <v>5970</v>
      </c>
      <c r="D157" s="264" t="s">
        <v>5971</v>
      </c>
      <c r="E157" s="265" t="s">
        <v>5688</v>
      </c>
      <c r="F157" s="268" t="s">
        <v>5953</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5891</v>
      </c>
      <c r="B158" s="260" t="s">
        <v>5950</v>
      </c>
      <c r="C158" s="261" t="s">
        <v>5972</v>
      </c>
      <c r="D158" s="264" t="s">
        <v>5973</v>
      </c>
      <c r="E158" s="265" t="s">
        <v>5688</v>
      </c>
      <c r="F158" s="268" t="s">
        <v>5953</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5891</v>
      </c>
      <c r="B159" s="260" t="s">
        <v>5950</v>
      </c>
      <c r="C159" s="261" t="s">
        <v>5974</v>
      </c>
      <c r="D159" s="264" t="s">
        <v>5975</v>
      </c>
      <c r="E159" s="265" t="s">
        <v>5688</v>
      </c>
      <c r="F159" s="268" t="s">
        <v>5953</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5891</v>
      </c>
      <c r="B160" s="260" t="s">
        <v>5950</v>
      </c>
      <c r="C160" s="261" t="s">
        <v>5976</v>
      </c>
      <c r="D160" s="264" t="s">
        <v>5977</v>
      </c>
      <c r="E160" s="265" t="s">
        <v>5688</v>
      </c>
      <c r="F160" s="268" t="s">
        <v>5978</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5891</v>
      </c>
      <c r="B161" s="260" t="s">
        <v>5950</v>
      </c>
      <c r="C161" s="261" t="s">
        <v>5979</v>
      </c>
      <c r="D161" s="264" t="s">
        <v>5980</v>
      </c>
      <c r="E161" s="265" t="s">
        <v>5688</v>
      </c>
      <c r="F161" s="268" t="s">
        <v>5978</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5891</v>
      </c>
      <c r="B162" s="260" t="s">
        <v>5950</v>
      </c>
      <c r="C162" s="261" t="s">
        <v>5981</v>
      </c>
      <c r="D162" s="264" t="s">
        <v>5982</v>
      </c>
      <c r="E162" s="265" t="s">
        <v>5688</v>
      </c>
      <c r="F162" s="268" t="s">
        <v>5978</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5891</v>
      </c>
      <c r="B163" s="260" t="s">
        <v>5950</v>
      </c>
      <c r="C163" s="261" t="s">
        <v>5983</v>
      </c>
      <c r="D163" s="264" t="s">
        <v>5984</v>
      </c>
      <c r="E163" s="265" t="s">
        <v>5688</v>
      </c>
      <c r="F163" s="268" t="s">
        <v>5978</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5891</v>
      </c>
      <c r="B164" s="260" t="s">
        <v>5950</v>
      </c>
      <c r="C164" s="261" t="s">
        <v>5985</v>
      </c>
      <c r="D164" s="264" t="s">
        <v>5986</v>
      </c>
      <c r="E164" s="265" t="s">
        <v>5688</v>
      </c>
      <c r="F164" s="268" t="s">
        <v>5978</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5891</v>
      </c>
      <c r="B165" s="259" t="s">
        <v>5987</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5891</v>
      </c>
      <c r="B166" s="260" t="s">
        <v>5987</v>
      </c>
      <c r="C166" s="261" t="s">
        <v>5988</v>
      </c>
      <c r="D166" s="264" t="s">
        <v>5989</v>
      </c>
      <c r="E166" s="265" t="s">
        <v>5659</v>
      </c>
      <c r="F166" s="268" t="s">
        <v>5990</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5891</v>
      </c>
      <c r="B167" s="260" t="s">
        <v>5987</v>
      </c>
      <c r="C167" s="261" t="s">
        <v>5991</v>
      </c>
      <c r="D167" s="264" t="s">
        <v>5992</v>
      </c>
      <c r="E167" s="265" t="s">
        <v>5803</v>
      </c>
      <c r="F167" s="268" t="s">
        <v>5990</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5891</v>
      </c>
      <c r="B168" s="260" t="s">
        <v>5987</v>
      </c>
      <c r="C168" s="261" t="s">
        <v>5993</v>
      </c>
      <c r="D168" s="264" t="s">
        <v>5994</v>
      </c>
      <c r="E168" s="265" t="s">
        <v>5755</v>
      </c>
      <c r="F168" s="268" t="s">
        <v>5990</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5891</v>
      </c>
      <c r="B169" s="260" t="s">
        <v>5987</v>
      </c>
      <c r="C169" s="261" t="s">
        <v>5995</v>
      </c>
      <c r="D169" s="264" t="s">
        <v>5996</v>
      </c>
      <c r="E169" s="265" t="s">
        <v>5755</v>
      </c>
      <c r="F169" s="268" t="s">
        <v>5990</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5891</v>
      </c>
      <c r="B170" s="260" t="s">
        <v>5987</v>
      </c>
      <c r="C170" s="261" t="s">
        <v>5997</v>
      </c>
      <c r="D170" s="264" t="s">
        <v>5998</v>
      </c>
      <c r="E170" s="265" t="s">
        <v>5803</v>
      </c>
      <c r="F170" s="268" t="s">
        <v>5990</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5891</v>
      </c>
      <c r="B171" s="260" t="s">
        <v>5987</v>
      </c>
      <c r="C171" s="261" t="s">
        <v>5999</v>
      </c>
      <c r="D171" s="264" t="s">
        <v>6000</v>
      </c>
      <c r="E171" s="265" t="s">
        <v>5688</v>
      </c>
      <c r="F171" s="268" t="s">
        <v>5990</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5891</v>
      </c>
      <c r="B172" s="260" t="s">
        <v>5987</v>
      </c>
      <c r="C172" s="261" t="s">
        <v>6001</v>
      </c>
      <c r="D172" s="264" t="s">
        <v>6002</v>
      </c>
      <c r="E172" s="265" t="s">
        <v>5755</v>
      </c>
      <c r="F172" s="268" t="s">
        <v>5990</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5891</v>
      </c>
      <c r="B173" s="260" t="s">
        <v>5987</v>
      </c>
      <c r="C173" s="261" t="s">
        <v>6003</v>
      </c>
      <c r="D173" s="264" t="s">
        <v>6004</v>
      </c>
      <c r="E173" s="265" t="s">
        <v>5688</v>
      </c>
      <c r="F173" s="268" t="s">
        <v>5990</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5891</v>
      </c>
      <c r="B174" s="260" t="s">
        <v>5987</v>
      </c>
      <c r="C174" s="261" t="s">
        <v>6005</v>
      </c>
      <c r="D174" s="264" t="s">
        <v>6006</v>
      </c>
      <c r="E174" s="265" t="s">
        <v>5755</v>
      </c>
      <c r="F174" s="268" t="s">
        <v>5990</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5891</v>
      </c>
      <c r="B175" s="260" t="s">
        <v>5987</v>
      </c>
      <c r="C175" s="261" t="s">
        <v>6007</v>
      </c>
      <c r="D175" s="264" t="s">
        <v>6008</v>
      </c>
      <c r="E175" s="265" t="s">
        <v>5688</v>
      </c>
      <c r="F175" s="268" t="s">
        <v>5990</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5891</v>
      </c>
      <c r="B176" s="260" t="s">
        <v>5987</v>
      </c>
      <c r="C176" s="261" t="s">
        <v>6009</v>
      </c>
      <c r="D176" s="264" t="s">
        <v>6010</v>
      </c>
      <c r="E176" s="265" t="s">
        <v>5659</v>
      </c>
      <c r="F176" s="268" t="s">
        <v>5990</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5891</v>
      </c>
      <c r="B177" s="260" t="s">
        <v>5987</v>
      </c>
      <c r="C177" s="261" t="s">
        <v>6011</v>
      </c>
      <c r="D177" s="264" t="s">
        <v>6012</v>
      </c>
      <c r="E177" s="265" t="s">
        <v>5659</v>
      </c>
      <c r="F177" s="268" t="s">
        <v>5990</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5891</v>
      </c>
      <c r="B178" s="260" t="s">
        <v>5987</v>
      </c>
      <c r="C178" s="261" t="s">
        <v>6013</v>
      </c>
      <c r="D178" s="264" t="s">
        <v>6014</v>
      </c>
      <c r="E178" s="265" t="s">
        <v>5688</v>
      </c>
      <c r="F178" s="268" t="s">
        <v>5990</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5891</v>
      </c>
      <c r="B179" s="260" t="s">
        <v>5987</v>
      </c>
      <c r="C179" s="261" t="s">
        <v>6015</v>
      </c>
      <c r="D179" s="264" t="s">
        <v>6016</v>
      </c>
      <c r="E179" s="265" t="s">
        <v>5803</v>
      </c>
      <c r="F179" s="268" t="s">
        <v>5990</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5891</v>
      </c>
      <c r="B180" s="260" t="s">
        <v>5987</v>
      </c>
      <c r="C180" s="261" t="s">
        <v>6017</v>
      </c>
      <c r="D180" s="264" t="s">
        <v>6018</v>
      </c>
      <c r="E180" s="265" t="s">
        <v>5803</v>
      </c>
      <c r="F180" s="268" t="s">
        <v>5990</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5891</v>
      </c>
      <c r="B181" s="259" t="s">
        <v>6019</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5891</v>
      </c>
      <c r="B182" s="260" t="s">
        <v>6019</v>
      </c>
      <c r="C182" s="261" t="s">
        <v>6020</v>
      </c>
      <c r="D182" s="264" t="s">
        <v>6021</v>
      </c>
      <c r="E182" s="265" t="s">
        <v>5659</v>
      </c>
      <c r="F182" s="268" t="s">
        <v>6022</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5891</v>
      </c>
      <c r="B183" s="260" t="s">
        <v>6019</v>
      </c>
      <c r="C183" s="261" t="s">
        <v>6023</v>
      </c>
      <c r="D183" s="264" t="s">
        <v>6024</v>
      </c>
      <c r="E183" s="265" t="s">
        <v>5659</v>
      </c>
      <c r="F183" s="268" t="s">
        <v>6022</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5891</v>
      </c>
      <c r="B184" s="260" t="s">
        <v>6019</v>
      </c>
      <c r="C184" s="261" t="s">
        <v>6025</v>
      </c>
      <c r="D184" s="264" t="s">
        <v>6026</v>
      </c>
      <c r="E184" s="265" t="s">
        <v>5659</v>
      </c>
      <c r="F184" s="268" t="s">
        <v>6022</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5891</v>
      </c>
      <c r="B185" s="260" t="s">
        <v>6019</v>
      </c>
      <c r="C185" s="261" t="s">
        <v>6027</v>
      </c>
      <c r="D185" s="264" t="s">
        <v>6028</v>
      </c>
      <c r="E185" s="265" t="s">
        <v>5659</v>
      </c>
      <c r="F185" s="268" t="s">
        <v>6022</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5891</v>
      </c>
      <c r="B186" s="260" t="s">
        <v>6019</v>
      </c>
      <c r="C186" s="261" t="s">
        <v>6029</v>
      </c>
      <c r="D186" s="264" t="s">
        <v>6030</v>
      </c>
      <c r="E186" s="265" t="s">
        <v>5659</v>
      </c>
      <c r="F186" s="268" t="s">
        <v>6022</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5891</v>
      </c>
      <c r="B187" s="260" t="s">
        <v>6019</v>
      </c>
      <c r="C187" s="261" t="s">
        <v>6031</v>
      </c>
      <c r="D187" s="264" t="s">
        <v>6032</v>
      </c>
      <c r="E187" s="265" t="s">
        <v>5688</v>
      </c>
      <c r="F187" s="268" t="s">
        <v>6022</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5891</v>
      </c>
      <c r="B188" s="260" t="s">
        <v>6019</v>
      </c>
      <c r="C188" s="261" t="s">
        <v>6033</v>
      </c>
      <c r="D188" s="264" t="s">
        <v>6034</v>
      </c>
      <c r="E188" s="265" t="s">
        <v>5688</v>
      </c>
      <c r="F188" s="268" t="s">
        <v>6022</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5891</v>
      </c>
      <c r="B189" s="260" t="s">
        <v>6019</v>
      </c>
      <c r="C189" s="261" t="s">
        <v>6035</v>
      </c>
      <c r="D189" s="264" t="s">
        <v>6036</v>
      </c>
      <c r="E189" s="265" t="s">
        <v>5688</v>
      </c>
      <c r="F189" s="268" t="s">
        <v>6022</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5891</v>
      </c>
      <c r="B190" s="260" t="s">
        <v>6019</v>
      </c>
      <c r="C190" s="261" t="s">
        <v>6037</v>
      </c>
      <c r="D190" s="264" t="s">
        <v>6038</v>
      </c>
      <c r="E190" s="265" t="s">
        <v>5688</v>
      </c>
      <c r="F190" s="268" t="s">
        <v>6022</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5891</v>
      </c>
      <c r="B191" s="260" t="s">
        <v>6019</v>
      </c>
      <c r="C191" s="261" t="s">
        <v>6039</v>
      </c>
      <c r="D191" s="264" t="s">
        <v>6040</v>
      </c>
      <c r="E191" s="265" t="s">
        <v>5659</v>
      </c>
      <c r="F191" s="268" t="s">
        <v>6022</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5891</v>
      </c>
      <c r="B192" s="260" t="s">
        <v>6019</v>
      </c>
      <c r="C192" s="261" t="s">
        <v>6041</v>
      </c>
      <c r="D192" s="264" t="s">
        <v>6042</v>
      </c>
      <c r="E192" s="265" t="s">
        <v>5659</v>
      </c>
      <c r="F192" s="268" t="s">
        <v>6022</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5891</v>
      </c>
      <c r="B193" s="260" t="s">
        <v>6019</v>
      </c>
      <c r="C193" s="261" t="s">
        <v>6043</v>
      </c>
      <c r="D193" s="264" t="s">
        <v>6044</v>
      </c>
      <c r="E193" s="265" t="s">
        <v>5659</v>
      </c>
      <c r="F193" s="268" t="s">
        <v>6022</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5891</v>
      </c>
      <c r="B194" s="260" t="s">
        <v>6019</v>
      </c>
      <c r="C194" s="261" t="s">
        <v>6045</v>
      </c>
      <c r="D194" s="264" t="s">
        <v>6046</v>
      </c>
      <c r="E194" s="265" t="s">
        <v>5659</v>
      </c>
      <c r="F194" s="268" t="s">
        <v>6022</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5891</v>
      </c>
      <c r="B195" s="260" t="s">
        <v>6019</v>
      </c>
      <c r="C195" s="261" t="s">
        <v>6047</v>
      </c>
      <c r="D195" s="264" t="s">
        <v>6048</v>
      </c>
      <c r="E195" s="265" t="s">
        <v>5659</v>
      </c>
      <c r="F195" s="268" t="s">
        <v>6022</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5891</v>
      </c>
      <c r="B196" s="260" t="s">
        <v>6019</v>
      </c>
      <c r="C196" s="261" t="s">
        <v>6049</v>
      </c>
      <c r="D196" s="264" t="s">
        <v>6050</v>
      </c>
      <c r="E196" s="265" t="s">
        <v>5659</v>
      </c>
      <c r="F196" s="268" t="s">
        <v>6051</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5891</v>
      </c>
      <c r="B197" s="260" t="s">
        <v>6019</v>
      </c>
      <c r="C197" s="261" t="s">
        <v>6052</v>
      </c>
      <c r="D197" s="264" t="s">
        <v>6053</v>
      </c>
      <c r="E197" s="265" t="s">
        <v>5659</v>
      </c>
      <c r="F197" s="268" t="s">
        <v>6051</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5891</v>
      </c>
      <c r="B198" s="260" t="s">
        <v>6019</v>
      </c>
      <c r="C198" s="261" t="s">
        <v>6054</v>
      </c>
      <c r="D198" s="264" t="s">
        <v>6055</v>
      </c>
      <c r="E198" s="265" t="s">
        <v>5659</v>
      </c>
      <c r="F198" s="268" t="s">
        <v>6051</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5891</v>
      </c>
      <c r="B199" s="260" t="s">
        <v>6019</v>
      </c>
      <c r="C199" s="261" t="s">
        <v>6056</v>
      </c>
      <c r="D199" s="264" t="s">
        <v>6057</v>
      </c>
      <c r="E199" s="265" t="s">
        <v>5659</v>
      </c>
      <c r="F199" s="268" t="s">
        <v>6051</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6058</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6058</v>
      </c>
      <c r="B201" s="259" t="s">
        <v>6059</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6058</v>
      </c>
      <c r="B202" s="260" t="s">
        <v>6059</v>
      </c>
      <c r="C202" s="261" t="s">
        <v>6060</v>
      </c>
      <c r="D202" s="264" t="s">
        <v>6061</v>
      </c>
      <c r="E202" s="265" t="s">
        <v>5938</v>
      </c>
      <c r="F202" s="268" t="s">
        <v>6062</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6058</v>
      </c>
      <c r="B203" s="260" t="s">
        <v>6059</v>
      </c>
      <c r="C203" s="261" t="s">
        <v>6063</v>
      </c>
      <c r="D203" s="264" t="s">
        <v>6064</v>
      </c>
      <c r="E203" s="265" t="s">
        <v>5938</v>
      </c>
      <c r="F203" s="268" t="s">
        <v>6062</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6058</v>
      </c>
      <c r="B204" s="260" t="s">
        <v>6059</v>
      </c>
      <c r="C204" s="261" t="s">
        <v>6065</v>
      </c>
      <c r="D204" s="264" t="s">
        <v>6066</v>
      </c>
      <c r="E204" s="265" t="s">
        <v>5938</v>
      </c>
      <c r="F204" s="268" t="s">
        <v>6062</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6058</v>
      </c>
      <c r="B205" s="260" t="s">
        <v>6059</v>
      </c>
      <c r="C205" s="261" t="s">
        <v>6067</v>
      </c>
      <c r="D205" s="264" t="s">
        <v>6068</v>
      </c>
      <c r="E205" s="265" t="s">
        <v>5938</v>
      </c>
      <c r="F205" s="268" t="s">
        <v>6062</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6058</v>
      </c>
      <c r="B206" s="260" t="s">
        <v>6059</v>
      </c>
      <c r="C206" s="261" t="s">
        <v>6069</v>
      </c>
      <c r="D206" s="264" t="s">
        <v>6070</v>
      </c>
      <c r="E206" s="265" t="s">
        <v>5938</v>
      </c>
      <c r="F206" s="268" t="s">
        <v>6062</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6058</v>
      </c>
      <c r="B207" s="260" t="s">
        <v>6059</v>
      </c>
      <c r="C207" s="261" t="s">
        <v>6071</v>
      </c>
      <c r="D207" s="264" t="s">
        <v>6072</v>
      </c>
      <c r="E207" s="265" t="s">
        <v>5803</v>
      </c>
      <c r="F207" s="268" t="s">
        <v>6062</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6058</v>
      </c>
      <c r="B208" s="260" t="s">
        <v>6059</v>
      </c>
      <c r="C208" s="261" t="s">
        <v>6073</v>
      </c>
      <c r="D208" s="264" t="s">
        <v>6074</v>
      </c>
      <c r="E208" s="265" t="s">
        <v>5803</v>
      </c>
      <c r="F208" s="268" t="s">
        <v>6062</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6058</v>
      </c>
      <c r="B209" s="260" t="s">
        <v>6059</v>
      </c>
      <c r="C209" s="261" t="s">
        <v>6075</v>
      </c>
      <c r="D209" s="264" t="s">
        <v>6076</v>
      </c>
      <c r="E209" s="265" t="s">
        <v>5938</v>
      </c>
      <c r="F209" s="268" t="s">
        <v>6062</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6058</v>
      </c>
      <c r="B210" s="260" t="s">
        <v>6059</v>
      </c>
      <c r="C210" s="261" t="s">
        <v>6077</v>
      </c>
      <c r="D210" s="264" t="s">
        <v>6078</v>
      </c>
      <c r="E210" s="265" t="s">
        <v>5688</v>
      </c>
      <c r="F210" s="268" t="s">
        <v>6079</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6058</v>
      </c>
      <c r="B211" s="260" t="s">
        <v>6059</v>
      </c>
      <c r="C211" s="261" t="s">
        <v>6080</v>
      </c>
      <c r="D211" s="264" t="s">
        <v>6081</v>
      </c>
      <c r="E211" s="265" t="s">
        <v>5688</v>
      </c>
      <c r="F211" s="268" t="s">
        <v>6079</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6058</v>
      </c>
      <c r="B212" s="260" t="s">
        <v>6059</v>
      </c>
      <c r="C212" s="261" t="s">
        <v>6082</v>
      </c>
      <c r="D212" s="264" t="s">
        <v>6083</v>
      </c>
      <c r="E212" s="265" t="s">
        <v>5755</v>
      </c>
      <c r="F212" s="268" t="s">
        <v>6084</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6058</v>
      </c>
      <c r="B213" s="260" t="s">
        <v>6059</v>
      </c>
      <c r="C213" s="261" t="s">
        <v>6085</v>
      </c>
      <c r="D213" s="264" t="s">
        <v>6086</v>
      </c>
      <c r="E213" s="265" t="s">
        <v>5688</v>
      </c>
      <c r="F213" s="268" t="s">
        <v>6087</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6058</v>
      </c>
      <c r="B214" s="260" t="s">
        <v>6059</v>
      </c>
      <c r="C214" s="261" t="s">
        <v>6088</v>
      </c>
      <c r="D214" s="264" t="s">
        <v>6089</v>
      </c>
      <c r="E214" s="265" t="s">
        <v>5755</v>
      </c>
      <c r="F214" s="268" t="s">
        <v>6090</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6058</v>
      </c>
      <c r="B215" s="260" t="s">
        <v>6059</v>
      </c>
      <c r="C215" s="261" t="s">
        <v>6091</v>
      </c>
      <c r="D215" s="264" t="s">
        <v>6092</v>
      </c>
      <c r="E215" s="265" t="s">
        <v>5659</v>
      </c>
      <c r="F215" s="268" t="s">
        <v>6090</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6058</v>
      </c>
      <c r="B216" s="260" t="s">
        <v>6059</v>
      </c>
      <c r="C216" s="261" t="s">
        <v>6093</v>
      </c>
      <c r="D216" s="264" t="s">
        <v>6094</v>
      </c>
      <c r="E216" s="265" t="s">
        <v>5659</v>
      </c>
      <c r="F216" s="268" t="s">
        <v>6090</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6058</v>
      </c>
      <c r="B217" s="260" t="s">
        <v>6059</v>
      </c>
      <c r="C217" s="261" t="s">
        <v>6095</v>
      </c>
      <c r="D217" s="264" t="s">
        <v>6096</v>
      </c>
      <c r="E217" s="265" t="s">
        <v>5688</v>
      </c>
      <c r="F217" s="268" t="s">
        <v>6090</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6058</v>
      </c>
      <c r="B218" s="260" t="s">
        <v>6059</v>
      </c>
      <c r="C218" s="261" t="s">
        <v>6097</v>
      </c>
      <c r="D218" s="264" t="s">
        <v>6098</v>
      </c>
      <c r="E218" s="265" t="s">
        <v>5688</v>
      </c>
      <c r="F218" s="268" t="s">
        <v>6090</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6058</v>
      </c>
      <c r="B219" s="260" t="s">
        <v>6059</v>
      </c>
      <c r="C219" s="261" t="s">
        <v>6099</v>
      </c>
      <c r="D219" s="264" t="s">
        <v>6100</v>
      </c>
      <c r="E219" s="265" t="s">
        <v>5688</v>
      </c>
      <c r="F219" s="268" t="s">
        <v>6090</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6058</v>
      </c>
      <c r="B220" s="260" t="s">
        <v>6059</v>
      </c>
      <c r="C220" s="261" t="s">
        <v>6101</v>
      </c>
      <c r="D220" s="264" t="s">
        <v>6102</v>
      </c>
      <c r="E220" s="265" t="s">
        <v>5688</v>
      </c>
      <c r="F220" s="268" t="s">
        <v>6090</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6058</v>
      </c>
      <c r="B221" s="259" t="s">
        <v>6103</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6058</v>
      </c>
      <c r="B222" s="260" t="s">
        <v>6103</v>
      </c>
      <c r="C222" s="261" t="s">
        <v>6104</v>
      </c>
      <c r="D222" s="264" t="s">
        <v>6105</v>
      </c>
      <c r="E222" s="265" t="s">
        <v>5755</v>
      </c>
      <c r="F222" s="268" t="s">
        <v>6106</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6058</v>
      </c>
      <c r="B223" s="260" t="s">
        <v>6103</v>
      </c>
      <c r="C223" s="261" t="s">
        <v>6107</v>
      </c>
      <c r="D223" s="264" t="s">
        <v>6108</v>
      </c>
      <c r="E223" s="265" t="s">
        <v>5755</v>
      </c>
      <c r="F223" s="268" t="s">
        <v>6106</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6058</v>
      </c>
      <c r="B224" s="260" t="s">
        <v>6103</v>
      </c>
      <c r="C224" s="261" t="s">
        <v>6109</v>
      </c>
      <c r="D224" s="264" t="s">
        <v>6110</v>
      </c>
      <c r="E224" s="265" t="s">
        <v>5755</v>
      </c>
      <c r="F224" s="268" t="s">
        <v>6106</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6058</v>
      </c>
      <c r="B225" s="260" t="s">
        <v>6103</v>
      </c>
      <c r="C225" s="261" t="s">
        <v>6111</v>
      </c>
      <c r="D225" s="264" t="s">
        <v>6112</v>
      </c>
      <c r="E225" s="265" t="s">
        <v>5755</v>
      </c>
      <c r="F225" s="268" t="s">
        <v>6106</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6058</v>
      </c>
      <c r="B226" s="260" t="s">
        <v>6103</v>
      </c>
      <c r="C226" s="261" t="s">
        <v>6113</v>
      </c>
      <c r="D226" s="264" t="s">
        <v>6114</v>
      </c>
      <c r="E226" s="265" t="s">
        <v>5755</v>
      </c>
      <c r="F226" s="268" t="s">
        <v>6106</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6058</v>
      </c>
      <c r="B227" s="260" t="s">
        <v>6103</v>
      </c>
      <c r="C227" s="261" t="s">
        <v>6115</v>
      </c>
      <c r="D227" s="264" t="s">
        <v>6116</v>
      </c>
      <c r="E227" s="265" t="s">
        <v>5755</v>
      </c>
      <c r="F227" s="268" t="s">
        <v>6106</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6058</v>
      </c>
      <c r="B228" s="260" t="s">
        <v>6103</v>
      </c>
      <c r="C228" s="261" t="s">
        <v>6117</v>
      </c>
      <c r="D228" s="264" t="s">
        <v>6118</v>
      </c>
      <c r="E228" s="265" t="s">
        <v>5755</v>
      </c>
      <c r="F228" s="268" t="s">
        <v>6106</v>
      </c>
      <c r="G228" s="271">
        <f>IF(COUNTIF(H228:AU228,"&lt;&gt;")=0,"",SUMPRODUCT(((Recommendations[ImplStatus]="Implemented")+(Recommendations[ImplStatus]="Compensated"))*ISNUMBER(MATCH(Recommendations[Id],H228:AU228,0)))/COUNTIF(H228:AU228,"&lt;&gt;"))</f>
        <v>0</v>
      </c>
      <c r="H228" s="272" t="s">
        <v>387</v>
      </c>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6058</v>
      </c>
      <c r="B229" s="260" t="s">
        <v>6103</v>
      </c>
      <c r="C229" s="261" t="s">
        <v>6119</v>
      </c>
      <c r="D229" s="264" t="s">
        <v>6120</v>
      </c>
      <c r="E229" s="265" t="s">
        <v>5659</v>
      </c>
      <c r="F229" s="268" t="s">
        <v>6106</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6058</v>
      </c>
      <c r="B230" s="260" t="s">
        <v>6103</v>
      </c>
      <c r="C230" s="261" t="s">
        <v>6121</v>
      </c>
      <c r="D230" s="264" t="s">
        <v>6122</v>
      </c>
      <c r="E230" s="265" t="s">
        <v>5659</v>
      </c>
      <c r="F230" s="268" t="s">
        <v>6106</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6058</v>
      </c>
      <c r="B231" s="260" t="s">
        <v>6103</v>
      </c>
      <c r="C231" s="261" t="s">
        <v>6123</v>
      </c>
      <c r="D231" s="264" t="s">
        <v>6124</v>
      </c>
      <c r="E231" s="265" t="s">
        <v>5755</v>
      </c>
      <c r="F231" s="268" t="s">
        <v>6125</v>
      </c>
      <c r="G231" s="271">
        <f>IF(COUNTIF(H231:AU231,"&lt;&gt;")=0,"",SUMPRODUCT(((Recommendations[ImplStatus]="Implemented")+(Recommendations[ImplStatus]="Compensated"))*ISNUMBER(MATCH(Recommendations[Id],H231:AU231,0)))/COUNTIF(H231:AU231,"&lt;&gt;"))</f>
        <v>0</v>
      </c>
      <c r="H231" s="272" t="s">
        <v>218</v>
      </c>
      <c r="I231" s="272" t="s">
        <v>641</v>
      </c>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6058</v>
      </c>
      <c r="B232" s="260" t="s">
        <v>6103</v>
      </c>
      <c r="C232" s="261" t="s">
        <v>6126</v>
      </c>
      <c r="D232" s="264" t="s">
        <v>6127</v>
      </c>
      <c r="E232" s="265" t="s">
        <v>5755</v>
      </c>
      <c r="F232" s="268" t="s">
        <v>6125</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6058</v>
      </c>
      <c r="B233" s="260" t="s">
        <v>6103</v>
      </c>
      <c r="C233" s="261" t="s">
        <v>6128</v>
      </c>
      <c r="D233" s="264" t="s">
        <v>6129</v>
      </c>
      <c r="E233" s="265" t="s">
        <v>5688</v>
      </c>
      <c r="F233" s="268" t="s">
        <v>6125</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6058</v>
      </c>
      <c r="B234" s="260" t="s">
        <v>6103</v>
      </c>
      <c r="C234" s="261" t="s">
        <v>6130</v>
      </c>
      <c r="D234" s="264" t="s">
        <v>6131</v>
      </c>
      <c r="E234" s="265" t="s">
        <v>5688</v>
      </c>
      <c r="F234" s="268" t="s">
        <v>6125</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6058</v>
      </c>
      <c r="B235" s="260" t="s">
        <v>6103</v>
      </c>
      <c r="C235" s="261" t="s">
        <v>6132</v>
      </c>
      <c r="D235" s="264" t="s">
        <v>6133</v>
      </c>
      <c r="E235" s="265" t="s">
        <v>5755</v>
      </c>
      <c r="F235" s="268" t="s">
        <v>6125</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6058</v>
      </c>
      <c r="B236" s="260" t="s">
        <v>6103</v>
      </c>
      <c r="C236" s="261" t="s">
        <v>6134</v>
      </c>
      <c r="D236" s="264" t="s">
        <v>6135</v>
      </c>
      <c r="E236" s="265" t="s">
        <v>5688</v>
      </c>
      <c r="F236" s="268" t="s">
        <v>6125</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6058</v>
      </c>
      <c r="B237" s="259" t="s">
        <v>2292</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6058</v>
      </c>
      <c r="B238" s="260" t="s">
        <v>2292</v>
      </c>
      <c r="C238" s="261" t="s">
        <v>6136</v>
      </c>
      <c r="D238" s="264" t="s">
        <v>6137</v>
      </c>
      <c r="E238" s="265" t="s">
        <v>5659</v>
      </c>
      <c r="F238" s="268" t="s">
        <v>6138</v>
      </c>
      <c r="G238" s="271">
        <f>IF(COUNTIF(H238:AU238,"&lt;&gt;")=0,"",SUMPRODUCT(((Recommendations[ImplStatus]="Implemented")+(Recommendations[ImplStatus]="Compensated"))*ISNUMBER(MATCH(Recommendations[Id],H238:AU238,0)))/COUNTIF(H238:AU238,"&lt;&gt;"))</f>
        <v>0</v>
      </c>
      <c r="H238" s="272" t="s">
        <v>576</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6058</v>
      </c>
      <c r="B239" s="260" t="s">
        <v>2292</v>
      </c>
      <c r="C239" s="261" t="s">
        <v>6139</v>
      </c>
      <c r="D239" s="264" t="s">
        <v>6140</v>
      </c>
      <c r="E239" s="265" t="s">
        <v>5659</v>
      </c>
      <c r="F239" s="268" t="s">
        <v>6138</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6058</v>
      </c>
      <c r="B240" s="260" t="s">
        <v>2292</v>
      </c>
      <c r="C240" s="261" t="s">
        <v>6141</v>
      </c>
      <c r="D240" s="264" t="s">
        <v>6142</v>
      </c>
      <c r="E240" s="265" t="s">
        <v>5659</v>
      </c>
      <c r="F240" s="268" t="s">
        <v>6138</v>
      </c>
      <c r="G240" s="271">
        <f>IF(COUNTIF(H240:AU240,"&lt;&gt;")=0,"",SUMPRODUCT(((Recommendations[ImplStatus]="Implemented")+(Recommendations[ImplStatus]="Compensated"))*ISNUMBER(MATCH(Recommendations[Id],H240:AU240,0)))/COUNTIF(H240:AU240,"&lt;&gt;"))</f>
        <v>0</v>
      </c>
      <c r="H240" s="272" t="s">
        <v>117</v>
      </c>
      <c r="I240" s="272" t="s">
        <v>123</v>
      </c>
      <c r="J240" s="272" t="s">
        <v>128</v>
      </c>
      <c r="K240" s="272" t="s">
        <v>133</v>
      </c>
      <c r="L240" s="272" t="s">
        <v>158</v>
      </c>
      <c r="M240" s="272" t="s">
        <v>357</v>
      </c>
      <c r="N240" s="272" t="s">
        <v>666</v>
      </c>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6058</v>
      </c>
      <c r="B241" s="260" t="s">
        <v>2292</v>
      </c>
      <c r="C241" s="261" t="s">
        <v>6143</v>
      </c>
      <c r="D241" s="264" t="s">
        <v>6144</v>
      </c>
      <c r="E241" s="265" t="s">
        <v>5659</v>
      </c>
      <c r="F241" s="268" t="s">
        <v>6138</v>
      </c>
      <c r="G241" s="271">
        <f>IF(COUNTIF(H241:AU241,"&lt;&gt;")=0,"",SUMPRODUCT(((Recommendations[ImplStatus]="Implemented")+(Recommendations[ImplStatus]="Compensated"))*ISNUMBER(MATCH(Recommendations[Id],H241:AU241,0)))/COUNTIF(H241:AU241,"&lt;&gt;"))</f>
        <v>0</v>
      </c>
      <c r="H241" s="272" t="s">
        <v>751</v>
      </c>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6058</v>
      </c>
      <c r="B242" s="260" t="s">
        <v>2292</v>
      </c>
      <c r="C242" s="261" t="s">
        <v>6145</v>
      </c>
      <c r="D242" s="264" t="s">
        <v>6146</v>
      </c>
      <c r="E242" s="265" t="s">
        <v>5659</v>
      </c>
      <c r="F242" s="268" t="s">
        <v>6138</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6058</v>
      </c>
      <c r="B243" s="260" t="s">
        <v>2292</v>
      </c>
      <c r="C243" s="261" t="s">
        <v>6147</v>
      </c>
      <c r="D243" s="264" t="s">
        <v>6148</v>
      </c>
      <c r="E243" s="265" t="s">
        <v>5659</v>
      </c>
      <c r="F243" s="268" t="s">
        <v>6138</v>
      </c>
      <c r="G243" s="271">
        <f>IF(COUNTIF(H243:AU243,"&lt;&gt;")=0,"",SUMPRODUCT(((Recommendations[ImplStatus]="Implemented")+(Recommendations[ImplStatus]="Compensated"))*ISNUMBER(MATCH(Recommendations[Id],H243:AU243,0)))/COUNTIF(H243:AU243,"&lt;&gt;"))</f>
        <v>0</v>
      </c>
      <c r="H243" s="272" t="s">
        <v>117</v>
      </c>
      <c r="I243" s="272" t="s">
        <v>123</v>
      </c>
      <c r="J243" s="272" t="s">
        <v>128</v>
      </c>
      <c r="K243" s="272" t="s">
        <v>133</v>
      </c>
      <c r="L243" s="272" t="s">
        <v>158</v>
      </c>
      <c r="M243" s="272" t="s">
        <v>218</v>
      </c>
      <c r="N243" s="272" t="s">
        <v>357</v>
      </c>
      <c r="O243" s="272" t="s">
        <v>641</v>
      </c>
      <c r="P243" s="272" t="s">
        <v>666</v>
      </c>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6058</v>
      </c>
      <c r="B244" s="260" t="s">
        <v>2292</v>
      </c>
      <c r="C244" s="261" t="s">
        <v>6149</v>
      </c>
      <c r="D244" s="264" t="s">
        <v>6150</v>
      </c>
      <c r="E244" s="265" t="s">
        <v>5659</v>
      </c>
      <c r="F244" s="268" t="s">
        <v>6138</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6058</v>
      </c>
      <c r="B245" s="260" t="s">
        <v>2292</v>
      </c>
      <c r="C245" s="261" t="s">
        <v>6151</v>
      </c>
      <c r="D245" s="264" t="s">
        <v>6152</v>
      </c>
      <c r="E245" s="265" t="s">
        <v>5659</v>
      </c>
      <c r="F245" s="268" t="s">
        <v>6138</v>
      </c>
      <c r="G245" s="271">
        <f>IF(COUNTIF(H245:AU245,"&lt;&gt;")=0,"",SUMPRODUCT(((Recommendations[ImplStatus]="Implemented")+(Recommendations[ImplStatus]="Compensated"))*ISNUMBER(MATCH(Recommendations[Id],H245:AU245,0)))/COUNTIF(H245:AU245,"&lt;&gt;"))</f>
        <v>0</v>
      </c>
      <c r="H245" s="272" t="s">
        <v>14</v>
      </c>
      <c r="I245" s="272" t="s">
        <v>382</v>
      </c>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6058</v>
      </c>
      <c r="B246" s="260" t="s">
        <v>2292</v>
      </c>
      <c r="C246" s="261" t="s">
        <v>6153</v>
      </c>
      <c r="D246" s="264" t="s">
        <v>6154</v>
      </c>
      <c r="E246" s="265" t="s">
        <v>5659</v>
      </c>
      <c r="F246" s="268" t="s">
        <v>6138</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6058</v>
      </c>
      <c r="B247" s="260" t="s">
        <v>2292</v>
      </c>
      <c r="C247" s="261" t="s">
        <v>6155</v>
      </c>
      <c r="D247" s="264" t="s">
        <v>6156</v>
      </c>
      <c r="E247" s="265" t="s">
        <v>5659</v>
      </c>
      <c r="F247" s="268" t="s">
        <v>6138</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6058</v>
      </c>
      <c r="B248" s="260" t="s">
        <v>2292</v>
      </c>
      <c r="C248" s="261" t="s">
        <v>6157</v>
      </c>
      <c r="D248" s="264" t="s">
        <v>6158</v>
      </c>
      <c r="E248" s="265" t="s">
        <v>5688</v>
      </c>
      <c r="F248" s="268" t="s">
        <v>6138</v>
      </c>
      <c r="G248" s="271">
        <f>IF(COUNTIF(H248:AU248,"&lt;&gt;")=0,"",SUMPRODUCT(((Recommendations[ImplStatus]="Implemented")+(Recommendations[ImplStatus]="Compensated"))*ISNUMBER(MATCH(Recommendations[Id],H248:AU248,0)))/COUNTIF(H248:AU248,"&lt;&gt;"))</f>
        <v>0</v>
      </c>
      <c r="H248" s="272" t="s">
        <v>576</v>
      </c>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6058</v>
      </c>
      <c r="B249" s="260" t="s">
        <v>2292</v>
      </c>
      <c r="C249" s="261" t="s">
        <v>6159</v>
      </c>
      <c r="D249" s="264" t="s">
        <v>6160</v>
      </c>
      <c r="E249" s="265" t="s">
        <v>5688</v>
      </c>
      <c r="F249" s="268" t="s">
        <v>6161</v>
      </c>
      <c r="G249" s="271">
        <f>IF(COUNTIF(H249:AU249,"&lt;&gt;")=0,"",SUMPRODUCT(((Recommendations[ImplStatus]="Implemented")+(Recommendations[ImplStatus]="Compensated"))*ISNUMBER(MATCH(Recommendations[Id],H249:AU249,0)))/COUNTIF(H249:AU249,"&lt;&gt;"))</f>
        <v>0</v>
      </c>
      <c r="H249" s="272" t="s">
        <v>31</v>
      </c>
      <c r="I249" s="272" t="s">
        <v>791</v>
      </c>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6058</v>
      </c>
      <c r="B250" s="260" t="s">
        <v>2292</v>
      </c>
      <c r="C250" s="261" t="s">
        <v>6162</v>
      </c>
      <c r="D250" s="264" t="s">
        <v>6163</v>
      </c>
      <c r="E250" s="265" t="s">
        <v>5688</v>
      </c>
      <c r="F250" s="268" t="s">
        <v>6161</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6058</v>
      </c>
      <c r="B251" s="259" t="s">
        <v>6164</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6058</v>
      </c>
      <c r="B252" s="260" t="s">
        <v>6164</v>
      </c>
      <c r="C252" s="261" t="s">
        <v>6165</v>
      </c>
      <c r="D252" s="264" t="s">
        <v>6166</v>
      </c>
      <c r="E252" s="265" t="s">
        <v>5755</v>
      </c>
      <c r="F252" s="268" t="s">
        <v>6167</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6058</v>
      </c>
      <c r="B253" s="260" t="s">
        <v>6164</v>
      </c>
      <c r="C253" s="261" t="s">
        <v>6168</v>
      </c>
      <c r="D253" s="264" t="s">
        <v>6169</v>
      </c>
      <c r="E253" s="265" t="s">
        <v>5755</v>
      </c>
      <c r="F253" s="268" t="s">
        <v>6167</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6058</v>
      </c>
      <c r="B254" s="260" t="s">
        <v>6164</v>
      </c>
      <c r="C254" s="261" t="s">
        <v>6170</v>
      </c>
      <c r="D254" s="264" t="s">
        <v>6171</v>
      </c>
      <c r="E254" s="265" t="s">
        <v>5755</v>
      </c>
      <c r="F254" s="268" t="s">
        <v>6167</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6058</v>
      </c>
      <c r="B255" s="260" t="s">
        <v>6164</v>
      </c>
      <c r="C255" s="261" t="s">
        <v>6172</v>
      </c>
      <c r="D255" s="264" t="s">
        <v>6173</v>
      </c>
      <c r="E255" s="265" t="s">
        <v>5755</v>
      </c>
      <c r="F255" s="268" t="s">
        <v>6167</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6058</v>
      </c>
      <c r="B256" s="260" t="s">
        <v>6164</v>
      </c>
      <c r="C256" s="261" t="s">
        <v>6174</v>
      </c>
      <c r="D256" s="264" t="s">
        <v>6175</v>
      </c>
      <c r="E256" s="265" t="s">
        <v>5755</v>
      </c>
      <c r="F256" s="268" t="s">
        <v>6167</v>
      </c>
      <c r="G256" s="271">
        <f>IF(COUNTIF(H256:AU256,"&lt;&gt;")=0,"",SUMPRODUCT(((Recommendations[ImplStatus]="Implemented")+(Recommendations[ImplStatus]="Compensated"))*ISNUMBER(MATCH(Recommendations[Id],H256:AU256,0)))/COUNTIF(H256:AU256,"&lt;&gt;"))</f>
        <v>0</v>
      </c>
      <c r="H256" s="272" t="s">
        <v>387</v>
      </c>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6058</v>
      </c>
      <c r="B257" s="260" t="s">
        <v>6164</v>
      </c>
      <c r="C257" s="261" t="s">
        <v>6176</v>
      </c>
      <c r="D257" s="264" t="s">
        <v>6177</v>
      </c>
      <c r="E257" s="265" t="s">
        <v>5659</v>
      </c>
      <c r="F257" s="268" t="s">
        <v>6167</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6058</v>
      </c>
      <c r="B258" s="260" t="s">
        <v>6164</v>
      </c>
      <c r="C258" s="261" t="s">
        <v>6178</v>
      </c>
      <c r="D258" s="264" t="s">
        <v>6179</v>
      </c>
      <c r="E258" s="265" t="s">
        <v>5659</v>
      </c>
      <c r="F258" s="268" t="s">
        <v>6167</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6058</v>
      </c>
      <c r="B259" s="260" t="s">
        <v>6164</v>
      </c>
      <c r="C259" s="261" t="s">
        <v>6180</v>
      </c>
      <c r="D259" s="264" t="s">
        <v>6181</v>
      </c>
      <c r="E259" s="265" t="s">
        <v>5659</v>
      </c>
      <c r="F259" s="268" t="s">
        <v>6167</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6058</v>
      </c>
      <c r="B260" s="260" t="s">
        <v>6164</v>
      </c>
      <c r="C260" s="261" t="s">
        <v>6182</v>
      </c>
      <c r="D260" s="264" t="s">
        <v>6183</v>
      </c>
      <c r="E260" s="265" t="s">
        <v>5659</v>
      </c>
      <c r="F260" s="268" t="s">
        <v>6167</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6058</v>
      </c>
      <c r="B261" s="260" t="s">
        <v>6164</v>
      </c>
      <c r="C261" s="261" t="s">
        <v>6184</v>
      </c>
      <c r="D261" s="264" t="s">
        <v>6185</v>
      </c>
      <c r="E261" s="265" t="s">
        <v>5803</v>
      </c>
      <c r="F261" s="268" t="s">
        <v>6167</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6058</v>
      </c>
      <c r="B262" s="260" t="s">
        <v>6164</v>
      </c>
      <c r="C262" s="261" t="s">
        <v>6186</v>
      </c>
      <c r="D262" s="264" t="s">
        <v>6187</v>
      </c>
      <c r="E262" s="265" t="s">
        <v>5803</v>
      </c>
      <c r="F262" s="268" t="s">
        <v>6167</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6058</v>
      </c>
      <c r="B263" s="260" t="s">
        <v>6164</v>
      </c>
      <c r="C263" s="261" t="s">
        <v>6188</v>
      </c>
      <c r="D263" s="264" t="s">
        <v>6189</v>
      </c>
      <c r="E263" s="265" t="s">
        <v>5803</v>
      </c>
      <c r="F263" s="268" t="s">
        <v>6167</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6058</v>
      </c>
      <c r="B264" s="259" t="s">
        <v>6190</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6058</v>
      </c>
      <c r="B265" s="260" t="s">
        <v>6190</v>
      </c>
      <c r="C265" s="261" t="s">
        <v>6191</v>
      </c>
      <c r="D265" s="264" t="s">
        <v>6192</v>
      </c>
      <c r="E265" s="265" t="s">
        <v>5688</v>
      </c>
      <c r="F265" s="268" t="s">
        <v>6193</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6058</v>
      </c>
      <c r="B266" s="260" t="s">
        <v>6190</v>
      </c>
      <c r="C266" s="261" t="s">
        <v>6194</v>
      </c>
      <c r="D266" s="264" t="s">
        <v>6195</v>
      </c>
      <c r="E266" s="265" t="s">
        <v>5688</v>
      </c>
      <c r="F266" s="268" t="s">
        <v>6193</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6058</v>
      </c>
      <c r="B267" s="260" t="s">
        <v>6190</v>
      </c>
      <c r="C267" s="261" t="s">
        <v>6196</v>
      </c>
      <c r="D267" s="264" t="s">
        <v>6197</v>
      </c>
      <c r="E267" s="265" t="s">
        <v>5688</v>
      </c>
      <c r="F267" s="268" t="s">
        <v>6193</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6058</v>
      </c>
      <c r="B268" s="260" t="s">
        <v>6190</v>
      </c>
      <c r="C268" s="261" t="s">
        <v>6198</v>
      </c>
      <c r="D268" s="264" t="s">
        <v>6199</v>
      </c>
      <c r="E268" s="265" t="s">
        <v>5688</v>
      </c>
      <c r="F268" s="268" t="s">
        <v>6193</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6058</v>
      </c>
      <c r="B269" s="260" t="s">
        <v>6190</v>
      </c>
      <c r="C269" s="261" t="s">
        <v>6200</v>
      </c>
      <c r="D269" s="264" t="s">
        <v>6201</v>
      </c>
      <c r="E269" s="265" t="s">
        <v>5688</v>
      </c>
      <c r="F269" s="268" t="s">
        <v>6193</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6058</v>
      </c>
      <c r="B270" s="260" t="s">
        <v>6190</v>
      </c>
      <c r="C270" s="261" t="s">
        <v>6202</v>
      </c>
      <c r="D270" s="264" t="s">
        <v>6203</v>
      </c>
      <c r="E270" s="265" t="s">
        <v>5688</v>
      </c>
      <c r="F270" s="268" t="s">
        <v>6193</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6058</v>
      </c>
      <c r="B271" s="260" t="s">
        <v>6190</v>
      </c>
      <c r="C271" s="261" t="s">
        <v>6204</v>
      </c>
      <c r="D271" s="264" t="s">
        <v>6205</v>
      </c>
      <c r="E271" s="265" t="s">
        <v>5688</v>
      </c>
      <c r="F271" s="268" t="s">
        <v>6193</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6058</v>
      </c>
      <c r="B272" s="260" t="s">
        <v>6190</v>
      </c>
      <c r="C272" s="261" t="s">
        <v>6206</v>
      </c>
      <c r="D272" s="264" t="s">
        <v>6207</v>
      </c>
      <c r="E272" s="265" t="s">
        <v>5688</v>
      </c>
      <c r="F272" s="268" t="s">
        <v>6193</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6058</v>
      </c>
      <c r="B273" s="260" t="s">
        <v>6190</v>
      </c>
      <c r="C273" s="261" t="s">
        <v>6208</v>
      </c>
      <c r="D273" s="264" t="s">
        <v>6209</v>
      </c>
      <c r="E273" s="265" t="s">
        <v>5688</v>
      </c>
      <c r="F273" s="268" t="s">
        <v>6193</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6210</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6210</v>
      </c>
      <c r="B275" s="259" t="s">
        <v>6211</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6210</v>
      </c>
      <c r="B276" s="260" t="s">
        <v>6211</v>
      </c>
      <c r="C276" s="261" t="s">
        <v>6212</v>
      </c>
      <c r="D276" s="264" t="s">
        <v>6213</v>
      </c>
      <c r="E276" s="265" t="s">
        <v>5659</v>
      </c>
      <c r="F276" s="268" t="s">
        <v>6214</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6210</v>
      </c>
      <c r="B277" s="260" t="s">
        <v>6211</v>
      </c>
      <c r="C277" s="261" t="s">
        <v>6215</v>
      </c>
      <c r="D277" s="264" t="s">
        <v>6216</v>
      </c>
      <c r="E277" s="265" t="s">
        <v>5659</v>
      </c>
      <c r="F277" s="268" t="s">
        <v>6214</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6210</v>
      </c>
      <c r="B278" s="260" t="s">
        <v>6211</v>
      </c>
      <c r="C278" s="261" t="s">
        <v>6217</v>
      </c>
      <c r="D278" s="264" t="s">
        <v>6218</v>
      </c>
      <c r="E278" s="265" t="s">
        <v>5659</v>
      </c>
      <c r="F278" s="268" t="s">
        <v>6214</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6210</v>
      </c>
      <c r="B279" s="260" t="s">
        <v>6211</v>
      </c>
      <c r="C279" s="261" t="s">
        <v>6219</v>
      </c>
      <c r="D279" s="264" t="s">
        <v>6220</v>
      </c>
      <c r="E279" s="265" t="s">
        <v>5659</v>
      </c>
      <c r="F279" s="268" t="s">
        <v>6214</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6210</v>
      </c>
      <c r="B280" s="260" t="s">
        <v>6211</v>
      </c>
      <c r="C280" s="261" t="s">
        <v>6221</v>
      </c>
      <c r="D280" s="264" t="s">
        <v>6222</v>
      </c>
      <c r="E280" s="265" t="s">
        <v>5659</v>
      </c>
      <c r="F280" s="268" t="s">
        <v>6214</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6210</v>
      </c>
      <c r="B281" s="260" t="s">
        <v>6211</v>
      </c>
      <c r="C281" s="261" t="s">
        <v>6223</v>
      </c>
      <c r="D281" s="264" t="s">
        <v>6224</v>
      </c>
      <c r="E281" s="265" t="s">
        <v>5659</v>
      </c>
      <c r="F281" s="268" t="s">
        <v>6214</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6210</v>
      </c>
      <c r="B282" s="260" t="s">
        <v>6211</v>
      </c>
      <c r="C282" s="261" t="s">
        <v>6225</v>
      </c>
      <c r="D282" s="264" t="s">
        <v>6226</v>
      </c>
      <c r="E282" s="265" t="s">
        <v>5659</v>
      </c>
      <c r="F282" s="268" t="s">
        <v>6214</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6210</v>
      </c>
      <c r="B283" s="260" t="s">
        <v>6211</v>
      </c>
      <c r="C283" s="261" t="s">
        <v>6227</v>
      </c>
      <c r="D283" s="264" t="s">
        <v>6228</v>
      </c>
      <c r="E283" s="265" t="s">
        <v>5755</v>
      </c>
      <c r="F283" s="268" t="s">
        <v>6229</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6210</v>
      </c>
      <c r="B284" s="260" t="s">
        <v>6211</v>
      </c>
      <c r="C284" s="261" t="s">
        <v>6230</v>
      </c>
      <c r="D284" s="264" t="s">
        <v>6231</v>
      </c>
      <c r="E284" s="265" t="s">
        <v>5755</v>
      </c>
      <c r="F284" s="268" t="s">
        <v>6229</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6210</v>
      </c>
      <c r="B285" s="260" t="s">
        <v>6211</v>
      </c>
      <c r="C285" s="261" t="s">
        <v>6232</v>
      </c>
      <c r="D285" s="264" t="s">
        <v>6233</v>
      </c>
      <c r="E285" s="265" t="s">
        <v>5659</v>
      </c>
      <c r="F285" s="268" t="s">
        <v>6229</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6210</v>
      </c>
      <c r="B286" s="260" t="s">
        <v>6211</v>
      </c>
      <c r="C286" s="261" t="s">
        <v>6234</v>
      </c>
      <c r="D286" s="264" t="s">
        <v>6235</v>
      </c>
      <c r="E286" s="265" t="s">
        <v>5688</v>
      </c>
      <c r="F286" s="268" t="s">
        <v>6229</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6210</v>
      </c>
      <c r="B287" s="260" t="s">
        <v>6211</v>
      </c>
      <c r="C287" s="261" t="s">
        <v>6236</v>
      </c>
      <c r="D287" s="264" t="s">
        <v>6237</v>
      </c>
      <c r="E287" s="265" t="s">
        <v>5688</v>
      </c>
      <c r="F287" s="268" t="s">
        <v>6229</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6210</v>
      </c>
      <c r="B288" s="260" t="s">
        <v>6211</v>
      </c>
      <c r="C288" s="261" t="s">
        <v>6238</v>
      </c>
      <c r="D288" s="264" t="s">
        <v>6239</v>
      </c>
      <c r="E288" s="265" t="s">
        <v>5688</v>
      </c>
      <c r="F288" s="268" t="s">
        <v>6229</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6210</v>
      </c>
      <c r="B289" s="260" t="s">
        <v>6211</v>
      </c>
      <c r="C289" s="261" t="s">
        <v>6240</v>
      </c>
      <c r="D289" s="264" t="s">
        <v>6241</v>
      </c>
      <c r="E289" s="265" t="s">
        <v>5688</v>
      </c>
      <c r="F289" s="268" t="s">
        <v>6229</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6210</v>
      </c>
      <c r="B290" s="260" t="s">
        <v>6211</v>
      </c>
      <c r="C290" s="261" t="s">
        <v>6242</v>
      </c>
      <c r="D290" s="264" t="s">
        <v>6243</v>
      </c>
      <c r="E290" s="265" t="s">
        <v>5659</v>
      </c>
      <c r="F290" s="268" t="s">
        <v>6229</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6210</v>
      </c>
      <c r="B291" s="260" t="s">
        <v>6211</v>
      </c>
      <c r="C291" s="261" t="s">
        <v>6244</v>
      </c>
      <c r="D291" s="264" t="s">
        <v>6245</v>
      </c>
      <c r="E291" s="265" t="s">
        <v>5688</v>
      </c>
      <c r="F291" s="268" t="s">
        <v>6246</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6210</v>
      </c>
      <c r="B292" s="260" t="s">
        <v>6211</v>
      </c>
      <c r="C292" s="261" t="s">
        <v>6247</v>
      </c>
      <c r="D292" s="264" t="s">
        <v>6248</v>
      </c>
      <c r="E292" s="265" t="s">
        <v>5688</v>
      </c>
      <c r="F292" s="268" t="s">
        <v>6246</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6210</v>
      </c>
      <c r="B293" s="260" t="s">
        <v>6211</v>
      </c>
      <c r="C293" s="261" t="s">
        <v>6249</v>
      </c>
      <c r="D293" s="264" t="s">
        <v>6250</v>
      </c>
      <c r="E293" s="265" t="s">
        <v>5938</v>
      </c>
      <c r="F293" s="268" t="s">
        <v>6229</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6210</v>
      </c>
      <c r="B294" s="260" t="s">
        <v>6211</v>
      </c>
      <c r="C294" s="261" t="s">
        <v>6251</v>
      </c>
      <c r="D294" s="264" t="s">
        <v>6252</v>
      </c>
      <c r="E294" s="265" t="s">
        <v>5938</v>
      </c>
      <c r="F294" s="268" t="s">
        <v>6229</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6210</v>
      </c>
      <c r="B295" s="260" t="s">
        <v>6211</v>
      </c>
      <c r="C295" s="261" t="s">
        <v>6253</v>
      </c>
      <c r="D295" s="264" t="s">
        <v>6254</v>
      </c>
      <c r="E295" s="265" t="s">
        <v>5755</v>
      </c>
      <c r="F295" s="268" t="s">
        <v>6229</v>
      </c>
      <c r="G295" s="271">
        <f>IF(COUNTIF(H295:AU295,"&lt;&gt;")=0,"",SUMPRODUCT(((Recommendations[ImplStatus]="Implemented")+(Recommendations[ImplStatus]="Compensated"))*ISNUMBER(MATCH(Recommendations[Id],H295:AU295,0)))/COUNTIF(H295:AU295,"&lt;&gt;"))</f>
        <v>0</v>
      </c>
      <c r="H295" s="272" t="s">
        <v>253</v>
      </c>
      <c r="I295" s="272" t="s">
        <v>571</v>
      </c>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6210</v>
      </c>
      <c r="B296" s="260" t="s">
        <v>6211</v>
      </c>
      <c r="C296" s="261" t="s">
        <v>6255</v>
      </c>
      <c r="D296" s="264" t="s">
        <v>6256</v>
      </c>
      <c r="E296" s="265" t="s">
        <v>5755</v>
      </c>
      <c r="F296" s="268" t="s">
        <v>6229</v>
      </c>
      <c r="G296" s="271">
        <f>IF(COUNTIF(H296:AU296,"&lt;&gt;")=0,"",SUMPRODUCT(((Recommendations[ImplStatus]="Implemented")+(Recommendations[ImplStatus]="Compensated"))*ISNUMBER(MATCH(Recommendations[Id],H296:AU296,0)))/COUNTIF(H296:AU296,"&lt;&gt;"))</f>
        <v>0</v>
      </c>
      <c r="H296" s="272" t="s">
        <v>253</v>
      </c>
      <c r="I296" s="272" t="s">
        <v>571</v>
      </c>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6210</v>
      </c>
      <c r="B297" s="260" t="s">
        <v>6211</v>
      </c>
      <c r="C297" s="261" t="s">
        <v>6257</v>
      </c>
      <c r="D297" s="264" t="s">
        <v>6258</v>
      </c>
      <c r="E297" s="265" t="s">
        <v>5659</v>
      </c>
      <c r="F297" s="268" t="s">
        <v>6229</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6210</v>
      </c>
      <c r="B298" s="260" t="s">
        <v>6211</v>
      </c>
      <c r="C298" s="261" t="s">
        <v>6259</v>
      </c>
      <c r="D298" s="264" t="s">
        <v>6260</v>
      </c>
      <c r="E298" s="265" t="s">
        <v>5755</v>
      </c>
      <c r="F298" s="268" t="s">
        <v>6229</v>
      </c>
      <c r="G298" s="271">
        <f>IF(COUNTIF(H298:AU298,"&lt;&gt;")=0,"",SUMPRODUCT(((Recommendations[ImplStatus]="Implemented")+(Recommendations[ImplStatus]="Compensated"))*ISNUMBER(MATCH(Recommendations[Id],H298:AU298,0)))/COUNTIF(H298:AU298,"&lt;&gt;"))</f>
        <v>0</v>
      </c>
      <c r="H298" s="272" t="s">
        <v>258</v>
      </c>
      <c r="I298" s="272" t="s">
        <v>866</v>
      </c>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6210</v>
      </c>
      <c r="B299" s="260" t="s">
        <v>6211</v>
      </c>
      <c r="C299" s="261" t="s">
        <v>6261</v>
      </c>
      <c r="D299" s="264" t="s">
        <v>6262</v>
      </c>
      <c r="E299" s="265" t="s">
        <v>5688</v>
      </c>
      <c r="F299" s="268" t="s">
        <v>6229</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6210</v>
      </c>
      <c r="B300" s="260" t="s">
        <v>6211</v>
      </c>
      <c r="C300" s="261" t="s">
        <v>6263</v>
      </c>
      <c r="D300" s="264" t="s">
        <v>6264</v>
      </c>
      <c r="E300" s="265" t="s">
        <v>5755</v>
      </c>
      <c r="F300" s="268" t="s">
        <v>6229</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6210</v>
      </c>
      <c r="B301" s="260" t="s">
        <v>6211</v>
      </c>
      <c r="C301" s="261" t="s">
        <v>6265</v>
      </c>
      <c r="D301" s="264" t="s">
        <v>6266</v>
      </c>
      <c r="E301" s="265" t="s">
        <v>5803</v>
      </c>
      <c r="F301" s="268" t="s">
        <v>6229</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6210</v>
      </c>
      <c r="B302" s="260" t="s">
        <v>6211</v>
      </c>
      <c r="C302" s="261" t="s">
        <v>6267</v>
      </c>
      <c r="D302" s="264" t="s">
        <v>6268</v>
      </c>
      <c r="E302" s="265" t="s">
        <v>5803</v>
      </c>
      <c r="F302" s="268" t="s">
        <v>6229</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6210</v>
      </c>
      <c r="B303" s="259" t="s">
        <v>2025</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6210</v>
      </c>
      <c r="B304" s="260" t="s">
        <v>2025</v>
      </c>
      <c r="C304" s="261" t="s">
        <v>6269</v>
      </c>
      <c r="D304" s="264" t="s">
        <v>6270</v>
      </c>
      <c r="E304" s="265" t="s">
        <v>5659</v>
      </c>
      <c r="F304" s="268" t="s">
        <v>6271</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6210</v>
      </c>
      <c r="B305" s="260" t="s">
        <v>2025</v>
      </c>
      <c r="C305" s="261" t="s">
        <v>6272</v>
      </c>
      <c r="D305" s="264" t="s">
        <v>6273</v>
      </c>
      <c r="E305" s="265" t="s">
        <v>5659</v>
      </c>
      <c r="F305" s="268" t="s">
        <v>6271</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6210</v>
      </c>
      <c r="B306" s="260" t="s">
        <v>2025</v>
      </c>
      <c r="C306" s="261" t="s">
        <v>6274</v>
      </c>
      <c r="D306" s="264" t="s">
        <v>6275</v>
      </c>
      <c r="E306" s="265" t="s">
        <v>5659</v>
      </c>
      <c r="F306" s="268" t="s">
        <v>6271</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6210</v>
      </c>
      <c r="B307" s="260" t="s">
        <v>2025</v>
      </c>
      <c r="C307" s="261" t="s">
        <v>6276</v>
      </c>
      <c r="D307" s="264" t="s">
        <v>6277</v>
      </c>
      <c r="E307" s="265" t="s">
        <v>5659</v>
      </c>
      <c r="F307" s="268" t="s">
        <v>6271</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6210</v>
      </c>
      <c r="B308" s="260" t="s">
        <v>2025</v>
      </c>
      <c r="C308" s="261" t="s">
        <v>6278</v>
      </c>
      <c r="D308" s="264" t="s">
        <v>6279</v>
      </c>
      <c r="E308" s="265" t="s">
        <v>5755</v>
      </c>
      <c r="F308" s="268" t="s">
        <v>6271</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6210</v>
      </c>
      <c r="B309" s="260" t="s">
        <v>2025</v>
      </c>
      <c r="C309" s="261" t="s">
        <v>6280</v>
      </c>
      <c r="D309" s="264" t="s">
        <v>6281</v>
      </c>
      <c r="E309" s="265" t="s">
        <v>5755</v>
      </c>
      <c r="F309" s="268" t="s">
        <v>6271</v>
      </c>
      <c r="G309" s="271">
        <f>IF(COUNTIF(H309:AU309,"&lt;&gt;")=0,"",SUMPRODUCT(((Recommendations[ImplStatus]="Implemented")+(Recommendations[ImplStatus]="Compensated"))*ISNUMBER(MATCH(Recommendations[Id],H309:AU309,0)))/COUNTIF(H309:AU309,"&lt;&gt;"))</f>
        <v>0</v>
      </c>
      <c r="H309" s="272" t="s">
        <v>25</v>
      </c>
      <c r="I309" s="272" t="s">
        <v>317</v>
      </c>
      <c r="J309" s="272" t="s">
        <v>411</v>
      </c>
      <c r="K309" s="272" t="s">
        <v>466</v>
      </c>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6210</v>
      </c>
      <c r="B310" s="260" t="s">
        <v>2025</v>
      </c>
      <c r="C310" s="261" t="s">
        <v>6282</v>
      </c>
      <c r="D310" s="264" t="s">
        <v>6283</v>
      </c>
      <c r="E310" s="265" t="s">
        <v>5755</v>
      </c>
      <c r="F310" s="268" t="s">
        <v>6271</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6210</v>
      </c>
      <c r="B311" s="260" t="s">
        <v>2025</v>
      </c>
      <c r="C311" s="261" t="s">
        <v>6284</v>
      </c>
      <c r="D311" s="264" t="s">
        <v>6285</v>
      </c>
      <c r="E311" s="265" t="s">
        <v>5755</v>
      </c>
      <c r="F311" s="268" t="s">
        <v>6271</v>
      </c>
      <c r="G311" s="271">
        <f>IF(COUNTIF(H311:AU311,"&lt;&gt;")=0,"",SUMPRODUCT(((Recommendations[ImplStatus]="Implemented")+(Recommendations[ImplStatus]="Compensated"))*ISNUMBER(MATCH(Recommendations[Id],H311:AU311,0)))/COUNTIF(H311:AU311,"&lt;&gt;"))</f>
        <v>0</v>
      </c>
      <c r="H311" s="272" t="s">
        <v>102</v>
      </c>
      <c r="I311" s="272" t="s">
        <v>138</v>
      </c>
      <c r="J311" s="272" t="s">
        <v>153</v>
      </c>
      <c r="K311" s="272" t="s">
        <v>183</v>
      </c>
      <c r="L311" s="272" t="s">
        <v>188</v>
      </c>
      <c r="M311" s="272" t="s">
        <v>297</v>
      </c>
      <c r="N311" s="272" t="s">
        <v>411</v>
      </c>
      <c r="O311" s="272" t="s">
        <v>566</v>
      </c>
      <c r="P311" s="272" t="s">
        <v>681</v>
      </c>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6210</v>
      </c>
      <c r="B312" s="260" t="s">
        <v>2025</v>
      </c>
      <c r="C312" s="261" t="s">
        <v>6286</v>
      </c>
      <c r="D312" s="264" t="s">
        <v>6287</v>
      </c>
      <c r="E312" s="265" t="s">
        <v>5755</v>
      </c>
      <c r="F312" s="268" t="s">
        <v>6271</v>
      </c>
      <c r="G312" s="271">
        <f>IF(COUNTIF(H312:AU312,"&lt;&gt;")=0,"",SUMPRODUCT(((Recommendations[ImplStatus]="Implemented")+(Recommendations[ImplStatus]="Compensated"))*ISNUMBER(MATCH(Recommendations[Id],H312:AU312,0)))/COUNTIF(H312:AU312,"&lt;&gt;"))</f>
        <v>0</v>
      </c>
      <c r="H312" s="272" t="s">
        <v>751</v>
      </c>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6210</v>
      </c>
      <c r="B313" s="260" t="s">
        <v>2025</v>
      </c>
      <c r="C313" s="261" t="s">
        <v>6288</v>
      </c>
      <c r="D313" s="264" t="s">
        <v>6289</v>
      </c>
      <c r="E313" s="265" t="s">
        <v>5688</v>
      </c>
      <c r="F313" s="268" t="s">
        <v>6271</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6210</v>
      </c>
      <c r="B314" s="260" t="s">
        <v>2025</v>
      </c>
      <c r="C314" s="261" t="s">
        <v>6290</v>
      </c>
      <c r="D314" s="264" t="s">
        <v>6291</v>
      </c>
      <c r="E314" s="265" t="s">
        <v>5688</v>
      </c>
      <c r="F314" s="268" t="s">
        <v>6271</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6210</v>
      </c>
      <c r="B315" s="260" t="s">
        <v>2025</v>
      </c>
      <c r="C315" s="261" t="s">
        <v>6292</v>
      </c>
      <c r="D315" s="264" t="s">
        <v>6293</v>
      </c>
      <c r="E315" s="265" t="s">
        <v>5688</v>
      </c>
      <c r="F315" s="268" t="s">
        <v>6271</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6210</v>
      </c>
      <c r="B316" s="260" t="s">
        <v>2025</v>
      </c>
      <c r="C316" s="261" t="s">
        <v>6294</v>
      </c>
      <c r="D316" s="264" t="s">
        <v>6295</v>
      </c>
      <c r="E316" s="265" t="s">
        <v>5688</v>
      </c>
      <c r="F316" s="268" t="s">
        <v>6271</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6210</v>
      </c>
      <c r="B317" s="260" t="s">
        <v>2025</v>
      </c>
      <c r="C317" s="261" t="s">
        <v>6296</v>
      </c>
      <c r="D317" s="264" t="s">
        <v>6297</v>
      </c>
      <c r="E317" s="265" t="s">
        <v>5755</v>
      </c>
      <c r="F317" s="268" t="s">
        <v>6229</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6210</v>
      </c>
      <c r="B318" s="260" t="s">
        <v>2025</v>
      </c>
      <c r="C318" s="261" t="s">
        <v>6298</v>
      </c>
      <c r="D318" s="264" t="s">
        <v>6299</v>
      </c>
      <c r="E318" s="265" t="s">
        <v>5803</v>
      </c>
      <c r="F318" s="268" t="s">
        <v>6229</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6210</v>
      </c>
      <c r="B319" s="260" t="s">
        <v>2025</v>
      </c>
      <c r="C319" s="261" t="s">
        <v>6300</v>
      </c>
      <c r="D319" s="264" t="s">
        <v>6301</v>
      </c>
      <c r="E319" s="265" t="s">
        <v>5803</v>
      </c>
      <c r="F319" s="268" t="s">
        <v>6229</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6210</v>
      </c>
      <c r="B320" s="259" t="s">
        <v>6302</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6210</v>
      </c>
      <c r="B321" s="260" t="s">
        <v>6302</v>
      </c>
      <c r="C321" s="261" t="s">
        <v>6303</v>
      </c>
      <c r="D321" s="264" t="s">
        <v>6304</v>
      </c>
      <c r="E321" s="265" t="s">
        <v>5688</v>
      </c>
      <c r="F321" s="268" t="s">
        <v>6305</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6210</v>
      </c>
      <c r="B322" s="260" t="s">
        <v>6302</v>
      </c>
      <c r="C322" s="261" t="s">
        <v>6306</v>
      </c>
      <c r="D322" s="264" t="s">
        <v>6307</v>
      </c>
      <c r="E322" s="265" t="s">
        <v>5688</v>
      </c>
      <c r="F322" s="268" t="s">
        <v>6305</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6210</v>
      </c>
      <c r="B323" s="260" t="s">
        <v>6302</v>
      </c>
      <c r="C323" s="261" t="s">
        <v>6308</v>
      </c>
      <c r="D323" s="264" t="s">
        <v>6309</v>
      </c>
      <c r="E323" s="265" t="s">
        <v>5688</v>
      </c>
      <c r="F323" s="268" t="s">
        <v>6305</v>
      </c>
      <c r="G323" s="271">
        <f>IF(COUNTIF(H323:AU323,"&lt;&gt;")=0,"",SUMPRODUCT(((Recommendations[ImplStatus]="Implemented")+(Recommendations[ImplStatus]="Compensated"))*ISNUMBER(MATCH(Recommendations[Id],H323:AU323,0)))/COUNTIF(H323:AU323,"&lt;&gt;"))</f>
        <v>0</v>
      </c>
      <c r="H323" s="272" t="s">
        <v>831</v>
      </c>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6210</v>
      </c>
      <c r="B324" s="260" t="s">
        <v>6302</v>
      </c>
      <c r="C324" s="261" t="s">
        <v>6310</v>
      </c>
      <c r="D324" s="264" t="s">
        <v>6311</v>
      </c>
      <c r="E324" s="265" t="s">
        <v>5688</v>
      </c>
      <c r="F324" s="268" t="s">
        <v>6305</v>
      </c>
      <c r="G324" s="271">
        <f>IF(COUNTIF(H324:AU324,"&lt;&gt;")=0,"",SUMPRODUCT(((Recommendations[ImplStatus]="Implemented")+(Recommendations[ImplStatus]="Compensated"))*ISNUMBER(MATCH(Recommendations[Id],H324:AU324,0)))/COUNTIF(H324:AU324,"&lt;&gt;"))</f>
        <v>0</v>
      </c>
      <c r="H324" s="272" t="s">
        <v>831</v>
      </c>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6210</v>
      </c>
      <c r="B325" s="260" t="s">
        <v>6302</v>
      </c>
      <c r="C325" s="261" t="s">
        <v>6312</v>
      </c>
      <c r="D325" s="264" t="s">
        <v>6313</v>
      </c>
      <c r="E325" s="265" t="s">
        <v>5688</v>
      </c>
      <c r="F325" s="268" t="s">
        <v>6305</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6210</v>
      </c>
      <c r="B326" s="260" t="s">
        <v>6302</v>
      </c>
      <c r="C326" s="261" t="s">
        <v>6314</v>
      </c>
      <c r="D326" s="264" t="s">
        <v>6315</v>
      </c>
      <c r="E326" s="265" t="s">
        <v>5688</v>
      </c>
      <c r="F326" s="268" t="s">
        <v>6305</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6210</v>
      </c>
      <c r="B327" s="260" t="s">
        <v>6302</v>
      </c>
      <c r="C327" s="261" t="s">
        <v>6316</v>
      </c>
      <c r="D327" s="264" t="s">
        <v>6317</v>
      </c>
      <c r="E327" s="265" t="s">
        <v>5688</v>
      </c>
      <c r="F327" s="268" t="s">
        <v>6305</v>
      </c>
      <c r="G327" s="271">
        <f>IF(COUNTIF(H327:AU327,"&lt;&gt;")=0,"",SUMPRODUCT(((Recommendations[ImplStatus]="Implemented")+(Recommendations[ImplStatus]="Compensated"))*ISNUMBER(MATCH(Recommendations[Id],H327:AU327,0)))/COUNTIF(H327:AU327,"&lt;&gt;"))</f>
        <v>0</v>
      </c>
      <c r="H327" s="272" t="s">
        <v>352</v>
      </c>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6210</v>
      </c>
      <c r="B328" s="260" t="s">
        <v>6302</v>
      </c>
      <c r="C328" s="261" t="s">
        <v>6318</v>
      </c>
      <c r="D328" s="264" t="s">
        <v>6319</v>
      </c>
      <c r="E328" s="265" t="s">
        <v>5688</v>
      </c>
      <c r="F328" s="268" t="s">
        <v>6305</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6210</v>
      </c>
      <c r="B329" s="260" t="s">
        <v>6302</v>
      </c>
      <c r="C329" s="261" t="s">
        <v>6320</v>
      </c>
      <c r="D329" s="264" t="s">
        <v>6321</v>
      </c>
      <c r="E329" s="265" t="s">
        <v>5688</v>
      </c>
      <c r="F329" s="268" t="s">
        <v>6305</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6210</v>
      </c>
      <c r="B330" s="260" t="s">
        <v>6302</v>
      </c>
      <c r="C330" s="261" t="s">
        <v>6322</v>
      </c>
      <c r="D330" s="264" t="s">
        <v>6323</v>
      </c>
      <c r="E330" s="265" t="s">
        <v>5688</v>
      </c>
      <c r="F330" s="268" t="s">
        <v>6305</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6210</v>
      </c>
      <c r="B331" s="260" t="s">
        <v>6302</v>
      </c>
      <c r="C331" s="261" t="s">
        <v>6324</v>
      </c>
      <c r="D331" s="264" t="s">
        <v>6325</v>
      </c>
      <c r="E331" s="265" t="s">
        <v>5688</v>
      </c>
      <c r="F331" s="268" t="s">
        <v>6305</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6210</v>
      </c>
      <c r="B332" s="260" t="s">
        <v>6302</v>
      </c>
      <c r="C332" s="261" t="s">
        <v>6326</v>
      </c>
      <c r="D332" s="264" t="s">
        <v>6327</v>
      </c>
      <c r="E332" s="265" t="s">
        <v>5688</v>
      </c>
      <c r="F332" s="268" t="s">
        <v>6305</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6210</v>
      </c>
      <c r="B333" s="260" t="s">
        <v>6302</v>
      </c>
      <c r="C333" s="261" t="s">
        <v>6328</v>
      </c>
      <c r="D333" s="264" t="s">
        <v>6329</v>
      </c>
      <c r="E333" s="265" t="s">
        <v>5688</v>
      </c>
      <c r="F333" s="268" t="s">
        <v>6305</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6210</v>
      </c>
      <c r="B334" s="260" t="s">
        <v>6302</v>
      </c>
      <c r="C334" s="261" t="s">
        <v>6330</v>
      </c>
      <c r="D334" s="264" t="s">
        <v>6331</v>
      </c>
      <c r="E334" s="265" t="s">
        <v>5688</v>
      </c>
      <c r="F334" s="268" t="s">
        <v>6305</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6210</v>
      </c>
      <c r="B335" s="260" t="s">
        <v>6302</v>
      </c>
      <c r="C335" s="261" t="s">
        <v>6332</v>
      </c>
      <c r="D335" s="264" t="s">
        <v>6333</v>
      </c>
      <c r="E335" s="265" t="s">
        <v>5688</v>
      </c>
      <c r="F335" s="268" t="s">
        <v>6305</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6210</v>
      </c>
      <c r="B336" s="260" t="s">
        <v>6302</v>
      </c>
      <c r="C336" s="261" t="s">
        <v>6334</v>
      </c>
      <c r="D336" s="264" t="s">
        <v>6335</v>
      </c>
      <c r="E336" s="265" t="s">
        <v>5803</v>
      </c>
      <c r="F336" s="268" t="s">
        <v>6305</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6210</v>
      </c>
      <c r="B337" s="260" t="s">
        <v>6302</v>
      </c>
      <c r="C337" s="261" t="s">
        <v>6336</v>
      </c>
      <c r="D337" s="264" t="s">
        <v>6337</v>
      </c>
      <c r="E337" s="265" t="s">
        <v>5803</v>
      </c>
      <c r="F337" s="268" t="s">
        <v>6305</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6210</v>
      </c>
      <c r="B338" s="260" t="s">
        <v>6302</v>
      </c>
      <c r="C338" s="261" t="s">
        <v>6338</v>
      </c>
      <c r="D338" s="264" t="s">
        <v>6339</v>
      </c>
      <c r="E338" s="265" t="s">
        <v>5688</v>
      </c>
      <c r="F338" s="268" t="s">
        <v>6305</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6210</v>
      </c>
      <c r="B339" s="260" t="s">
        <v>6302</v>
      </c>
      <c r="C339" s="261" t="s">
        <v>6340</v>
      </c>
      <c r="D339" s="264" t="s">
        <v>6341</v>
      </c>
      <c r="E339" s="265" t="s">
        <v>5688</v>
      </c>
      <c r="F339" s="268" t="s">
        <v>6305</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6210</v>
      </c>
      <c r="B340" s="259" t="s">
        <v>6342</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6210</v>
      </c>
      <c r="B341" s="260" t="s">
        <v>6342</v>
      </c>
      <c r="C341" s="261" t="s">
        <v>6343</v>
      </c>
      <c r="D341" s="264" t="s">
        <v>6344</v>
      </c>
      <c r="E341" s="265" t="s">
        <v>5659</v>
      </c>
      <c r="F341" s="268" t="s">
        <v>6229</v>
      </c>
      <c r="G341" s="271">
        <f>IF(COUNTIF(H341:AU341,"&lt;&gt;")=0,"",SUMPRODUCT(((Recommendations[ImplStatus]="Implemented")+(Recommendations[ImplStatus]="Compensated"))*ISNUMBER(MATCH(Recommendations[Id],H341:AU341,0)))/COUNTIF(H341:AU341,"&lt;&gt;"))</f>
        <v>0</v>
      </c>
      <c r="H341" s="272" t="s">
        <v>183</v>
      </c>
      <c r="I341" s="272" t="s">
        <v>188</v>
      </c>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6210</v>
      </c>
      <c r="B342" s="260" t="s">
        <v>6342</v>
      </c>
      <c r="C342" s="261" t="s">
        <v>6345</v>
      </c>
      <c r="D342" s="264" t="s">
        <v>6346</v>
      </c>
      <c r="E342" s="265" t="s">
        <v>5659</v>
      </c>
      <c r="F342" s="268" t="s">
        <v>6229</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6210</v>
      </c>
      <c r="B343" s="260" t="s">
        <v>6342</v>
      </c>
      <c r="C343" s="261" t="s">
        <v>6347</v>
      </c>
      <c r="D343" s="264" t="s">
        <v>6348</v>
      </c>
      <c r="E343" s="265" t="s">
        <v>5755</v>
      </c>
      <c r="F343" s="268" t="s">
        <v>6349</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6210</v>
      </c>
      <c r="B344" s="260" t="s">
        <v>6342</v>
      </c>
      <c r="C344" s="261" t="s">
        <v>6350</v>
      </c>
      <c r="D344" s="264" t="s">
        <v>6351</v>
      </c>
      <c r="E344" s="265" t="s">
        <v>5688</v>
      </c>
      <c r="F344" s="268" t="s">
        <v>6349</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6210</v>
      </c>
      <c r="B345" s="260" t="s">
        <v>6342</v>
      </c>
      <c r="C345" s="261" t="s">
        <v>6352</v>
      </c>
      <c r="D345" s="264" t="s">
        <v>6353</v>
      </c>
      <c r="E345" s="265" t="s">
        <v>5688</v>
      </c>
      <c r="F345" s="268" t="s">
        <v>6349</v>
      </c>
      <c r="G345" s="271">
        <f>IF(COUNTIF(H345:AU345,"&lt;&gt;")=0,"",SUMPRODUCT(((Recommendations[ImplStatus]="Implemented")+(Recommendations[ImplStatus]="Compensated"))*ISNUMBER(MATCH(Recommendations[Id],H345:AU345,0)))/COUNTIF(H345:AU345,"&lt;&gt;"))</f>
        <v>0</v>
      </c>
      <c r="H345" s="272" t="s">
        <v>14</v>
      </c>
      <c r="I345" s="272" t="s">
        <v>297</v>
      </c>
      <c r="J345" s="272" t="s">
        <v>352</v>
      </c>
      <c r="K345" s="272" t="s">
        <v>382</v>
      </c>
      <c r="L345" s="272" t="s">
        <v>411</v>
      </c>
      <c r="M345" s="272" t="s">
        <v>566</v>
      </c>
      <c r="N345" s="272" t="s">
        <v>631</v>
      </c>
      <c r="O345" s="272" t="s">
        <v>681</v>
      </c>
      <c r="P345" s="272" t="s">
        <v>851</v>
      </c>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6210</v>
      </c>
      <c r="B346" s="260" t="s">
        <v>6342</v>
      </c>
      <c r="C346" s="261" t="s">
        <v>6354</v>
      </c>
      <c r="D346" s="264" t="s">
        <v>6355</v>
      </c>
      <c r="E346" s="265" t="s">
        <v>5688</v>
      </c>
      <c r="F346" s="268" t="s">
        <v>6349</v>
      </c>
      <c r="G346" s="271">
        <f>IF(COUNTIF(H346:AU346,"&lt;&gt;")=0,"",SUMPRODUCT(((Recommendations[ImplStatus]="Implemented")+(Recommendations[ImplStatus]="Compensated"))*ISNUMBER(MATCH(Recommendations[Id],H346:AU346,0)))/COUNTIF(H346:AU346,"&lt;&gt;"))</f>
        <v>0</v>
      </c>
      <c r="H346" s="272" t="s">
        <v>25</v>
      </c>
      <c r="I346" s="272" t="s">
        <v>62</v>
      </c>
      <c r="J346" s="272" t="s">
        <v>77</v>
      </c>
      <c r="K346" s="272" t="s">
        <v>102</v>
      </c>
      <c r="L346" s="272" t="s">
        <v>138</v>
      </c>
      <c r="M346" s="272" t="s">
        <v>153</v>
      </c>
      <c r="N346" s="272" t="s">
        <v>183</v>
      </c>
      <c r="O346" s="272" t="s">
        <v>188</v>
      </c>
      <c r="P346" s="272" t="s">
        <v>282</v>
      </c>
      <c r="Q346" s="272" t="s">
        <v>317</v>
      </c>
      <c r="R346" s="272" t="s">
        <v>411</v>
      </c>
      <c r="S346" s="272" t="s">
        <v>466</v>
      </c>
      <c r="T346" s="272" t="s">
        <v>841</v>
      </c>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6210</v>
      </c>
      <c r="B347" s="260" t="s">
        <v>6342</v>
      </c>
      <c r="C347" s="261" t="s">
        <v>6356</v>
      </c>
      <c r="D347" s="264" t="s">
        <v>6357</v>
      </c>
      <c r="E347" s="265" t="s">
        <v>5688</v>
      </c>
      <c r="F347" s="268" t="s">
        <v>6349</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6210</v>
      </c>
      <c r="B348" s="260" t="s">
        <v>6342</v>
      </c>
      <c r="C348" s="261" t="s">
        <v>6358</v>
      </c>
      <c r="D348" s="264" t="s">
        <v>6359</v>
      </c>
      <c r="E348" s="265" t="s">
        <v>5688</v>
      </c>
      <c r="F348" s="268" t="s">
        <v>6349</v>
      </c>
      <c r="G348" s="271">
        <f>IF(COUNTIF(H348:AU348,"&lt;&gt;")=0,"",SUMPRODUCT(((Recommendations[ImplStatus]="Implemented")+(Recommendations[ImplStatus]="Compensated"))*ISNUMBER(MATCH(Recommendations[Id],H348:AU348,0)))/COUNTIF(H348:AU348,"&lt;&gt;"))</f>
        <v>0</v>
      </c>
      <c r="H348" s="272" t="s">
        <v>263</v>
      </c>
      <c r="I348" s="272" t="s">
        <v>287</v>
      </c>
      <c r="J348" s="272" t="s">
        <v>561</v>
      </c>
      <c r="K348" s="272" t="s">
        <v>576</v>
      </c>
      <c r="L348" s="272" t="s">
        <v>901</v>
      </c>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6210</v>
      </c>
      <c r="B349" s="260" t="s">
        <v>6342</v>
      </c>
      <c r="C349" s="261" t="s">
        <v>6360</v>
      </c>
      <c r="D349" s="264" t="s">
        <v>6361</v>
      </c>
      <c r="E349" s="265" t="s">
        <v>5688</v>
      </c>
      <c r="F349" s="268" t="s">
        <v>6349</v>
      </c>
      <c r="G349" s="271">
        <f>IF(COUNTIF(H349:AU349,"&lt;&gt;")=0,"",SUMPRODUCT(((Recommendations[ImplStatus]="Implemented")+(Recommendations[ImplStatus]="Compensated"))*ISNUMBER(MATCH(Recommendations[Id],H349:AU349,0)))/COUNTIF(H349:AU349,"&lt;&gt;"))</f>
        <v>0</v>
      </c>
      <c r="H349" s="272" t="s">
        <v>901</v>
      </c>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6210</v>
      </c>
      <c r="B350" s="260" t="s">
        <v>6342</v>
      </c>
      <c r="C350" s="261" t="s">
        <v>6362</v>
      </c>
      <c r="D350" s="264" t="s">
        <v>6363</v>
      </c>
      <c r="E350" s="265" t="s">
        <v>5659</v>
      </c>
      <c r="F350" s="268" t="s">
        <v>6349</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6210</v>
      </c>
      <c r="B351" s="260" t="s">
        <v>6342</v>
      </c>
      <c r="C351" s="261" t="s">
        <v>6364</v>
      </c>
      <c r="D351" s="264" t="s">
        <v>6365</v>
      </c>
      <c r="E351" s="265" t="s">
        <v>5659</v>
      </c>
      <c r="F351" s="268" t="s">
        <v>6349</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6210</v>
      </c>
      <c r="B352" s="260" t="s">
        <v>6342</v>
      </c>
      <c r="C352" s="261" t="s">
        <v>6366</v>
      </c>
      <c r="D352" s="264" t="s">
        <v>6367</v>
      </c>
      <c r="E352" s="265" t="s">
        <v>5659</v>
      </c>
      <c r="F352" s="268" t="s">
        <v>6349</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6210</v>
      </c>
      <c r="B353" s="260" t="s">
        <v>6342</v>
      </c>
      <c r="C353" s="261" t="s">
        <v>6368</v>
      </c>
      <c r="D353" s="264" t="s">
        <v>6369</v>
      </c>
      <c r="E353" s="265" t="s">
        <v>5755</v>
      </c>
      <c r="F353" s="268" t="s">
        <v>6229</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6210</v>
      </c>
      <c r="B354" s="259" t="s">
        <v>6370</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6210</v>
      </c>
      <c r="B355" s="260" t="s">
        <v>6370</v>
      </c>
      <c r="C355" s="261" t="s">
        <v>6371</v>
      </c>
      <c r="D355" s="264" t="s">
        <v>6372</v>
      </c>
      <c r="E355" s="265" t="s">
        <v>5755</v>
      </c>
      <c r="F355" s="268" t="s">
        <v>6373</v>
      </c>
      <c r="G355" s="271" t="str">
        <f>IF(COUNTIF(H355:AU355,"&lt;&gt;")=0,"",SUMPRODUCT(((Recommendations[ImplStatus]="Implemented")+(Recommendations[ImplStatus]="Compensated"))*ISNUMBER(MATCH(Recommendations[Id],H355:AU355,0)))/COUNTIF(H355:AU355,"&lt;&gt;"))</f>
        <v/>
      </c>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6210</v>
      </c>
      <c r="B356" s="260" t="s">
        <v>6370</v>
      </c>
      <c r="C356" s="261" t="s">
        <v>6374</v>
      </c>
      <c r="D356" s="264" t="s">
        <v>6375</v>
      </c>
      <c r="E356" s="265" t="s">
        <v>5755</v>
      </c>
      <c r="F356" s="268" t="s">
        <v>6373</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6210</v>
      </c>
      <c r="B357" s="260" t="s">
        <v>6370</v>
      </c>
      <c r="C357" s="261" t="s">
        <v>6376</v>
      </c>
      <c r="D357" s="264" t="s">
        <v>6377</v>
      </c>
      <c r="E357" s="265" t="s">
        <v>5803</v>
      </c>
      <c r="F357" s="268" t="s">
        <v>6373</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6210</v>
      </c>
      <c r="B358" s="260" t="s">
        <v>6370</v>
      </c>
      <c r="C358" s="261" t="s">
        <v>6378</v>
      </c>
      <c r="D358" s="264" t="s">
        <v>6379</v>
      </c>
      <c r="E358" s="265" t="s">
        <v>5803</v>
      </c>
      <c r="F358" s="268" t="s">
        <v>6373</v>
      </c>
      <c r="G358" s="271">
        <f>IF(COUNTIF(H358:AU358,"&lt;&gt;")=0,"",SUMPRODUCT(((Recommendations[ImplStatus]="Implemented")+(Recommendations[ImplStatus]="Compensated"))*ISNUMBER(MATCH(Recommendations[Id],H358:AU358,0)))/COUNTIF(H358:AU358,"&lt;&gt;"))</f>
        <v>0</v>
      </c>
      <c r="H358" s="272" t="s">
        <v>31</v>
      </c>
      <c r="I358" s="272" t="s">
        <v>42</v>
      </c>
      <c r="J358" s="272" t="s">
        <v>57</v>
      </c>
      <c r="K358" s="272" t="s">
        <v>143</v>
      </c>
      <c r="L358" s="272" t="s">
        <v>173</v>
      </c>
      <c r="M358" s="272" t="s">
        <v>178</v>
      </c>
      <c r="N358" s="272" t="s">
        <v>238</v>
      </c>
      <c r="O358" s="272" t="s">
        <v>312</v>
      </c>
      <c r="P358" s="272" t="s">
        <v>347</v>
      </c>
      <c r="Q358" s="272" t="s">
        <v>402</v>
      </c>
      <c r="R358" s="272" t="s">
        <v>407</v>
      </c>
      <c r="S358" s="272" t="s">
        <v>421</v>
      </c>
      <c r="T358" s="272" t="s">
        <v>426</v>
      </c>
      <c r="U358" s="272" t="s">
        <v>486</v>
      </c>
      <c r="V358" s="272" t="s">
        <v>646</v>
      </c>
      <c r="W358" s="272" t="s">
        <v>786</v>
      </c>
      <c r="X358" s="272" t="s">
        <v>791</v>
      </c>
      <c r="Y358" s="272" t="s">
        <v>796</v>
      </c>
      <c r="Z358" s="272" t="s">
        <v>801</v>
      </c>
      <c r="AA358" s="272" t="s">
        <v>906</v>
      </c>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6210</v>
      </c>
      <c r="B359" s="260" t="s">
        <v>6370</v>
      </c>
      <c r="C359" s="261" t="s">
        <v>6380</v>
      </c>
      <c r="D359" s="264" t="s">
        <v>6381</v>
      </c>
      <c r="E359" s="265" t="s">
        <v>5803</v>
      </c>
      <c r="F359" s="268" t="s">
        <v>6373</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6210</v>
      </c>
      <c r="B360" s="260" t="s">
        <v>6370</v>
      </c>
      <c r="C360" s="261" t="s">
        <v>6382</v>
      </c>
      <c r="D360" s="264" t="s">
        <v>6383</v>
      </c>
      <c r="E360" s="265" t="s">
        <v>5755</v>
      </c>
      <c r="F360" s="268" t="s">
        <v>6373</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6210</v>
      </c>
      <c r="B361" s="260" t="s">
        <v>6370</v>
      </c>
      <c r="C361" s="261" t="s">
        <v>6384</v>
      </c>
      <c r="D361" s="264" t="s">
        <v>6385</v>
      </c>
      <c r="E361" s="265" t="s">
        <v>5688</v>
      </c>
      <c r="F361" s="268" t="s">
        <v>6373</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6210</v>
      </c>
      <c r="B362" s="260" t="s">
        <v>6370</v>
      </c>
      <c r="C362" s="261" t="s">
        <v>6386</v>
      </c>
      <c r="D362" s="264" t="s">
        <v>6387</v>
      </c>
      <c r="E362" s="265" t="s">
        <v>5803</v>
      </c>
      <c r="F362" s="268" t="s">
        <v>6373</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6210</v>
      </c>
      <c r="B363" s="260" t="s">
        <v>6370</v>
      </c>
      <c r="C363" s="261" t="s">
        <v>6388</v>
      </c>
      <c r="D363" s="264" t="s">
        <v>6389</v>
      </c>
      <c r="E363" s="265" t="s">
        <v>5803</v>
      </c>
      <c r="F363" s="268" t="s">
        <v>6373</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6210</v>
      </c>
      <c r="B364" s="260" t="s">
        <v>6370</v>
      </c>
      <c r="C364" s="261" t="s">
        <v>6390</v>
      </c>
      <c r="D364" s="264" t="s">
        <v>6391</v>
      </c>
      <c r="E364" s="265" t="s">
        <v>5803</v>
      </c>
      <c r="F364" s="268" t="s">
        <v>6373</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6210</v>
      </c>
      <c r="B365" s="260" t="s">
        <v>6370</v>
      </c>
      <c r="C365" s="261" t="s">
        <v>6392</v>
      </c>
      <c r="D365" s="264" t="s">
        <v>6393</v>
      </c>
      <c r="E365" s="265" t="s">
        <v>5803</v>
      </c>
      <c r="F365" s="268" t="s">
        <v>6373</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6210</v>
      </c>
      <c r="B366" s="260" t="s">
        <v>6370</v>
      </c>
      <c r="C366" s="261" t="s">
        <v>6394</v>
      </c>
      <c r="D366" s="264" t="s">
        <v>6395</v>
      </c>
      <c r="E366" s="265" t="s">
        <v>5803</v>
      </c>
      <c r="F366" s="268" t="s">
        <v>6373</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6210</v>
      </c>
      <c r="B367" s="260" t="s">
        <v>6370</v>
      </c>
      <c r="C367" s="261" t="s">
        <v>6396</v>
      </c>
      <c r="D367" s="264" t="s">
        <v>6397</v>
      </c>
      <c r="E367" s="265" t="s">
        <v>5803</v>
      </c>
      <c r="F367" s="268" t="s">
        <v>6373</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6210</v>
      </c>
      <c r="B368" s="260" t="s">
        <v>6370</v>
      </c>
      <c r="C368" s="261" t="s">
        <v>6398</v>
      </c>
      <c r="D368" s="264" t="s">
        <v>6399</v>
      </c>
      <c r="E368" s="265" t="s">
        <v>5803</v>
      </c>
      <c r="F368" s="268" t="s">
        <v>6373</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6210</v>
      </c>
      <c r="B369" s="260" t="s">
        <v>6370</v>
      </c>
      <c r="C369" s="261" t="s">
        <v>6400</v>
      </c>
      <c r="D369" s="264" t="s">
        <v>6401</v>
      </c>
      <c r="E369" s="265" t="s">
        <v>5803</v>
      </c>
      <c r="F369" s="268" t="s">
        <v>6373</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6402</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6402</v>
      </c>
      <c r="B371" s="259" t="s">
        <v>6403</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6402</v>
      </c>
      <c r="B372" s="260" t="s">
        <v>6403</v>
      </c>
      <c r="C372" s="261" t="s">
        <v>6404</v>
      </c>
      <c r="D372" s="264" t="s">
        <v>6405</v>
      </c>
      <c r="E372" s="265" t="s">
        <v>5659</v>
      </c>
      <c r="F372" s="268" t="s">
        <v>6406</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6402</v>
      </c>
      <c r="B373" s="260" t="s">
        <v>6403</v>
      </c>
      <c r="C373" s="261" t="s">
        <v>6407</v>
      </c>
      <c r="D373" s="264" t="s">
        <v>6408</v>
      </c>
      <c r="E373" s="265" t="s">
        <v>5659</v>
      </c>
      <c r="F373" s="268" t="s">
        <v>6409</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6402</v>
      </c>
      <c r="B374" s="260" t="s">
        <v>6403</v>
      </c>
      <c r="C374" s="261" t="s">
        <v>6410</v>
      </c>
      <c r="D374" s="264" t="s">
        <v>6411</v>
      </c>
      <c r="E374" s="265" t="s">
        <v>5688</v>
      </c>
      <c r="F374" s="268" t="s">
        <v>6409</v>
      </c>
      <c r="G374" s="271">
        <f>IF(COUNTIF(H374:AU374,"&lt;&gt;")=0,"",SUMPRODUCT(((Recommendations[ImplStatus]="Implemented")+(Recommendations[ImplStatus]="Compensated"))*ISNUMBER(MATCH(Recommendations[Id],H374:AU374,0)))/COUNTIF(H374:AU374,"&lt;&gt;"))</f>
        <v>0</v>
      </c>
      <c r="H374" s="272" t="s">
        <v>173</v>
      </c>
      <c r="I374" s="272" t="s">
        <v>203</v>
      </c>
      <c r="J374" s="272" t="s">
        <v>372</v>
      </c>
      <c r="K374" s="272" t="s">
        <v>671</v>
      </c>
      <c r="L374" s="272" t="s">
        <v>856</v>
      </c>
      <c r="M374" s="272" t="s">
        <v>861</v>
      </c>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6402</v>
      </c>
      <c r="B375" s="260" t="s">
        <v>6403</v>
      </c>
      <c r="C375" s="261" t="s">
        <v>6412</v>
      </c>
      <c r="D375" s="264" t="s">
        <v>6413</v>
      </c>
      <c r="E375" s="265" t="s">
        <v>5688</v>
      </c>
      <c r="F375" s="268" t="s">
        <v>6409</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6402</v>
      </c>
      <c r="B376" s="260" t="s">
        <v>6403</v>
      </c>
      <c r="C376" s="261" t="s">
        <v>6414</v>
      </c>
      <c r="D376" s="264" t="s">
        <v>6415</v>
      </c>
      <c r="E376" s="265" t="s">
        <v>5688</v>
      </c>
      <c r="F376" s="268" t="s">
        <v>6271</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6402</v>
      </c>
      <c r="B377" s="260" t="s">
        <v>6403</v>
      </c>
      <c r="C377" s="261" t="s">
        <v>6416</v>
      </c>
      <c r="D377" s="264" t="s">
        <v>6417</v>
      </c>
      <c r="E377" s="265" t="s">
        <v>5755</v>
      </c>
      <c r="F377" s="268" t="s">
        <v>6229</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6402</v>
      </c>
      <c r="B378" s="260" t="s">
        <v>6403</v>
      </c>
      <c r="C378" s="261" t="s">
        <v>6418</v>
      </c>
      <c r="D378" s="264" t="s">
        <v>6419</v>
      </c>
      <c r="E378" s="265" t="s">
        <v>5755</v>
      </c>
      <c r="F378" s="268" t="s">
        <v>6409</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6402</v>
      </c>
      <c r="B379" s="260" t="s">
        <v>6403</v>
      </c>
      <c r="C379" s="261" t="s">
        <v>6420</v>
      </c>
      <c r="D379" s="264" t="s">
        <v>6421</v>
      </c>
      <c r="E379" s="265" t="s">
        <v>5755</v>
      </c>
      <c r="F379" s="268" t="s">
        <v>6406</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6402</v>
      </c>
      <c r="B380" s="260" t="s">
        <v>6403</v>
      </c>
      <c r="C380" s="261" t="s">
        <v>6422</v>
      </c>
      <c r="D380" s="264" t="s">
        <v>6423</v>
      </c>
      <c r="E380" s="265" t="s">
        <v>5755</v>
      </c>
      <c r="F380" s="268" t="s">
        <v>6406</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6402</v>
      </c>
      <c r="B381" s="260" t="s">
        <v>6403</v>
      </c>
      <c r="C381" s="261" t="s">
        <v>6424</v>
      </c>
      <c r="D381" s="264" t="s">
        <v>6425</v>
      </c>
      <c r="E381" s="265" t="s">
        <v>5755</v>
      </c>
      <c r="F381" s="268" t="s">
        <v>6406</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6402</v>
      </c>
      <c r="B382" s="260" t="s">
        <v>6403</v>
      </c>
      <c r="C382" s="261" t="s">
        <v>6426</v>
      </c>
      <c r="D382" s="264" t="s">
        <v>6427</v>
      </c>
      <c r="E382" s="265" t="s">
        <v>5803</v>
      </c>
      <c r="F382" s="268" t="s">
        <v>6406</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6402</v>
      </c>
      <c r="B383" s="260" t="s">
        <v>6403</v>
      </c>
      <c r="C383" s="261" t="s">
        <v>6428</v>
      </c>
      <c r="D383" s="264" t="s">
        <v>6429</v>
      </c>
      <c r="E383" s="265" t="s">
        <v>5803</v>
      </c>
      <c r="F383" s="268" t="s">
        <v>6406</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6402</v>
      </c>
      <c r="B384" s="260" t="s">
        <v>6403</v>
      </c>
      <c r="C384" s="261" t="s">
        <v>6430</v>
      </c>
      <c r="D384" s="264" t="s">
        <v>6431</v>
      </c>
      <c r="E384" s="265" t="s">
        <v>5803</v>
      </c>
      <c r="F384" s="268" t="s">
        <v>6406</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6402</v>
      </c>
      <c r="B385" s="260" t="s">
        <v>6403</v>
      </c>
      <c r="C385" s="261" t="s">
        <v>6432</v>
      </c>
      <c r="D385" s="264" t="s">
        <v>6433</v>
      </c>
      <c r="E385" s="265" t="s">
        <v>5755</v>
      </c>
      <c r="F385" s="268" t="s">
        <v>6406</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6402</v>
      </c>
      <c r="B386" s="259" t="s">
        <v>6434</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6402</v>
      </c>
      <c r="B387" s="260" t="s">
        <v>6434</v>
      </c>
      <c r="C387" s="261" t="s">
        <v>6435</v>
      </c>
      <c r="D387" s="264" t="s">
        <v>6436</v>
      </c>
      <c r="E387" s="265" t="s">
        <v>5659</v>
      </c>
      <c r="F387" s="268" t="s">
        <v>6437</v>
      </c>
      <c r="G387" s="271">
        <f>IF(COUNTIF(H387:AU387,"&lt;&gt;")=0,"",SUMPRODUCT(((Recommendations[ImplStatus]="Implemented")+(Recommendations[ImplStatus]="Compensated"))*ISNUMBER(MATCH(Recommendations[Id],H387:AU387,0)))/COUNTIF(H387:AU387,"&lt;&gt;"))</f>
        <v>0</v>
      </c>
      <c r="H387" s="272" t="s">
        <v>686</v>
      </c>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6402</v>
      </c>
      <c r="B388" s="260" t="s">
        <v>6434</v>
      </c>
      <c r="C388" s="261" t="s">
        <v>6438</v>
      </c>
      <c r="D388" s="264" t="s">
        <v>6439</v>
      </c>
      <c r="E388" s="265" t="s">
        <v>5659</v>
      </c>
      <c r="F388" s="268" t="s">
        <v>6437</v>
      </c>
      <c r="G388" s="271">
        <f>IF(COUNTIF(H388:AU388,"&lt;&gt;")=0,"",SUMPRODUCT(((Recommendations[ImplStatus]="Implemented")+(Recommendations[ImplStatus]="Compensated"))*ISNUMBER(MATCH(Recommendations[Id],H388:AU388,0)))/COUNTIF(H388:AU388,"&lt;&gt;"))</f>
        <v>0</v>
      </c>
      <c r="H388" s="272" t="s">
        <v>62</v>
      </c>
      <c r="I388" s="272" t="s">
        <v>77</v>
      </c>
      <c r="J388" s="272" t="s">
        <v>282</v>
      </c>
      <c r="K388" s="272" t="s">
        <v>686</v>
      </c>
      <c r="L388" s="272" t="s">
        <v>841</v>
      </c>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6402</v>
      </c>
      <c r="B389" s="260" t="s">
        <v>6434</v>
      </c>
      <c r="C389" s="261" t="s">
        <v>6440</v>
      </c>
      <c r="D389" s="264" t="s">
        <v>6441</v>
      </c>
      <c r="E389" s="265" t="s">
        <v>5938</v>
      </c>
      <c r="F389" s="268" t="s">
        <v>6437</v>
      </c>
      <c r="G389" s="271">
        <f>IF(COUNTIF(H389:AU389,"&lt;&gt;")=0,"",SUMPRODUCT(((Recommendations[ImplStatus]="Implemented")+(Recommendations[ImplStatus]="Compensated"))*ISNUMBER(MATCH(Recommendations[Id],H389:AU389,0)))/COUNTIF(H389:AU389,"&lt;&gt;"))</f>
        <v>0</v>
      </c>
      <c r="H389" s="272" t="s">
        <v>173</v>
      </c>
      <c r="I389" s="272" t="s">
        <v>203</v>
      </c>
      <c r="J389" s="272" t="s">
        <v>372</v>
      </c>
      <c r="K389" s="272" t="s">
        <v>671</v>
      </c>
      <c r="L389" s="272" t="s">
        <v>856</v>
      </c>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6402</v>
      </c>
      <c r="B390" s="260" t="s">
        <v>6434</v>
      </c>
      <c r="C390" s="261" t="s">
        <v>6442</v>
      </c>
      <c r="D390" s="264" t="s">
        <v>6443</v>
      </c>
      <c r="E390" s="265" t="s">
        <v>5755</v>
      </c>
      <c r="F390" s="268" t="s">
        <v>6437</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6402</v>
      </c>
      <c r="B391" s="260" t="s">
        <v>6434</v>
      </c>
      <c r="C391" s="261" t="s">
        <v>6444</v>
      </c>
      <c r="D391" s="264" t="s">
        <v>6445</v>
      </c>
      <c r="E391" s="265" t="s">
        <v>5938</v>
      </c>
      <c r="F391" s="268" t="s">
        <v>6437</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6402</v>
      </c>
      <c r="B392" s="260" t="s">
        <v>6434</v>
      </c>
      <c r="C392" s="261" t="s">
        <v>6446</v>
      </c>
      <c r="D392" s="264" t="s">
        <v>6447</v>
      </c>
      <c r="E392" s="265" t="s">
        <v>5688</v>
      </c>
      <c r="F392" s="268" t="s">
        <v>6437</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6402</v>
      </c>
      <c r="B393" s="260" t="s">
        <v>6434</v>
      </c>
      <c r="C393" s="261" t="s">
        <v>6448</v>
      </c>
      <c r="D393" s="264" t="s">
        <v>6449</v>
      </c>
      <c r="E393" s="265" t="s">
        <v>5688</v>
      </c>
      <c r="F393" s="268" t="s">
        <v>6437</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6402</v>
      </c>
      <c r="B394" s="260" t="s">
        <v>6434</v>
      </c>
      <c r="C394" s="261" t="s">
        <v>6450</v>
      </c>
      <c r="D394" s="264" t="s">
        <v>6451</v>
      </c>
      <c r="E394" s="265" t="s">
        <v>5938</v>
      </c>
      <c r="F394" s="268" t="s">
        <v>6437</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6402</v>
      </c>
      <c r="B395" s="260" t="s">
        <v>6434</v>
      </c>
      <c r="C395" s="261" t="s">
        <v>6452</v>
      </c>
      <c r="D395" s="264" t="s">
        <v>6453</v>
      </c>
      <c r="E395" s="265" t="s">
        <v>5755</v>
      </c>
      <c r="F395" s="268" t="s">
        <v>6437</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6402</v>
      </c>
      <c r="B396" s="260" t="s">
        <v>6434</v>
      </c>
      <c r="C396" s="261" t="s">
        <v>6454</v>
      </c>
      <c r="D396" s="264" t="s">
        <v>6455</v>
      </c>
      <c r="E396" s="265" t="s">
        <v>5938</v>
      </c>
      <c r="F396" s="268" t="s">
        <v>6437</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6402</v>
      </c>
      <c r="B397" s="260" t="s">
        <v>6434</v>
      </c>
      <c r="C397" s="261" t="s">
        <v>6456</v>
      </c>
      <c r="D397" s="264" t="s">
        <v>6457</v>
      </c>
      <c r="E397" s="265" t="s">
        <v>5688</v>
      </c>
      <c r="F397" s="268" t="s">
        <v>6437</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6402</v>
      </c>
      <c r="B398" s="260" t="s">
        <v>6434</v>
      </c>
      <c r="C398" s="261" t="s">
        <v>6458</v>
      </c>
      <c r="D398" s="264" t="s">
        <v>6459</v>
      </c>
      <c r="E398" s="265" t="s">
        <v>5803</v>
      </c>
      <c r="F398" s="268" t="s">
        <v>6437</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6402</v>
      </c>
      <c r="B399" s="260" t="s">
        <v>6434</v>
      </c>
      <c r="C399" s="261" t="s">
        <v>6460</v>
      </c>
      <c r="D399" s="264" t="s">
        <v>6461</v>
      </c>
      <c r="E399" s="265" t="s">
        <v>5938</v>
      </c>
      <c r="F399" s="268" t="s">
        <v>6437</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6402</v>
      </c>
      <c r="B400" s="260" t="s">
        <v>6434</v>
      </c>
      <c r="C400" s="261" t="s">
        <v>6462</v>
      </c>
      <c r="D400" s="264" t="s">
        <v>6463</v>
      </c>
      <c r="E400" s="265" t="s">
        <v>5938</v>
      </c>
      <c r="F400" s="268" t="s">
        <v>6437</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6402</v>
      </c>
      <c r="B401" s="260" t="s">
        <v>6434</v>
      </c>
      <c r="C401" s="261" t="s">
        <v>6464</v>
      </c>
      <c r="D401" s="264" t="s">
        <v>6465</v>
      </c>
      <c r="E401" s="265" t="s">
        <v>5688</v>
      </c>
      <c r="F401" s="268" t="s">
        <v>6437</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6402</v>
      </c>
      <c r="B402" s="260" t="s">
        <v>6434</v>
      </c>
      <c r="C402" s="261" t="s">
        <v>6466</v>
      </c>
      <c r="D402" s="264" t="s">
        <v>6467</v>
      </c>
      <c r="E402" s="265" t="s">
        <v>5688</v>
      </c>
      <c r="F402" s="268" t="s">
        <v>6437</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6402</v>
      </c>
      <c r="B403" s="260" t="s">
        <v>6434</v>
      </c>
      <c r="C403" s="261" t="s">
        <v>6468</v>
      </c>
      <c r="D403" s="264" t="s">
        <v>6469</v>
      </c>
      <c r="E403" s="265" t="s">
        <v>5688</v>
      </c>
      <c r="F403" s="268" t="s">
        <v>6437</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6402</v>
      </c>
      <c r="B404" s="260" t="s">
        <v>6434</v>
      </c>
      <c r="C404" s="261" t="s">
        <v>6470</v>
      </c>
      <c r="D404" s="264" t="s">
        <v>6471</v>
      </c>
      <c r="E404" s="265" t="s">
        <v>5803</v>
      </c>
      <c r="F404" s="268" t="s">
        <v>6437</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6402</v>
      </c>
      <c r="B405" s="260" t="s">
        <v>6434</v>
      </c>
      <c r="C405" s="261" t="s">
        <v>6472</v>
      </c>
      <c r="D405" s="264" t="s">
        <v>6473</v>
      </c>
      <c r="E405" s="265" t="s">
        <v>5803</v>
      </c>
      <c r="F405" s="268" t="s">
        <v>6437</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6402</v>
      </c>
      <c r="B406" s="260" t="s">
        <v>6434</v>
      </c>
      <c r="C406" s="261" t="s">
        <v>6474</v>
      </c>
      <c r="D406" s="264" t="s">
        <v>6475</v>
      </c>
      <c r="E406" s="265" t="s">
        <v>5803</v>
      </c>
      <c r="F406" s="268" t="s">
        <v>6476</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6402</v>
      </c>
      <c r="B407" s="260" t="s">
        <v>6434</v>
      </c>
      <c r="C407" s="261" t="s">
        <v>6477</v>
      </c>
      <c r="D407" s="264" t="s">
        <v>6478</v>
      </c>
      <c r="E407" s="265" t="s">
        <v>5803</v>
      </c>
      <c r="F407" s="268" t="s">
        <v>6437</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6402</v>
      </c>
      <c r="B408" s="260" t="s">
        <v>6434</v>
      </c>
      <c r="C408" s="261" t="s">
        <v>6479</v>
      </c>
      <c r="D408" s="264" t="s">
        <v>6480</v>
      </c>
      <c r="E408" s="265" t="s">
        <v>5803</v>
      </c>
      <c r="F408" s="268" t="s">
        <v>6437</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6402</v>
      </c>
      <c r="B409" s="260" t="s">
        <v>6434</v>
      </c>
      <c r="C409" s="261" t="s">
        <v>6481</v>
      </c>
      <c r="D409" s="264" t="s">
        <v>6482</v>
      </c>
      <c r="E409" s="265" t="s">
        <v>5803</v>
      </c>
      <c r="F409" s="268" t="s">
        <v>6483</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6402</v>
      </c>
      <c r="B410" s="259" t="s">
        <v>6484</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6402</v>
      </c>
      <c r="B411" s="260" t="s">
        <v>6484</v>
      </c>
      <c r="C411" s="261" t="s">
        <v>6485</v>
      </c>
      <c r="D411" s="264" t="s">
        <v>6486</v>
      </c>
      <c r="E411" s="265" t="s">
        <v>5659</v>
      </c>
      <c r="F411" s="268" t="s">
        <v>6409</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6402</v>
      </c>
      <c r="B412" s="260" t="s">
        <v>6484</v>
      </c>
      <c r="C412" s="261" t="s">
        <v>6487</v>
      </c>
      <c r="D412" s="264" t="s">
        <v>6488</v>
      </c>
      <c r="E412" s="265" t="s">
        <v>5659</v>
      </c>
      <c r="F412" s="268" t="s">
        <v>6409</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6402</v>
      </c>
      <c r="B413" s="260" t="s">
        <v>6484</v>
      </c>
      <c r="C413" s="261" t="s">
        <v>6489</v>
      </c>
      <c r="D413" s="264" t="s">
        <v>6490</v>
      </c>
      <c r="E413" s="265" t="s">
        <v>5659</v>
      </c>
      <c r="F413" s="268" t="s">
        <v>6409</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6402</v>
      </c>
      <c r="B414" s="260" t="s">
        <v>6484</v>
      </c>
      <c r="C414" s="261" t="s">
        <v>6491</v>
      </c>
      <c r="D414" s="264" t="s">
        <v>6492</v>
      </c>
      <c r="E414" s="265" t="s">
        <v>5659</v>
      </c>
      <c r="F414" s="268" t="s">
        <v>6409</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6402</v>
      </c>
      <c r="B415" s="260" t="s">
        <v>6484</v>
      </c>
      <c r="C415" s="261" t="s">
        <v>6493</v>
      </c>
      <c r="D415" s="264" t="s">
        <v>6494</v>
      </c>
      <c r="E415" s="265" t="s">
        <v>5688</v>
      </c>
      <c r="F415" s="268" t="s">
        <v>6409</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6402</v>
      </c>
      <c r="B416" s="260" t="s">
        <v>6484</v>
      </c>
      <c r="C416" s="261" t="s">
        <v>6495</v>
      </c>
      <c r="D416" s="264" t="s">
        <v>6496</v>
      </c>
      <c r="E416" s="265" t="s">
        <v>5688</v>
      </c>
      <c r="F416" s="268" t="s">
        <v>6497</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6402</v>
      </c>
      <c r="B417" s="260" t="s">
        <v>6484</v>
      </c>
      <c r="C417" s="261" t="s">
        <v>6498</v>
      </c>
      <c r="D417" s="264" t="s">
        <v>6499</v>
      </c>
      <c r="E417" s="265" t="s">
        <v>5688</v>
      </c>
      <c r="F417" s="268" t="s">
        <v>6497</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6402</v>
      </c>
      <c r="B418" s="260" t="s">
        <v>6484</v>
      </c>
      <c r="C418" s="261" t="s">
        <v>6500</v>
      </c>
      <c r="D418" s="264" t="s">
        <v>6501</v>
      </c>
      <c r="E418" s="265" t="s">
        <v>5938</v>
      </c>
      <c r="F418" s="268" t="s">
        <v>6497</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6402</v>
      </c>
      <c r="B419" s="260" t="s">
        <v>6484</v>
      </c>
      <c r="C419" s="261" t="s">
        <v>6502</v>
      </c>
      <c r="D419" s="264" t="s">
        <v>6503</v>
      </c>
      <c r="E419" s="265" t="s">
        <v>5688</v>
      </c>
      <c r="F419" s="268" t="s">
        <v>6497</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6402</v>
      </c>
      <c r="B420" s="260" t="s">
        <v>6484</v>
      </c>
      <c r="C420" s="261" t="s">
        <v>6504</v>
      </c>
      <c r="D420" s="264" t="s">
        <v>6505</v>
      </c>
      <c r="E420" s="265" t="s">
        <v>5938</v>
      </c>
      <c r="F420" s="268" t="s">
        <v>6497</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6402</v>
      </c>
      <c r="B421" s="260" t="s">
        <v>6484</v>
      </c>
      <c r="C421" s="261" t="s">
        <v>6506</v>
      </c>
      <c r="D421" s="264" t="s">
        <v>6507</v>
      </c>
      <c r="E421" s="265" t="s">
        <v>5938</v>
      </c>
      <c r="F421" s="268" t="s">
        <v>6497</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6402</v>
      </c>
      <c r="B422" s="260" t="s">
        <v>6484</v>
      </c>
      <c r="C422" s="261" t="s">
        <v>6508</v>
      </c>
      <c r="D422" s="264" t="s">
        <v>6509</v>
      </c>
      <c r="E422" s="265" t="s">
        <v>5688</v>
      </c>
      <c r="F422" s="268" t="s">
        <v>6497</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6402</v>
      </c>
      <c r="B423" s="260" t="s">
        <v>6484</v>
      </c>
      <c r="C423" s="261" t="s">
        <v>6510</v>
      </c>
      <c r="D423" s="264" t="s">
        <v>6511</v>
      </c>
      <c r="E423" s="265" t="s">
        <v>5688</v>
      </c>
      <c r="F423" s="268" t="s">
        <v>6497</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6512</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6512</v>
      </c>
      <c r="B425" s="259" t="s">
        <v>6513</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6512</v>
      </c>
      <c r="B426" s="260" t="s">
        <v>6513</v>
      </c>
      <c r="C426" s="261" t="s">
        <v>6514</v>
      </c>
      <c r="D426" s="264" t="s">
        <v>6515</v>
      </c>
      <c r="E426" s="265" t="s">
        <v>5659</v>
      </c>
      <c r="F426" s="268" t="s">
        <v>6476</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6512</v>
      </c>
      <c r="B427" s="260" t="s">
        <v>6513</v>
      </c>
      <c r="C427" s="261" t="s">
        <v>6516</v>
      </c>
      <c r="D427" s="264" t="s">
        <v>6517</v>
      </c>
      <c r="E427" s="265" t="s">
        <v>5659</v>
      </c>
      <c r="F427" s="268" t="s">
        <v>6476</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6512</v>
      </c>
      <c r="B428" s="260" t="s">
        <v>6513</v>
      </c>
      <c r="C428" s="261" t="s">
        <v>6518</v>
      </c>
      <c r="D428" s="264" t="s">
        <v>6519</v>
      </c>
      <c r="E428" s="265" t="s">
        <v>5938</v>
      </c>
      <c r="F428" s="268" t="s">
        <v>6476</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6512</v>
      </c>
      <c r="B429" s="260" t="s">
        <v>6513</v>
      </c>
      <c r="C429" s="261" t="s">
        <v>6520</v>
      </c>
      <c r="D429" s="264" t="s">
        <v>6521</v>
      </c>
      <c r="E429" s="265" t="s">
        <v>5688</v>
      </c>
      <c r="F429" s="268" t="s">
        <v>6476</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6512</v>
      </c>
      <c r="B430" s="260" t="s">
        <v>6513</v>
      </c>
      <c r="C430" s="261" t="s">
        <v>6522</v>
      </c>
      <c r="D430" s="264" t="s">
        <v>6523</v>
      </c>
      <c r="E430" s="265" t="s">
        <v>5688</v>
      </c>
      <c r="F430" s="268" t="s">
        <v>6476</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6512</v>
      </c>
      <c r="B431" s="260" t="s">
        <v>6513</v>
      </c>
      <c r="C431" s="261" t="s">
        <v>6524</v>
      </c>
      <c r="D431" s="264" t="s">
        <v>6525</v>
      </c>
      <c r="E431" s="265" t="s">
        <v>5938</v>
      </c>
      <c r="F431" s="268" t="s">
        <v>6476</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6512</v>
      </c>
      <c r="B432" s="260" t="s">
        <v>6513</v>
      </c>
      <c r="C432" s="261" t="s">
        <v>6526</v>
      </c>
      <c r="D432" s="264" t="s">
        <v>6527</v>
      </c>
      <c r="E432" s="265" t="s">
        <v>5938</v>
      </c>
      <c r="F432" s="268" t="s">
        <v>6476</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6512</v>
      </c>
      <c r="B433" s="260" t="s">
        <v>6513</v>
      </c>
      <c r="C433" s="261" t="s">
        <v>6528</v>
      </c>
      <c r="D433" s="264" t="s">
        <v>6529</v>
      </c>
      <c r="E433" s="265" t="s">
        <v>5755</v>
      </c>
      <c r="F433" s="268" t="s">
        <v>6476</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6512</v>
      </c>
      <c r="B434" s="260" t="s">
        <v>6513</v>
      </c>
      <c r="C434" s="261" t="s">
        <v>6530</v>
      </c>
      <c r="D434" s="264" t="s">
        <v>6531</v>
      </c>
      <c r="E434" s="265" t="s">
        <v>5755</v>
      </c>
      <c r="F434" s="268" t="s">
        <v>6476</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6512</v>
      </c>
      <c r="B435" s="260" t="s">
        <v>6513</v>
      </c>
      <c r="C435" s="261" t="s">
        <v>6532</v>
      </c>
      <c r="D435" s="264" t="s">
        <v>6533</v>
      </c>
      <c r="E435" s="265" t="s">
        <v>5688</v>
      </c>
      <c r="F435" s="268" t="s">
        <v>6476</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6512</v>
      </c>
      <c r="B436" s="260" t="s">
        <v>6513</v>
      </c>
      <c r="C436" s="261" t="s">
        <v>6534</v>
      </c>
      <c r="D436" s="264" t="s">
        <v>6535</v>
      </c>
      <c r="E436" s="265" t="s">
        <v>5755</v>
      </c>
      <c r="F436" s="268" t="s">
        <v>6476</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6512</v>
      </c>
      <c r="B437" s="260" t="s">
        <v>6513</v>
      </c>
      <c r="C437" s="261" t="s">
        <v>6536</v>
      </c>
      <c r="D437" s="264" t="s">
        <v>6537</v>
      </c>
      <c r="E437" s="265" t="s">
        <v>5688</v>
      </c>
      <c r="F437" s="268" t="s">
        <v>6476</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6512</v>
      </c>
      <c r="B438" s="259" t="s">
        <v>6538</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6512</v>
      </c>
      <c r="B439" s="260" t="s">
        <v>6538</v>
      </c>
      <c r="C439" s="261" t="s">
        <v>6539</v>
      </c>
      <c r="D439" s="264" t="s">
        <v>6540</v>
      </c>
      <c r="E439" s="265" t="s">
        <v>5659</v>
      </c>
      <c r="F439" s="268" t="s">
        <v>6541</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6512</v>
      </c>
      <c r="B440" s="260" t="s">
        <v>6538</v>
      </c>
      <c r="C440" s="261" t="s">
        <v>6542</v>
      </c>
      <c r="D440" s="264" t="s">
        <v>6543</v>
      </c>
      <c r="E440" s="265" t="s">
        <v>5659</v>
      </c>
      <c r="F440" s="268" t="s">
        <v>6541</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6512</v>
      </c>
      <c r="B441" s="260" t="s">
        <v>6538</v>
      </c>
      <c r="C441" s="261" t="s">
        <v>6544</v>
      </c>
      <c r="D441" s="264" t="s">
        <v>6545</v>
      </c>
      <c r="E441" s="265" t="s">
        <v>5659</v>
      </c>
      <c r="F441" s="268" t="s">
        <v>6541</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6512</v>
      </c>
      <c r="B442" s="260" t="s">
        <v>6538</v>
      </c>
      <c r="C442" s="261" t="s">
        <v>6546</v>
      </c>
      <c r="D442" s="264" t="s">
        <v>6547</v>
      </c>
      <c r="E442" s="265" t="s">
        <v>5659</v>
      </c>
      <c r="F442" s="268" t="s">
        <v>6541</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6512</v>
      </c>
      <c r="B443" s="260" t="s">
        <v>6538</v>
      </c>
      <c r="C443" s="261" t="s">
        <v>6548</v>
      </c>
      <c r="D443" s="264" t="s">
        <v>6549</v>
      </c>
      <c r="E443" s="265" t="s">
        <v>5688</v>
      </c>
      <c r="F443" s="268" t="s">
        <v>6541</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6512</v>
      </c>
      <c r="B444" s="260" t="s">
        <v>6538</v>
      </c>
      <c r="C444" s="261" t="s">
        <v>6550</v>
      </c>
      <c r="D444" s="264" t="s">
        <v>6551</v>
      </c>
      <c r="E444" s="265" t="s">
        <v>5688</v>
      </c>
      <c r="F444" s="268" t="s">
        <v>6541</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6512</v>
      </c>
      <c r="B445" s="260" t="s">
        <v>6538</v>
      </c>
      <c r="C445" s="261" t="s">
        <v>6552</v>
      </c>
      <c r="D445" s="264" t="s">
        <v>6553</v>
      </c>
      <c r="E445" s="265" t="s">
        <v>5688</v>
      </c>
      <c r="F445" s="268" t="s">
        <v>6541</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6512</v>
      </c>
      <c r="B446" s="260" t="s">
        <v>6538</v>
      </c>
      <c r="C446" s="261" t="s">
        <v>6554</v>
      </c>
      <c r="D446" s="264" t="s">
        <v>6555</v>
      </c>
      <c r="E446" s="265" t="s">
        <v>5803</v>
      </c>
      <c r="F446" s="268" t="s">
        <v>6541</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6512</v>
      </c>
      <c r="B447" s="260" t="s">
        <v>6538</v>
      </c>
      <c r="C447" s="261" t="s">
        <v>6556</v>
      </c>
      <c r="D447" s="264" t="s">
        <v>6557</v>
      </c>
      <c r="E447" s="265" t="s">
        <v>5688</v>
      </c>
      <c r="F447" s="268" t="s">
        <v>6541</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6512</v>
      </c>
      <c r="B448" s="260" t="s">
        <v>6538</v>
      </c>
      <c r="C448" s="261" t="s">
        <v>6558</v>
      </c>
      <c r="D448" s="264" t="s">
        <v>6559</v>
      </c>
      <c r="E448" s="265" t="s">
        <v>5803</v>
      </c>
      <c r="F448" s="268" t="s">
        <v>6541</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6512</v>
      </c>
      <c r="B449" s="260" t="s">
        <v>6538</v>
      </c>
      <c r="C449" s="261" t="s">
        <v>6560</v>
      </c>
      <c r="D449" s="264" t="s">
        <v>6561</v>
      </c>
      <c r="E449" s="265" t="s">
        <v>5803</v>
      </c>
      <c r="F449" s="268" t="s">
        <v>6541</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6562</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6562</v>
      </c>
      <c r="B451" s="259" t="s">
        <v>6563</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6562</v>
      </c>
      <c r="B452" s="260" t="s">
        <v>6563</v>
      </c>
      <c r="C452" s="261" t="s">
        <v>6564</v>
      </c>
      <c r="D452" s="264" t="s">
        <v>6565</v>
      </c>
      <c r="E452" s="265" t="s">
        <v>5659</v>
      </c>
      <c r="F452" s="268" t="s">
        <v>6566</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6562</v>
      </c>
      <c r="B453" s="260" t="s">
        <v>6563</v>
      </c>
      <c r="C453" s="261" t="s">
        <v>6567</v>
      </c>
      <c r="D453" s="264" t="s">
        <v>6568</v>
      </c>
      <c r="E453" s="265" t="s">
        <v>5659</v>
      </c>
      <c r="F453" s="268" t="s">
        <v>6566</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6562</v>
      </c>
      <c r="B454" s="260" t="s">
        <v>6563</v>
      </c>
      <c r="C454" s="261" t="s">
        <v>6569</v>
      </c>
      <c r="D454" s="264" t="s">
        <v>6570</v>
      </c>
      <c r="E454" s="265" t="s">
        <v>5659</v>
      </c>
      <c r="F454" s="268" t="s">
        <v>6566</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6562</v>
      </c>
      <c r="B455" s="260" t="s">
        <v>6563</v>
      </c>
      <c r="C455" s="261" t="s">
        <v>6571</v>
      </c>
      <c r="D455" s="264" t="s">
        <v>6572</v>
      </c>
      <c r="E455" s="265" t="s">
        <v>5659</v>
      </c>
      <c r="F455" s="268" t="s">
        <v>6566</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6562</v>
      </c>
      <c r="B456" s="260" t="s">
        <v>6563</v>
      </c>
      <c r="C456" s="261" t="s">
        <v>6573</v>
      </c>
      <c r="D456" s="264" t="s">
        <v>6574</v>
      </c>
      <c r="E456" s="265" t="s">
        <v>5659</v>
      </c>
      <c r="F456" s="268" t="s">
        <v>6566</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6562</v>
      </c>
      <c r="B457" s="260" t="s">
        <v>6563</v>
      </c>
      <c r="C457" s="261" t="s">
        <v>6575</v>
      </c>
      <c r="D457" s="264" t="s">
        <v>6576</v>
      </c>
      <c r="E457" s="265" t="s">
        <v>5688</v>
      </c>
      <c r="F457" s="268" t="s">
        <v>6566</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6562</v>
      </c>
      <c r="B458" s="260" t="s">
        <v>6563</v>
      </c>
      <c r="C458" s="261" t="s">
        <v>6577</v>
      </c>
      <c r="D458" s="264" t="s">
        <v>6578</v>
      </c>
      <c r="E458" s="265" t="s">
        <v>5688</v>
      </c>
      <c r="F458" s="268" t="s">
        <v>6566</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6562</v>
      </c>
      <c r="B459" s="260" t="s">
        <v>6563</v>
      </c>
      <c r="C459" s="261" t="s">
        <v>6579</v>
      </c>
      <c r="D459" s="264" t="s">
        <v>6580</v>
      </c>
      <c r="E459" s="265" t="s">
        <v>5688</v>
      </c>
      <c r="F459" s="268" t="s">
        <v>6566</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6562</v>
      </c>
      <c r="B460" s="260" t="s">
        <v>6563</v>
      </c>
      <c r="C460" s="261" t="s">
        <v>6581</v>
      </c>
      <c r="D460" s="264" t="s">
        <v>6582</v>
      </c>
      <c r="E460" s="265" t="s">
        <v>5688</v>
      </c>
      <c r="F460" s="268" t="s">
        <v>6566</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6562</v>
      </c>
      <c r="B461" s="260" t="s">
        <v>6563</v>
      </c>
      <c r="C461" s="261" t="s">
        <v>6583</v>
      </c>
      <c r="D461" s="264" t="s">
        <v>6584</v>
      </c>
      <c r="E461" s="265" t="s">
        <v>5688</v>
      </c>
      <c r="F461" s="268" t="s">
        <v>6566</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6562</v>
      </c>
      <c r="B462" s="260" t="s">
        <v>6563</v>
      </c>
      <c r="C462" s="261" t="s">
        <v>6585</v>
      </c>
      <c r="D462" s="264" t="s">
        <v>6586</v>
      </c>
      <c r="E462" s="265" t="s">
        <v>5688</v>
      </c>
      <c r="F462" s="268" t="s">
        <v>6566</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6562</v>
      </c>
      <c r="B463" s="260" t="s">
        <v>6563</v>
      </c>
      <c r="C463" s="261" t="s">
        <v>6587</v>
      </c>
      <c r="D463" s="264" t="s">
        <v>6588</v>
      </c>
      <c r="E463" s="265" t="s">
        <v>5688</v>
      </c>
      <c r="F463" s="268" t="s">
        <v>6566</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6562</v>
      </c>
      <c r="B464" s="260" t="s">
        <v>6563</v>
      </c>
      <c r="C464" s="261" t="s">
        <v>6589</v>
      </c>
      <c r="D464" s="264" t="s">
        <v>6590</v>
      </c>
      <c r="E464" s="265" t="s">
        <v>5688</v>
      </c>
      <c r="F464" s="268" t="s">
        <v>6566</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6562</v>
      </c>
      <c r="B465" s="260" t="s">
        <v>6563</v>
      </c>
      <c r="C465" s="261" t="s">
        <v>6591</v>
      </c>
      <c r="D465" s="264" t="s">
        <v>6592</v>
      </c>
      <c r="E465" s="265" t="s">
        <v>5688</v>
      </c>
      <c r="F465" s="268" t="s">
        <v>6566</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6562</v>
      </c>
      <c r="B466" s="259" t="s">
        <v>6593</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6562</v>
      </c>
      <c r="B467" s="260" t="s">
        <v>6593</v>
      </c>
      <c r="C467" s="261" t="s">
        <v>6594</v>
      </c>
      <c r="D467" s="264" t="s">
        <v>6595</v>
      </c>
      <c r="E467" s="265" t="s">
        <v>5659</v>
      </c>
      <c r="F467" s="268" t="s">
        <v>5798</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6562</v>
      </c>
      <c r="B468" s="260" t="s">
        <v>6593</v>
      </c>
      <c r="C468" s="261" t="s">
        <v>6596</v>
      </c>
      <c r="D468" s="264" t="s">
        <v>6597</v>
      </c>
      <c r="E468" s="265" t="s">
        <v>5659</v>
      </c>
      <c r="F468" s="268" t="s">
        <v>5798</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6562</v>
      </c>
      <c r="B469" s="260" t="s">
        <v>6593</v>
      </c>
      <c r="C469" s="261" t="s">
        <v>6598</v>
      </c>
      <c r="D469" s="264" t="s">
        <v>6599</v>
      </c>
      <c r="E469" s="265" t="s">
        <v>5659</v>
      </c>
      <c r="F469" s="268" t="s">
        <v>5798</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6562</v>
      </c>
      <c r="B470" s="260" t="s">
        <v>6593</v>
      </c>
      <c r="C470" s="261" t="s">
        <v>6600</v>
      </c>
      <c r="D470" s="264" t="s">
        <v>6601</v>
      </c>
      <c r="E470" s="265" t="s">
        <v>5755</v>
      </c>
      <c r="F470" s="268" t="s">
        <v>6167</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6562</v>
      </c>
      <c r="B471" s="260" t="s">
        <v>6593</v>
      </c>
      <c r="C471" s="261" t="s">
        <v>6602</v>
      </c>
      <c r="D471" s="264" t="s">
        <v>6603</v>
      </c>
      <c r="E471" s="265" t="s">
        <v>5755</v>
      </c>
      <c r="F471" s="268" t="s">
        <v>6167</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6562</v>
      </c>
      <c r="B472" s="260" t="s">
        <v>6593</v>
      </c>
      <c r="C472" s="261" t="s">
        <v>6604</v>
      </c>
      <c r="D472" s="264" t="s">
        <v>6605</v>
      </c>
      <c r="E472" s="265" t="s">
        <v>5659</v>
      </c>
      <c r="F472" s="268" t="s">
        <v>6167</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6562</v>
      </c>
      <c r="B473" s="260" t="s">
        <v>6593</v>
      </c>
      <c r="C473" s="261" t="s">
        <v>6606</v>
      </c>
      <c r="D473" s="264" t="s">
        <v>6607</v>
      </c>
      <c r="E473" s="265" t="s">
        <v>5659</v>
      </c>
      <c r="F473" s="268" t="s">
        <v>6106</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6562</v>
      </c>
      <c r="B474" s="260" t="s">
        <v>6593</v>
      </c>
      <c r="C474" s="261" t="s">
        <v>6608</v>
      </c>
      <c r="D474" s="264" t="s">
        <v>6609</v>
      </c>
      <c r="E474" s="265" t="s">
        <v>5688</v>
      </c>
      <c r="F474" s="268" t="s">
        <v>6106</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6562</v>
      </c>
      <c r="B475" s="260" t="s">
        <v>6593</v>
      </c>
      <c r="C475" s="261" t="s">
        <v>6610</v>
      </c>
      <c r="D475" s="264" t="s">
        <v>6611</v>
      </c>
      <c r="E475" s="265" t="s">
        <v>5688</v>
      </c>
      <c r="F475" s="268" t="s">
        <v>6106</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6562</v>
      </c>
      <c r="B476" s="260" t="s">
        <v>6593</v>
      </c>
      <c r="C476" s="261" t="s">
        <v>6612</v>
      </c>
      <c r="D476" s="264" t="s">
        <v>6613</v>
      </c>
      <c r="E476" s="265" t="s">
        <v>5688</v>
      </c>
      <c r="F476" s="268" t="s">
        <v>6106</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6562</v>
      </c>
      <c r="B477" s="260" t="s">
        <v>6593</v>
      </c>
      <c r="C477" s="261" t="s">
        <v>6614</v>
      </c>
      <c r="D477" s="264" t="s">
        <v>6615</v>
      </c>
      <c r="E477" s="265" t="s">
        <v>5688</v>
      </c>
      <c r="F477" s="268" t="s">
        <v>6106</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6562</v>
      </c>
      <c r="B478" s="260" t="s">
        <v>6593</v>
      </c>
      <c r="C478" s="261" t="s">
        <v>6616</v>
      </c>
      <c r="D478" s="264" t="s">
        <v>6617</v>
      </c>
      <c r="E478" s="265" t="s">
        <v>5688</v>
      </c>
      <c r="F478" s="268" t="s">
        <v>6167</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6562</v>
      </c>
      <c r="B479" s="260" t="s">
        <v>6593</v>
      </c>
      <c r="C479" s="261" t="s">
        <v>6618</v>
      </c>
      <c r="D479" s="264" t="s">
        <v>6619</v>
      </c>
      <c r="E479" s="265" t="s">
        <v>5803</v>
      </c>
      <c r="F479" s="268" t="s">
        <v>6167</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6562</v>
      </c>
      <c r="B480" s="260" t="s">
        <v>6593</v>
      </c>
      <c r="C480" s="261" t="s">
        <v>6620</v>
      </c>
      <c r="D480" s="264" t="s">
        <v>6621</v>
      </c>
      <c r="E480" s="265" t="s">
        <v>5803</v>
      </c>
      <c r="F480" s="268" t="s">
        <v>6167</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6562</v>
      </c>
      <c r="B481" s="273" t="s">
        <v>6593</v>
      </c>
      <c r="C481" s="274" t="s">
        <v>6622</v>
      </c>
      <c r="D481" s="275" t="s">
        <v>6623</v>
      </c>
      <c r="E481" s="276" t="s">
        <v>5803</v>
      </c>
      <c r="F481" s="277" t="s">
        <v>5798</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920</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IFERROR(INDEX('Recommendations'!$H$2:$H$181, MATCH(H2,'Recommendations'!$A$2:$A$181,0))="Implemented", FALSE))</xm:f>
            <x14:dxf>
              <font>
                <color rgb="FF000000"/>
              </font>
              <fill>
                <patternFill>
                  <bgColor rgb="FF3C7D22"/>
                </patternFill>
              </fill>
            </x14:dxf>
          </x14:cfRule>
          <x14:cfRule type="expression" priority="2" id="{00000000-000E-0000-0B00-000002000000}">
            <xm:f>AND(H2&lt;&gt;"", IFERROR(INDEX('Recommendations'!$H$2:$H$181, MATCH(H2,'Recommendations'!$A$2:$A$181,0))="Compensated", FALSE))</xm:f>
            <x14:dxf>
              <font>
                <color rgb="FF000000"/>
              </font>
              <fill>
                <patternFill>
                  <bgColor rgb="FFC6E0B4"/>
                </patternFill>
              </fill>
            </x14:dxf>
          </x14:cfRule>
          <x14:cfRule type="expression" priority="3" id="{00000000-000E-0000-0B00-000003000000}">
            <xm:f>AND(H2&lt;&gt;"", IFERROR(INDEX('Recommendations'!$H$2:$H$181, MATCH(H2,'Recommendations'!$A$2:$A$181,0))="Testing", FALSE))</xm:f>
            <x14:dxf>
              <font>
                <color rgb="FF000000"/>
              </font>
              <fill>
                <patternFill>
                  <bgColor rgb="FFFFC000"/>
                </patternFill>
              </fill>
            </x14:dxf>
          </x14:cfRule>
          <x14:cfRule type="expression" priority="4" id="{00000000-000E-0000-0B00-000004000000}">
            <xm:f>AND(H2&lt;&gt;"", IFERROR(INDEX('Recommendations'!$H$2:$H$181, MATCH(H2,'Recommendations'!$A$2:$A$181,0))="Failed", FALSE))</xm:f>
            <x14:dxf>
              <font>
                <color rgb="FF000000"/>
              </font>
              <fill>
                <patternFill>
                  <bgColor rgb="FFD82891"/>
                </patternFill>
              </fill>
            </x14:dxf>
          </x14:cfRule>
          <x14:cfRule type="expression" priority="5" id="{00000000-000E-0000-0B00-000005000000}">
            <xm:f>AND(H2&lt;&gt;"", IFERROR(INDEX('Recommendations'!$H$2:$H$181, MATCH(H2,'Recommendations'!$A$2:$A$181,0))="Risk Accepted", FALSE))</xm:f>
            <x14:dxf>
              <font>
                <color rgb="FF000000"/>
              </font>
              <fill>
                <patternFill>
                  <bgColor rgb="FFD9D9D9"/>
                </patternFill>
              </fill>
            </x14:dxf>
          </x14:cfRule>
          <x14:cfRule type="expression" priority="6" id="{00000000-000E-0000-0B00-000006000000}">
            <xm:f>AND(H2&lt;&gt;"", IFERROR(INDEX('Recommendations'!$H$2:$H$181, MATCH(H2,'Recommendations'!$A$2:$A$181,0))="N/A",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1003</v>
      </c>
      <c r="C2" s="293"/>
      <c r="D2" s="293"/>
      <c r="E2" s="293"/>
      <c r="F2" s="293"/>
      <c r="G2" s="293"/>
      <c r="H2" s="293"/>
      <c r="I2" s="293"/>
    </row>
    <row r="4" spans="2:15" ht="18.5" x14ac:dyDescent="0.45">
      <c r="B4" s="42" t="s">
        <v>1004</v>
      </c>
    </row>
    <row r="5" spans="2:15" x14ac:dyDescent="0.35">
      <c r="B5" s="44" t="s">
        <v>21</v>
      </c>
      <c r="C5" s="44" t="s">
        <v>1005</v>
      </c>
      <c r="D5" s="44" t="s">
        <v>1006</v>
      </c>
      <c r="F5" s="294" t="s">
        <v>1007</v>
      </c>
      <c r="G5" s="294"/>
      <c r="H5" s="294"/>
      <c r="I5" s="295" t="s">
        <v>1008</v>
      </c>
      <c r="J5" s="295"/>
      <c r="K5" s="295"/>
      <c r="L5" s="295"/>
      <c r="M5" s="295"/>
      <c r="N5" s="295"/>
      <c r="O5" s="295"/>
    </row>
    <row r="6" spans="2:15" x14ac:dyDescent="0.35">
      <c r="B6" s="50" t="s">
        <v>1009</v>
      </c>
      <c r="C6" s="51">
        <v>180</v>
      </c>
      <c r="D6" s="52" t="s">
        <v>21</v>
      </c>
      <c r="F6" s="294" t="s">
        <v>1010</v>
      </c>
      <c r="G6" s="294"/>
      <c r="H6" s="294"/>
      <c r="I6" s="296" t="s">
        <v>1011</v>
      </c>
      <c r="J6" s="296"/>
      <c r="K6" s="296"/>
      <c r="L6" s="296"/>
      <c r="M6" s="296"/>
      <c r="N6" s="296"/>
      <c r="O6" s="296"/>
    </row>
    <row r="7" spans="2:15" x14ac:dyDescent="0.35">
      <c r="B7" s="53" t="s">
        <v>1012</v>
      </c>
      <c r="C7" s="54">
        <f>C6-C8-C9</f>
        <v>180</v>
      </c>
      <c r="D7" s="55">
        <f>IF(C6&gt;0,C7/C6,0)</f>
        <v>1</v>
      </c>
      <c r="F7" s="294" t="s">
        <v>1013</v>
      </c>
      <c r="G7" s="294"/>
      <c r="H7" s="294"/>
      <c r="I7" s="296" t="s">
        <v>1011</v>
      </c>
      <c r="J7" s="296"/>
      <c r="K7" s="296"/>
      <c r="L7" s="296"/>
      <c r="M7" s="296"/>
      <c r="N7" s="296"/>
      <c r="O7" s="296"/>
    </row>
    <row r="8" spans="2:15" x14ac:dyDescent="0.35">
      <c r="B8" s="46" t="s">
        <v>1014</v>
      </c>
      <c r="C8" s="47">
        <f>COUNTIF('Recommendations'!H:H,"Risk Accepted")</f>
        <v>0</v>
      </c>
      <c r="D8" s="48">
        <f>IF(C6&gt;0,C8/C6,0)</f>
        <v>0</v>
      </c>
      <c r="F8" s="294" t="s">
        <v>1015</v>
      </c>
      <c r="G8" s="294"/>
      <c r="H8" s="294"/>
      <c r="I8" s="296" t="s">
        <v>1011</v>
      </c>
      <c r="J8" s="296"/>
      <c r="K8" s="296"/>
      <c r="L8" s="296"/>
      <c r="M8" s="296"/>
      <c r="N8" s="296"/>
      <c r="O8" s="296"/>
    </row>
    <row r="9" spans="2:15" x14ac:dyDescent="0.35">
      <c r="B9" s="46" t="s">
        <v>1016</v>
      </c>
      <c r="C9" s="47">
        <f>COUNTIF('Recommendations'!H:H,"N/A")</f>
        <v>0</v>
      </c>
      <c r="D9" s="48">
        <f>IF(C6&gt;0,C9/C6,0)</f>
        <v>0</v>
      </c>
      <c r="F9" s="294" t="s">
        <v>1017</v>
      </c>
      <c r="G9" s="294"/>
      <c r="H9" s="294"/>
      <c r="I9" s="296" t="s">
        <v>1011</v>
      </c>
      <c r="J9" s="296"/>
      <c r="K9" s="296"/>
      <c r="L9" s="296"/>
      <c r="M9" s="296"/>
      <c r="N9" s="296"/>
      <c r="O9" s="296"/>
    </row>
    <row r="12" spans="2:15" ht="18.5" x14ac:dyDescent="0.45">
      <c r="B12" s="42" t="s">
        <v>1018</v>
      </c>
    </row>
    <row r="14" spans="2:15" x14ac:dyDescent="0.35">
      <c r="B14" s="56" t="s">
        <v>1019</v>
      </c>
    </row>
    <row r="15" spans="2:15" x14ac:dyDescent="0.35">
      <c r="B15" s="44" t="s">
        <v>21</v>
      </c>
      <c r="C15" s="44" t="s">
        <v>1020</v>
      </c>
      <c r="D15" s="44" t="s">
        <v>1021</v>
      </c>
      <c r="E15" s="44" t="s">
        <v>1022</v>
      </c>
      <c r="F15" s="44" t="s">
        <v>1023</v>
      </c>
    </row>
    <row r="16" spans="2:15" x14ac:dyDescent="0.35">
      <c r="B16" s="46" t="s">
        <v>1024</v>
      </c>
      <c r="C16" s="47">
        <f>COUNTIF('Recommendations'!M:M,"Resolved")</f>
        <v>0</v>
      </c>
      <c r="D16" s="47">
        <f>COUNTIF('Recommendations'!M:M,"Testing")</f>
        <v>0</v>
      </c>
      <c r="E16" s="47">
        <f>COUNTIF('Recommendations'!M:M,"Outstanding")</f>
        <v>180</v>
      </c>
      <c r="F16" s="47">
        <f>SUM(C16:E16)</f>
        <v>180</v>
      </c>
    </row>
    <row r="18" spans="2:6" x14ac:dyDescent="0.35">
      <c r="B18" s="56" t="s">
        <v>1025</v>
      </c>
    </row>
    <row r="19" spans="2:6" x14ac:dyDescent="0.35">
      <c r="B19" s="57" t="s">
        <v>21</v>
      </c>
      <c r="C19" s="57" t="s">
        <v>1020</v>
      </c>
      <c r="D19" s="57" t="s">
        <v>1021</v>
      </c>
      <c r="E19" s="57" t="s">
        <v>1022</v>
      </c>
      <c r="F19" s="57" t="s">
        <v>21</v>
      </c>
    </row>
    <row r="20" spans="2:6" x14ac:dyDescent="0.35">
      <c r="B20" s="46" t="s">
        <v>1024</v>
      </c>
      <c r="C20" s="48">
        <f>IF(F16&gt;0, C16/F16, 0)</f>
        <v>0</v>
      </c>
      <c r="D20" s="48">
        <f>IF(F16&gt;0, D16/F16, 0)</f>
        <v>0</v>
      </c>
      <c r="E20" s="48">
        <f>IF(F16&gt;0, E16/F16, 0)</f>
        <v>1</v>
      </c>
      <c r="F20" s="49" t="s">
        <v>21</v>
      </c>
    </row>
    <row r="25" spans="2:6" ht="18.5" x14ac:dyDescent="0.45">
      <c r="B25" s="42" t="s">
        <v>1026</v>
      </c>
    </row>
    <row r="27" spans="2:6" x14ac:dyDescent="0.35">
      <c r="B27" s="56" t="s">
        <v>1019</v>
      </c>
    </row>
    <row r="28" spans="2:6" x14ac:dyDescent="0.35">
      <c r="B28" s="44" t="s">
        <v>3</v>
      </c>
      <c r="C28" s="44" t="s">
        <v>1020</v>
      </c>
      <c r="D28" s="44" t="s">
        <v>1021</v>
      </c>
      <c r="E28" s="44" t="s">
        <v>1022</v>
      </c>
      <c r="F28" s="44" t="s">
        <v>1023</v>
      </c>
    </row>
    <row r="29" spans="2:6" x14ac:dyDescent="0.35">
      <c r="B29" s="46" t="s">
        <v>17</v>
      </c>
      <c r="C29" s="47">
        <f>COUNTIFS('Recommendations'!D:D,"Installation",'Recommendations'!M:M,"=Resolved")</f>
        <v>0</v>
      </c>
      <c r="D29" s="47">
        <f>COUNTIFS('Recommendations'!D:D,"=Installation",'Recommendations'!M:M,"=Testing")</f>
        <v>0</v>
      </c>
      <c r="E29" s="47">
        <f>COUNTIFS('Recommendations'!D:D,"=Installation",'Recommendations'!M:M,"=Outstanding")</f>
        <v>86</v>
      </c>
      <c r="F29" s="47">
        <f>SUM(C29:E29)</f>
        <v>86</v>
      </c>
    </row>
    <row r="30" spans="2:6" x14ac:dyDescent="0.35">
      <c r="B30" s="46" t="s">
        <v>38</v>
      </c>
      <c r="C30" s="47">
        <f>COUNTIFS('Recommendations'!D:D,"Instance",'Recommendations'!M:M,"=Resolved")</f>
        <v>0</v>
      </c>
      <c r="D30" s="47">
        <f>COUNTIFS('Recommendations'!D:D,"=Instance",'Recommendations'!M:M,"=Testing")</f>
        <v>0</v>
      </c>
      <c r="E30" s="47">
        <f>COUNTIFS('Recommendations'!D:D,"=Instance",'Recommendations'!M:M,"=Outstanding")</f>
        <v>94</v>
      </c>
      <c r="F30" s="47">
        <f>SUM(C30:E30)</f>
        <v>94</v>
      </c>
    </row>
    <row r="32" spans="2:6" x14ac:dyDescent="0.35">
      <c r="B32" s="56" t="s">
        <v>1025</v>
      </c>
    </row>
    <row r="33" spans="2:6" x14ac:dyDescent="0.35">
      <c r="B33" s="57" t="s">
        <v>3</v>
      </c>
      <c r="C33" s="57" t="s">
        <v>1020</v>
      </c>
      <c r="D33" s="57" t="s">
        <v>1021</v>
      </c>
      <c r="E33" s="57" t="s">
        <v>1022</v>
      </c>
      <c r="F33" s="57" t="s">
        <v>21</v>
      </c>
    </row>
    <row r="34" spans="2:6" x14ac:dyDescent="0.35">
      <c r="B34" s="46" t="s">
        <v>17</v>
      </c>
      <c r="C34" s="48">
        <f>IF(F29&gt;0, C29/F29, 0)</f>
        <v>0</v>
      </c>
      <c r="D34" s="48">
        <f>IF(F29&gt;0, D29/F29, 0)</f>
        <v>0</v>
      </c>
      <c r="E34" s="48">
        <f>IF(F29&gt;0, E29/F29, 0)</f>
        <v>1</v>
      </c>
      <c r="F34" s="49" t="s">
        <v>21</v>
      </c>
    </row>
    <row r="35" spans="2:6" x14ac:dyDescent="0.35">
      <c r="B35" s="46" t="s">
        <v>38</v>
      </c>
      <c r="C35" s="48">
        <f>IF(F30&gt;0, C30/F30, 0)</f>
        <v>0</v>
      </c>
      <c r="D35" s="48">
        <f>IF(F30&gt;0, D30/F30, 0)</f>
        <v>0</v>
      </c>
      <c r="E35" s="48">
        <f>IF(F30&gt;0, E30/F30, 0)</f>
        <v>1</v>
      </c>
      <c r="F35" s="49" t="s">
        <v>21</v>
      </c>
    </row>
    <row r="40" spans="2:6" ht="18.5" x14ac:dyDescent="0.45">
      <c r="B40" s="42" t="s">
        <v>1027</v>
      </c>
    </row>
    <row r="42" spans="2:6" x14ac:dyDescent="0.35">
      <c r="B42" s="56" t="s">
        <v>1019</v>
      </c>
    </row>
    <row r="43" spans="2:6" x14ac:dyDescent="0.35">
      <c r="B43" s="44" t="s">
        <v>6</v>
      </c>
      <c r="C43" s="44" t="s">
        <v>1020</v>
      </c>
      <c r="D43" s="44" t="s">
        <v>1021</v>
      </c>
      <c r="E43" s="44" t="s">
        <v>1022</v>
      </c>
      <c r="F43" s="44" t="s">
        <v>1023</v>
      </c>
    </row>
    <row r="44" spans="2:6" x14ac:dyDescent="0.35">
      <c r="B44" s="46" t="s">
        <v>1028</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1029</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1030</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1031</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1032</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180</v>
      </c>
      <c r="F49" s="47">
        <f t="shared" si="0"/>
        <v>180</v>
      </c>
    </row>
    <row r="51" spans="2:6" x14ac:dyDescent="0.35">
      <c r="B51" s="56" t="s">
        <v>1025</v>
      </c>
    </row>
    <row r="52" spans="2:6" x14ac:dyDescent="0.35">
      <c r="B52" s="57" t="s">
        <v>6</v>
      </c>
      <c r="C52" s="57" t="s">
        <v>1020</v>
      </c>
      <c r="D52" s="57" t="s">
        <v>1021</v>
      </c>
      <c r="E52" s="57" t="s">
        <v>1022</v>
      </c>
      <c r="F52" s="57" t="s">
        <v>21</v>
      </c>
    </row>
    <row r="53" spans="2:6" x14ac:dyDescent="0.35">
      <c r="B53" s="46" t="s">
        <v>1028</v>
      </c>
      <c r="C53" s="48">
        <f t="shared" ref="C53:C58" si="1">IF(F44&gt;0, C44/F44, 0)</f>
        <v>0</v>
      </c>
      <c r="D53" s="48">
        <f t="shared" ref="D53:D58" si="2">IF(F44&gt;0, D44/F44, 0)</f>
        <v>0</v>
      </c>
      <c r="E53" s="48">
        <f t="shared" ref="E53:E58" si="3">IF(F44&gt;0, E44/F44, 0)</f>
        <v>0</v>
      </c>
      <c r="F53" s="49" t="s">
        <v>21</v>
      </c>
    </row>
    <row r="54" spans="2:6" x14ac:dyDescent="0.35">
      <c r="B54" s="46" t="s">
        <v>1029</v>
      </c>
      <c r="C54" s="48">
        <f t="shared" si="1"/>
        <v>0</v>
      </c>
      <c r="D54" s="48">
        <f t="shared" si="2"/>
        <v>0</v>
      </c>
      <c r="E54" s="48">
        <f t="shared" si="3"/>
        <v>0</v>
      </c>
      <c r="F54" s="49" t="s">
        <v>21</v>
      </c>
    </row>
    <row r="55" spans="2:6" x14ac:dyDescent="0.35">
      <c r="B55" s="46" t="s">
        <v>1030</v>
      </c>
      <c r="C55" s="48">
        <f t="shared" si="1"/>
        <v>0</v>
      </c>
      <c r="D55" s="48">
        <f t="shared" si="2"/>
        <v>0</v>
      </c>
      <c r="E55" s="48">
        <f t="shared" si="3"/>
        <v>0</v>
      </c>
      <c r="F55" s="49" t="s">
        <v>21</v>
      </c>
    </row>
    <row r="56" spans="2:6" x14ac:dyDescent="0.35">
      <c r="B56" s="46" t="s">
        <v>1031</v>
      </c>
      <c r="C56" s="48">
        <f t="shared" si="1"/>
        <v>0</v>
      </c>
      <c r="D56" s="48">
        <f t="shared" si="2"/>
        <v>0</v>
      </c>
      <c r="E56" s="48">
        <f t="shared" si="3"/>
        <v>0</v>
      </c>
      <c r="F56" s="49" t="s">
        <v>21</v>
      </c>
    </row>
    <row r="57" spans="2:6" x14ac:dyDescent="0.35">
      <c r="B57" s="46" t="s">
        <v>1032</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1033</v>
      </c>
    </row>
    <row r="65" spans="2:6" x14ac:dyDescent="0.35">
      <c r="B65" s="56" t="s">
        <v>1019</v>
      </c>
    </row>
    <row r="66" spans="2:6" x14ac:dyDescent="0.35">
      <c r="B66" s="44" t="s">
        <v>2</v>
      </c>
      <c r="C66" s="44" t="s">
        <v>1020</v>
      </c>
      <c r="D66" s="44" t="s">
        <v>1021</v>
      </c>
      <c r="E66" s="44" t="s">
        <v>1022</v>
      </c>
      <c r="F66" s="44" t="s">
        <v>1023</v>
      </c>
    </row>
    <row r="67" spans="2:6" x14ac:dyDescent="0.35">
      <c r="B67" s="46" t="s">
        <v>119</v>
      </c>
      <c r="C67" s="47">
        <f>COUNTIFS('Recommendations'!C:C,"CAT I (High)",'Recommendations'!M:M,"=Resolved")</f>
        <v>0</v>
      </c>
      <c r="D67" s="47">
        <f>COUNTIFS('Recommendations'!C:C,"=CAT I (High)",'Recommendations'!M:M,"=Testing")</f>
        <v>0</v>
      </c>
      <c r="E67" s="47">
        <f>COUNTIFS('Recommendations'!C:C,"=CAT I (High)",'Recommendations'!M:M,"=Outstanding")</f>
        <v>8</v>
      </c>
      <c r="F67" s="47">
        <f>SUM(C67:E67)</f>
        <v>8</v>
      </c>
    </row>
    <row r="68" spans="2:6" x14ac:dyDescent="0.35">
      <c r="B68" s="46" t="s">
        <v>27</v>
      </c>
      <c r="C68" s="47">
        <f>COUNTIFS('Recommendations'!C:C,"CAT II (Medium)",'Recommendations'!M:M,"=Resolved")</f>
        <v>0</v>
      </c>
      <c r="D68" s="47">
        <f>COUNTIFS('Recommendations'!C:C,"=CAT II (Medium)",'Recommendations'!M:M,"=Testing")</f>
        <v>0</v>
      </c>
      <c r="E68" s="47">
        <f>COUNTIFS('Recommendations'!C:C,"=CAT II (Medium)",'Recommendations'!M:M,"=Outstanding")</f>
        <v>147</v>
      </c>
      <c r="F68" s="47">
        <f>SUM(C68:E68)</f>
        <v>147</v>
      </c>
    </row>
    <row r="69" spans="2:6" x14ac:dyDescent="0.35">
      <c r="B69" s="46" t="s">
        <v>16</v>
      </c>
      <c r="C69" s="47">
        <f>COUNTIFS('Recommendations'!C:C,"CAT III (Low)",'Recommendations'!M:M,"=Resolved")</f>
        <v>0</v>
      </c>
      <c r="D69" s="47">
        <f>COUNTIFS('Recommendations'!C:C,"=CAT III (Low)",'Recommendations'!M:M,"=Testing")</f>
        <v>0</v>
      </c>
      <c r="E69" s="47">
        <f>COUNTIFS('Recommendations'!C:C,"=CAT III (Low)",'Recommendations'!M:M,"=Outstanding")</f>
        <v>25</v>
      </c>
      <c r="F69" s="47">
        <f>SUM(C69:E69)</f>
        <v>25</v>
      </c>
    </row>
    <row r="71" spans="2:6" x14ac:dyDescent="0.35">
      <c r="B71" s="56" t="s">
        <v>1025</v>
      </c>
    </row>
    <row r="72" spans="2:6" x14ac:dyDescent="0.35">
      <c r="B72" s="57" t="s">
        <v>2</v>
      </c>
      <c r="C72" s="57" t="s">
        <v>1020</v>
      </c>
      <c r="D72" s="57" t="s">
        <v>1021</v>
      </c>
      <c r="E72" s="57" t="s">
        <v>1022</v>
      </c>
      <c r="F72" s="57" t="s">
        <v>21</v>
      </c>
    </row>
    <row r="73" spans="2:6" x14ac:dyDescent="0.35">
      <c r="B73" s="46" t="s">
        <v>119</v>
      </c>
      <c r="C73" s="48">
        <f>IF(F67&gt;0, C67/F67, 0)</f>
        <v>0</v>
      </c>
      <c r="D73" s="48">
        <f>IF(F67&gt;0, D67/F67, 0)</f>
        <v>0</v>
      </c>
      <c r="E73" s="48">
        <f>IF(F67&gt;0, E67/F67, 0)</f>
        <v>1</v>
      </c>
      <c r="F73" s="49" t="s">
        <v>21</v>
      </c>
    </row>
    <row r="74" spans="2:6" x14ac:dyDescent="0.35">
      <c r="B74" s="46" t="s">
        <v>27</v>
      </c>
      <c r="C74" s="48">
        <f>IF(F68&gt;0, C68/F68, 0)</f>
        <v>0</v>
      </c>
      <c r="D74" s="48">
        <f>IF(F68&gt;0, D68/F68, 0)</f>
        <v>0</v>
      </c>
      <c r="E74" s="48">
        <f>IF(F68&gt;0, E68/F68, 0)</f>
        <v>1</v>
      </c>
      <c r="F74" s="49" t="s">
        <v>21</v>
      </c>
    </row>
    <row r="75" spans="2:6" x14ac:dyDescent="0.35">
      <c r="B75" s="46" t="s">
        <v>16</v>
      </c>
      <c r="C75" s="48">
        <f>IF(F69&gt;0, C69/F69, 0)</f>
        <v>0</v>
      </c>
      <c r="D75" s="48">
        <f>IF(F69&gt;0, D69/F69, 0)</f>
        <v>0</v>
      </c>
      <c r="E75" s="48">
        <f>IF(F69&gt;0, E69/F69, 0)</f>
        <v>1</v>
      </c>
      <c r="F75" s="49" t="s">
        <v>21</v>
      </c>
    </row>
    <row r="80" spans="2:6" ht="18.5" x14ac:dyDescent="0.45">
      <c r="B80" s="42" t="s">
        <v>1034</v>
      </c>
    </row>
    <row r="82" spans="2:6" x14ac:dyDescent="0.35">
      <c r="B82" s="56" t="s">
        <v>1019</v>
      </c>
    </row>
    <row r="83" spans="2:6" x14ac:dyDescent="0.35">
      <c r="B83" s="44" t="s">
        <v>4</v>
      </c>
      <c r="C83" s="44" t="s">
        <v>1020</v>
      </c>
      <c r="D83" s="44" t="s">
        <v>1021</v>
      </c>
      <c r="E83" s="44" t="s">
        <v>1022</v>
      </c>
      <c r="F83" s="44" t="s">
        <v>1023</v>
      </c>
    </row>
    <row r="84" spans="2:6" x14ac:dyDescent="0.35">
      <c r="B84" s="46" t="s">
        <v>1035</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1036</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1037</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1038</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180</v>
      </c>
      <c r="F88" s="47">
        <f>SUM(C88:E88)</f>
        <v>180</v>
      </c>
    </row>
    <row r="90" spans="2:6" x14ac:dyDescent="0.35">
      <c r="B90" s="56" t="s">
        <v>1025</v>
      </c>
    </row>
    <row r="91" spans="2:6" x14ac:dyDescent="0.35">
      <c r="B91" s="57" t="s">
        <v>4</v>
      </c>
      <c r="C91" s="57" t="s">
        <v>1020</v>
      </c>
      <c r="D91" s="57" t="s">
        <v>1021</v>
      </c>
      <c r="E91" s="57" t="s">
        <v>1022</v>
      </c>
      <c r="F91" s="57" t="s">
        <v>21</v>
      </c>
    </row>
    <row r="92" spans="2:6" x14ac:dyDescent="0.35">
      <c r="B92" s="46" t="s">
        <v>1035</v>
      </c>
      <c r="C92" s="48">
        <f>IF(F84&gt;0, C84/F84, 0)</f>
        <v>0</v>
      </c>
      <c r="D92" s="48">
        <f>IF(F84&gt;0, D84/F84, 0)</f>
        <v>0</v>
      </c>
      <c r="E92" s="48">
        <f>IF(F84&gt;0, E84/F84, 0)</f>
        <v>0</v>
      </c>
      <c r="F92" s="49" t="s">
        <v>21</v>
      </c>
    </row>
    <row r="93" spans="2:6" x14ac:dyDescent="0.35">
      <c r="B93" s="46" t="s">
        <v>1036</v>
      </c>
      <c r="C93" s="48">
        <f>IF(F85&gt;0, C85/F85, 0)</f>
        <v>0</v>
      </c>
      <c r="D93" s="48">
        <f>IF(F85&gt;0, D85/F85, 0)</f>
        <v>0</v>
      </c>
      <c r="E93" s="48">
        <f>IF(F85&gt;0, E85/F85, 0)</f>
        <v>0</v>
      </c>
      <c r="F93" s="49" t="s">
        <v>21</v>
      </c>
    </row>
    <row r="94" spans="2:6" x14ac:dyDescent="0.35">
      <c r="B94" s="46" t="s">
        <v>1037</v>
      </c>
      <c r="C94" s="48">
        <f>IF(F86&gt;0, C86/F86, 0)</f>
        <v>0</v>
      </c>
      <c r="D94" s="48">
        <f>IF(F86&gt;0, D86/F86, 0)</f>
        <v>0</v>
      </c>
      <c r="E94" s="48">
        <f>IF(F86&gt;0, E86/F86, 0)</f>
        <v>0</v>
      </c>
      <c r="F94" s="49" t="s">
        <v>21</v>
      </c>
    </row>
    <row r="95" spans="2:6" x14ac:dyDescent="0.35">
      <c r="B95" s="46" t="s">
        <v>1038</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1039</v>
      </c>
    </row>
    <row r="103" spans="2:6" x14ac:dyDescent="0.35">
      <c r="B103" s="56" t="s">
        <v>1019</v>
      </c>
    </row>
    <row r="104" spans="2:6" x14ac:dyDescent="0.35">
      <c r="B104" s="44" t="s">
        <v>1040</v>
      </c>
      <c r="C104" s="44" t="s">
        <v>1020</v>
      </c>
      <c r="D104" s="44" t="s">
        <v>1021</v>
      </c>
      <c r="E104" s="44" t="s">
        <v>1022</v>
      </c>
      <c r="F104" s="44" t="s">
        <v>1023</v>
      </c>
    </row>
    <row r="105" spans="2:6" x14ac:dyDescent="0.35">
      <c r="B105" s="46" t="s">
        <v>1041</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1042</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1043</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180</v>
      </c>
      <c r="F108" s="47">
        <f>SUM(C108:E108)</f>
        <v>180</v>
      </c>
    </row>
    <row r="110" spans="2:6" x14ac:dyDescent="0.35">
      <c r="B110" s="56" t="s">
        <v>1025</v>
      </c>
    </row>
    <row r="111" spans="2:6" x14ac:dyDescent="0.35">
      <c r="B111" s="57" t="s">
        <v>1040</v>
      </c>
      <c r="C111" s="57" t="s">
        <v>1020</v>
      </c>
      <c r="D111" s="57" t="s">
        <v>1021</v>
      </c>
      <c r="E111" s="57" t="s">
        <v>1022</v>
      </c>
      <c r="F111" s="57" t="s">
        <v>21</v>
      </c>
    </row>
    <row r="112" spans="2:6" x14ac:dyDescent="0.35">
      <c r="B112" s="46" t="s">
        <v>1041</v>
      </c>
      <c r="C112" s="48">
        <f>IF(F105&gt;0, C105/F105, 0)</f>
        <v>0</v>
      </c>
      <c r="D112" s="48">
        <f>IF(F105&gt;0, D105/F105, 0)</f>
        <v>0</v>
      </c>
      <c r="E112" s="48">
        <f>IF(F105&gt;0, E105/F105, 0)</f>
        <v>0</v>
      </c>
      <c r="F112" s="49" t="s">
        <v>21</v>
      </c>
    </row>
    <row r="113" spans="2:15" x14ac:dyDescent="0.35">
      <c r="B113" s="46" t="s">
        <v>1042</v>
      </c>
      <c r="C113" s="48">
        <f>IF(F106&gt;0, C106/F106, 0)</f>
        <v>0</v>
      </c>
      <c r="D113" s="48">
        <f>IF(F106&gt;0, D106/F106, 0)</f>
        <v>0</v>
      </c>
      <c r="E113" s="48">
        <f>IF(F106&gt;0, E106/F106, 0)</f>
        <v>0</v>
      </c>
      <c r="F113" s="49" t="s">
        <v>21</v>
      </c>
    </row>
    <row r="114" spans="2:15" x14ac:dyDescent="0.35">
      <c r="B114" s="46" t="s">
        <v>1043</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1044</v>
      </c>
      <c r="J120" s="42" t="s">
        <v>1045</v>
      </c>
    </row>
    <row r="121" spans="2:15" x14ac:dyDescent="0.35">
      <c r="B121" s="44" t="s">
        <v>6</v>
      </c>
      <c r="C121" s="297" t="s">
        <v>1046</v>
      </c>
      <c r="D121" s="297"/>
      <c r="E121" s="44" t="s">
        <v>1012</v>
      </c>
      <c r="F121" s="44" t="s">
        <v>1020</v>
      </c>
      <c r="G121" s="297" t="s">
        <v>1047</v>
      </c>
      <c r="H121" s="297"/>
      <c r="J121" s="44" t="s">
        <v>6</v>
      </c>
      <c r="K121" s="44" t="s">
        <v>1035</v>
      </c>
      <c r="L121" s="44" t="s">
        <v>1036</v>
      </c>
      <c r="M121" s="44" t="s">
        <v>1037</v>
      </c>
      <c r="N121" s="44" t="s">
        <v>1038</v>
      </c>
      <c r="O121" s="44" t="s">
        <v>18</v>
      </c>
    </row>
    <row r="122" spans="2:15" x14ac:dyDescent="0.35">
      <c r="B122" s="50" t="s">
        <v>1028</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1028</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1029</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1029</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1030</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1030</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1031</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1031</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1032</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1032</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180</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180</v>
      </c>
    </row>
    <row r="134" spans="2:24" ht="21" x14ac:dyDescent="0.5">
      <c r="B134" s="42" t="s">
        <v>1048</v>
      </c>
      <c r="P134" s="59" t="s">
        <v>1049</v>
      </c>
    </row>
    <row r="136" spans="2:24" ht="60" customHeight="1" x14ac:dyDescent="0.35">
      <c r="B136" s="300" t="s">
        <v>1050</v>
      </c>
      <c r="C136" s="293"/>
      <c r="D136" s="293"/>
      <c r="E136" s="293"/>
      <c r="F136" s="293"/>
      <c r="P136" s="300" t="s">
        <v>1051</v>
      </c>
      <c r="Q136" s="293"/>
      <c r="R136" s="293"/>
      <c r="S136" s="293"/>
      <c r="T136" s="293"/>
      <c r="U136" s="293"/>
      <c r="V136" s="293"/>
      <c r="W136" s="293"/>
    </row>
    <row r="138" spans="2:24" ht="30" customHeight="1" x14ac:dyDescent="0.35">
      <c r="P138" s="60" t="s">
        <v>1052</v>
      </c>
      <c r="Q138" s="61">
        <f>C16</f>
        <v>0</v>
      </c>
      <c r="R138" s="62"/>
      <c r="S138" s="61">
        <f>C84</f>
        <v>0</v>
      </c>
      <c r="T138" s="62"/>
      <c r="U138" s="61">
        <f>C85</f>
        <v>0</v>
      </c>
      <c r="V138" s="62"/>
      <c r="W138" s="61">
        <f>C86</f>
        <v>0</v>
      </c>
      <c r="X138" s="62"/>
    </row>
    <row r="139" spans="2:24" ht="35" customHeight="1" x14ac:dyDescent="0.35">
      <c r="P139" s="63" t="s">
        <v>1053</v>
      </c>
      <c r="Q139" s="63" t="s">
        <v>1054</v>
      </c>
      <c r="R139" s="63" t="s">
        <v>1055</v>
      </c>
      <c r="S139" s="63" t="s">
        <v>1056</v>
      </c>
      <c r="T139" s="63" t="s">
        <v>1057</v>
      </c>
      <c r="U139" s="63" t="s">
        <v>1058</v>
      </c>
      <c r="V139" s="63" t="s">
        <v>1059</v>
      </c>
      <c r="W139" s="63" t="s">
        <v>1060</v>
      </c>
      <c r="X139" s="63" t="s">
        <v>1061</v>
      </c>
    </row>
    <row r="140" spans="2:24" x14ac:dyDescent="0.35">
      <c r="O140" s="64" t="s">
        <v>1062</v>
      </c>
      <c r="P140" s="65" t="s">
        <v>1063</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1064</v>
      </c>
      <c r="P175" s="59" t="s">
        <v>1065</v>
      </c>
    </row>
    <row r="177" spans="2:22" ht="45" customHeight="1" x14ac:dyDescent="0.35">
      <c r="B177" s="300" t="s">
        <v>1066</v>
      </c>
      <c r="C177" s="293"/>
      <c r="D177" s="293"/>
      <c r="E177" s="293"/>
      <c r="F177" s="293"/>
      <c r="P177" s="300" t="s">
        <v>1067</v>
      </c>
      <c r="Q177" s="293"/>
      <c r="R177" s="293"/>
      <c r="S177" s="293"/>
      <c r="T177" s="293"/>
      <c r="U177" s="293"/>
    </row>
    <row r="178" spans="2:22" ht="35" customHeight="1" x14ac:dyDescent="0.35">
      <c r="P178" s="297" t="s">
        <v>1068</v>
      </c>
      <c r="Q178" s="297"/>
      <c r="R178" s="297" t="s">
        <v>1069</v>
      </c>
      <c r="S178" s="297"/>
      <c r="T178" s="297"/>
    </row>
    <row r="179" spans="2:22" ht="30" customHeight="1" x14ac:dyDescent="0.35">
      <c r="P179" s="301">
        <v>0</v>
      </c>
      <c r="Q179" s="302"/>
      <c r="R179" s="303" t="s">
        <v>1070</v>
      </c>
      <c r="S179" s="304"/>
      <c r="T179" s="304"/>
    </row>
    <row r="182" spans="2:22" ht="25" customHeight="1" x14ac:dyDescent="0.35">
      <c r="P182" s="68" t="s">
        <v>1053</v>
      </c>
      <c r="Q182" s="68" t="s">
        <v>1071</v>
      </c>
      <c r="R182" s="68" t="s">
        <v>1072</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920</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5"/>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81"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27</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27</v>
      </c>
      <c r="D5" s="3" t="s">
        <v>38</v>
      </c>
      <c r="E5" s="4" t="s">
        <v>18</v>
      </c>
      <c r="F5" s="4" t="s">
        <v>19</v>
      </c>
      <c r="G5" s="4" t="s">
        <v>20</v>
      </c>
      <c r="H5" s="4" t="s">
        <v>21</v>
      </c>
      <c r="I5" s="5" t="s">
        <v>21</v>
      </c>
      <c r="J5" s="1" t="s">
        <v>39</v>
      </c>
      <c r="K5" s="1" t="s">
        <v>40</v>
      </c>
      <c r="L5" s="1" t="s">
        <v>41</v>
      </c>
      <c r="M5" s="4" t="str">
        <f t="shared" si="0"/>
        <v>Outstanding</v>
      </c>
      <c r="N5" s="13" t="s">
        <v>21</v>
      </c>
    </row>
    <row r="6" spans="1:14" ht="60" customHeight="1" x14ac:dyDescent="0.35">
      <c r="A6" s="11" t="s">
        <v>42</v>
      </c>
      <c r="B6" s="1" t="s">
        <v>43</v>
      </c>
      <c r="C6" s="2" t="s">
        <v>27</v>
      </c>
      <c r="D6" s="3" t="s">
        <v>38</v>
      </c>
      <c r="E6" s="4" t="s">
        <v>18</v>
      </c>
      <c r="F6" s="4" t="s">
        <v>19</v>
      </c>
      <c r="G6" s="4" t="s">
        <v>20</v>
      </c>
      <c r="H6" s="4" t="s">
        <v>21</v>
      </c>
      <c r="I6" s="5" t="s">
        <v>21</v>
      </c>
      <c r="J6" s="1" t="s">
        <v>44</v>
      </c>
      <c r="K6" s="1" t="s">
        <v>45</v>
      </c>
      <c r="L6" s="1" t="s">
        <v>46</v>
      </c>
      <c r="M6" s="4" t="str">
        <f t="shared" si="0"/>
        <v>Outstanding</v>
      </c>
      <c r="N6" s="13" t="s">
        <v>21</v>
      </c>
    </row>
    <row r="7" spans="1:14" ht="60" customHeight="1" x14ac:dyDescent="0.35">
      <c r="A7" s="11" t="s">
        <v>47</v>
      </c>
      <c r="B7" s="1" t="s">
        <v>48</v>
      </c>
      <c r="C7" s="2" t="s">
        <v>27</v>
      </c>
      <c r="D7" s="3" t="s">
        <v>38</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27</v>
      </c>
      <c r="D8" s="3" t="s">
        <v>38</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27</v>
      </c>
      <c r="D9" s="3" t="s">
        <v>38</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27</v>
      </c>
      <c r="D10" s="3" t="s">
        <v>38</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27</v>
      </c>
      <c r="D11" s="3" t="s">
        <v>38</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16</v>
      </c>
      <c r="D12" s="3" t="s">
        <v>38</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27</v>
      </c>
      <c r="D13" s="3" t="s">
        <v>38</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27</v>
      </c>
      <c r="D14" s="3" t="s">
        <v>38</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27</v>
      </c>
      <c r="D15" s="3" t="s">
        <v>38</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27</v>
      </c>
      <c r="D16" s="3" t="s">
        <v>38</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16</v>
      </c>
      <c r="D17" s="3" t="s">
        <v>38</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27</v>
      </c>
      <c r="D18" s="3" t="s">
        <v>38</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27</v>
      </c>
      <c r="D19" s="3" t="s">
        <v>38</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27</v>
      </c>
      <c r="D20" s="3" t="s">
        <v>38</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119</v>
      </c>
      <c r="D21" s="3" t="s">
        <v>38</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119</v>
      </c>
      <c r="D22" s="3" t="s">
        <v>38</v>
      </c>
      <c r="E22" s="4" t="s">
        <v>18</v>
      </c>
      <c r="F22" s="4" t="s">
        <v>19</v>
      </c>
      <c r="G22" s="4" t="s">
        <v>20</v>
      </c>
      <c r="H22" s="4" t="s">
        <v>21</v>
      </c>
      <c r="I22" s="5" t="s">
        <v>21</v>
      </c>
      <c r="J22" s="1" t="s">
        <v>125</v>
      </c>
      <c r="K22" s="1" t="s">
        <v>126</v>
      </c>
      <c r="L22" s="1" t="s">
        <v>127</v>
      </c>
      <c r="M22" s="4" t="str">
        <f t="shared" si="0"/>
        <v>Outstanding</v>
      </c>
      <c r="N22" s="13" t="s">
        <v>21</v>
      </c>
    </row>
    <row r="23" spans="1:14" ht="60" customHeight="1" x14ac:dyDescent="0.35">
      <c r="A23" s="11" t="s">
        <v>128</v>
      </c>
      <c r="B23" s="1" t="s">
        <v>129</v>
      </c>
      <c r="C23" s="2" t="s">
        <v>27</v>
      </c>
      <c r="D23" s="3" t="s">
        <v>38</v>
      </c>
      <c r="E23" s="4" t="s">
        <v>18</v>
      </c>
      <c r="F23" s="4" t="s">
        <v>19</v>
      </c>
      <c r="G23" s="4" t="s">
        <v>20</v>
      </c>
      <c r="H23" s="4" t="s">
        <v>21</v>
      </c>
      <c r="I23" s="5" t="s">
        <v>21</v>
      </c>
      <c r="J23" s="1" t="s">
        <v>130</v>
      </c>
      <c r="K23" s="1" t="s">
        <v>131</v>
      </c>
      <c r="L23" s="1" t="s">
        <v>132</v>
      </c>
      <c r="M23" s="4" t="str">
        <f t="shared" si="0"/>
        <v>Outstanding</v>
      </c>
      <c r="N23" s="13" t="s">
        <v>21</v>
      </c>
    </row>
    <row r="24" spans="1:14" ht="60" customHeight="1" x14ac:dyDescent="0.35">
      <c r="A24" s="11" t="s">
        <v>133</v>
      </c>
      <c r="B24" s="1" t="s">
        <v>134</v>
      </c>
      <c r="C24" s="2" t="s">
        <v>27</v>
      </c>
      <c r="D24" s="3" t="s">
        <v>38</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27</v>
      </c>
      <c r="D25" s="3" t="s">
        <v>38</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27</v>
      </c>
      <c r="D26" s="3" t="s">
        <v>38</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27</v>
      </c>
      <c r="D27" s="3" t="s">
        <v>38</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27</v>
      </c>
      <c r="D28" s="3" t="s">
        <v>38</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16</v>
      </c>
      <c r="D29" s="3" t="s">
        <v>38</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27</v>
      </c>
      <c r="D30" s="3" t="s">
        <v>38</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27</v>
      </c>
      <c r="D31" s="3" t="s">
        <v>38</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119</v>
      </c>
      <c r="D32" s="3" t="s">
        <v>17</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27</v>
      </c>
      <c r="D33" s="3" t="s">
        <v>17</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27</v>
      </c>
      <c r="D34" s="3" t="s">
        <v>38</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27</v>
      </c>
      <c r="D35" s="3" t="s">
        <v>38</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27</v>
      </c>
      <c r="D36" s="3" t="s">
        <v>38</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27</v>
      </c>
      <c r="D37" s="3" t="s">
        <v>17</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1" t="s">
        <v>203</v>
      </c>
      <c r="B38" s="1" t="s">
        <v>204</v>
      </c>
      <c r="C38" s="2" t="s">
        <v>27</v>
      </c>
      <c r="D38" s="3" t="s">
        <v>17</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209</v>
      </c>
      <c r="C39" s="2" t="s">
        <v>16</v>
      </c>
      <c r="D39" s="3" t="s">
        <v>17</v>
      </c>
      <c r="E39" s="4" t="s">
        <v>18</v>
      </c>
      <c r="F39" s="4" t="s">
        <v>19</v>
      </c>
      <c r="G39" s="4" t="s">
        <v>20</v>
      </c>
      <c r="H39" s="4" t="s">
        <v>21</v>
      </c>
      <c r="I39" s="5" t="s">
        <v>21</v>
      </c>
      <c r="J39" s="1" t="s">
        <v>210</v>
      </c>
      <c r="K39" s="1" t="s">
        <v>211</v>
      </c>
      <c r="L39" s="1" t="s">
        <v>212</v>
      </c>
      <c r="M39" s="4" t="str">
        <f t="shared" si="0"/>
        <v>Outstanding</v>
      </c>
      <c r="N39" s="13" t="s">
        <v>21</v>
      </c>
    </row>
    <row r="40" spans="1:14" ht="60" customHeight="1" x14ac:dyDescent="0.35">
      <c r="A40" s="11" t="s">
        <v>213</v>
      </c>
      <c r="B40" s="1" t="s">
        <v>214</v>
      </c>
      <c r="C40" s="2" t="s">
        <v>16</v>
      </c>
      <c r="D40" s="3" t="s">
        <v>38</v>
      </c>
      <c r="E40" s="4" t="s">
        <v>18</v>
      </c>
      <c r="F40" s="4" t="s">
        <v>19</v>
      </c>
      <c r="G40" s="4" t="s">
        <v>20</v>
      </c>
      <c r="H40" s="4" t="s">
        <v>21</v>
      </c>
      <c r="I40" s="5" t="s">
        <v>21</v>
      </c>
      <c r="J40" s="1" t="s">
        <v>215</v>
      </c>
      <c r="K40" s="1" t="s">
        <v>216</v>
      </c>
      <c r="L40" s="1" t="s">
        <v>217</v>
      </c>
      <c r="M40" s="4" t="str">
        <f t="shared" si="0"/>
        <v>Outstanding</v>
      </c>
      <c r="N40" s="13" t="s">
        <v>21</v>
      </c>
    </row>
    <row r="41" spans="1:14" ht="60" customHeight="1" x14ac:dyDescent="0.35">
      <c r="A41" s="11" t="s">
        <v>218</v>
      </c>
      <c r="B41" s="1" t="s">
        <v>219</v>
      </c>
      <c r="C41" s="2" t="s">
        <v>16</v>
      </c>
      <c r="D41" s="3" t="s">
        <v>17</v>
      </c>
      <c r="E41" s="4" t="s">
        <v>18</v>
      </c>
      <c r="F41" s="4" t="s">
        <v>19</v>
      </c>
      <c r="G41" s="4" t="s">
        <v>20</v>
      </c>
      <c r="H41" s="4" t="s">
        <v>21</v>
      </c>
      <c r="I41" s="5" t="s">
        <v>21</v>
      </c>
      <c r="J41" s="1" t="s">
        <v>220</v>
      </c>
      <c r="K41" s="1" t="s">
        <v>221</v>
      </c>
      <c r="L41" s="1" t="s">
        <v>222</v>
      </c>
      <c r="M41" s="4" t="str">
        <f t="shared" si="0"/>
        <v>Outstanding</v>
      </c>
      <c r="N41" s="13" t="s">
        <v>21</v>
      </c>
    </row>
    <row r="42" spans="1:14" ht="60" customHeight="1" x14ac:dyDescent="0.35">
      <c r="A42" s="11" t="s">
        <v>223</v>
      </c>
      <c r="B42" s="1" t="s">
        <v>224</v>
      </c>
      <c r="C42" s="2" t="s">
        <v>27</v>
      </c>
      <c r="D42" s="3" t="s">
        <v>17</v>
      </c>
      <c r="E42" s="4" t="s">
        <v>18</v>
      </c>
      <c r="F42" s="4" t="s">
        <v>19</v>
      </c>
      <c r="G42" s="4" t="s">
        <v>20</v>
      </c>
      <c r="H42" s="4" t="s">
        <v>21</v>
      </c>
      <c r="I42" s="5" t="s">
        <v>21</v>
      </c>
      <c r="J42" s="1" t="s">
        <v>225</v>
      </c>
      <c r="K42" s="1" t="s">
        <v>226</v>
      </c>
      <c r="L42" s="1" t="s">
        <v>227</v>
      </c>
      <c r="M42" s="4" t="str">
        <f t="shared" si="0"/>
        <v>Outstanding</v>
      </c>
      <c r="N42" s="13" t="s">
        <v>21</v>
      </c>
    </row>
    <row r="43" spans="1:14" ht="60" customHeight="1" x14ac:dyDescent="0.35">
      <c r="A43" s="11" t="s">
        <v>228</v>
      </c>
      <c r="B43" s="1" t="s">
        <v>229</v>
      </c>
      <c r="C43" s="2" t="s">
        <v>16</v>
      </c>
      <c r="D43" s="3" t="s">
        <v>17</v>
      </c>
      <c r="E43" s="4" t="s">
        <v>18</v>
      </c>
      <c r="F43" s="4" t="s">
        <v>19</v>
      </c>
      <c r="G43" s="4" t="s">
        <v>20</v>
      </c>
      <c r="H43" s="4" t="s">
        <v>21</v>
      </c>
      <c r="I43" s="5" t="s">
        <v>21</v>
      </c>
      <c r="J43" s="1" t="s">
        <v>230</v>
      </c>
      <c r="K43" s="1" t="s">
        <v>231</v>
      </c>
      <c r="L43" s="1" t="s">
        <v>232</v>
      </c>
      <c r="M43" s="4" t="str">
        <f t="shared" si="0"/>
        <v>Outstanding</v>
      </c>
      <c r="N43" s="13" t="s">
        <v>21</v>
      </c>
    </row>
    <row r="44" spans="1:14" ht="60" customHeight="1" x14ac:dyDescent="0.35">
      <c r="A44" s="11" t="s">
        <v>233</v>
      </c>
      <c r="B44" s="1" t="s">
        <v>234</v>
      </c>
      <c r="C44" s="2" t="s">
        <v>27</v>
      </c>
      <c r="D44" s="3" t="s">
        <v>17</v>
      </c>
      <c r="E44" s="4" t="s">
        <v>18</v>
      </c>
      <c r="F44" s="4" t="s">
        <v>19</v>
      </c>
      <c r="G44" s="4" t="s">
        <v>20</v>
      </c>
      <c r="H44" s="4" t="s">
        <v>21</v>
      </c>
      <c r="I44" s="5" t="s">
        <v>21</v>
      </c>
      <c r="J44" s="1" t="s">
        <v>235</v>
      </c>
      <c r="K44" s="1" t="s">
        <v>236</v>
      </c>
      <c r="L44" s="1" t="s">
        <v>237</v>
      </c>
      <c r="M44" s="4" t="str">
        <f t="shared" si="0"/>
        <v>Outstanding</v>
      </c>
      <c r="N44" s="13" t="s">
        <v>21</v>
      </c>
    </row>
    <row r="45" spans="1:14" ht="60" customHeight="1" x14ac:dyDescent="0.35">
      <c r="A45" s="11" t="s">
        <v>238</v>
      </c>
      <c r="B45" s="1" t="s">
        <v>239</v>
      </c>
      <c r="C45" s="2" t="s">
        <v>27</v>
      </c>
      <c r="D45" s="3" t="s">
        <v>17</v>
      </c>
      <c r="E45" s="4" t="s">
        <v>18</v>
      </c>
      <c r="F45" s="4" t="s">
        <v>19</v>
      </c>
      <c r="G45" s="4" t="s">
        <v>20</v>
      </c>
      <c r="H45" s="4" t="s">
        <v>21</v>
      </c>
      <c r="I45" s="5" t="s">
        <v>21</v>
      </c>
      <c r="J45" s="1" t="s">
        <v>240</v>
      </c>
      <c r="K45" s="1" t="s">
        <v>241</v>
      </c>
      <c r="L45" s="1" t="s">
        <v>242</v>
      </c>
      <c r="M45" s="4" t="str">
        <f t="shared" si="0"/>
        <v>Outstanding</v>
      </c>
      <c r="N45" s="13" t="s">
        <v>21</v>
      </c>
    </row>
    <row r="46" spans="1:14" ht="60" customHeight="1" x14ac:dyDescent="0.35">
      <c r="A46" s="11" t="s">
        <v>243</v>
      </c>
      <c r="B46" s="1" t="s">
        <v>244</v>
      </c>
      <c r="C46" s="2" t="s">
        <v>27</v>
      </c>
      <c r="D46" s="3" t="s">
        <v>38</v>
      </c>
      <c r="E46" s="4" t="s">
        <v>18</v>
      </c>
      <c r="F46" s="4" t="s">
        <v>19</v>
      </c>
      <c r="G46" s="4" t="s">
        <v>20</v>
      </c>
      <c r="H46" s="4" t="s">
        <v>21</v>
      </c>
      <c r="I46" s="5" t="s">
        <v>21</v>
      </c>
      <c r="J46" s="1" t="s">
        <v>245</v>
      </c>
      <c r="K46" s="1" t="s">
        <v>246</v>
      </c>
      <c r="L46" s="1" t="s">
        <v>247</v>
      </c>
      <c r="M46" s="4" t="str">
        <f t="shared" si="0"/>
        <v>Outstanding</v>
      </c>
      <c r="N46" s="13" t="s">
        <v>21</v>
      </c>
    </row>
    <row r="47" spans="1:14" ht="60" customHeight="1" x14ac:dyDescent="0.35">
      <c r="A47" s="11" t="s">
        <v>248</v>
      </c>
      <c r="B47" s="1" t="s">
        <v>249</v>
      </c>
      <c r="C47" s="2" t="s">
        <v>27</v>
      </c>
      <c r="D47" s="3" t="s">
        <v>17</v>
      </c>
      <c r="E47" s="4" t="s">
        <v>18</v>
      </c>
      <c r="F47" s="4" t="s">
        <v>19</v>
      </c>
      <c r="G47" s="4" t="s">
        <v>20</v>
      </c>
      <c r="H47" s="4" t="s">
        <v>21</v>
      </c>
      <c r="I47" s="5" t="s">
        <v>21</v>
      </c>
      <c r="J47" s="1" t="s">
        <v>250</v>
      </c>
      <c r="K47" s="1" t="s">
        <v>251</v>
      </c>
      <c r="L47" s="1" t="s">
        <v>252</v>
      </c>
      <c r="M47" s="4" t="str">
        <f t="shared" si="0"/>
        <v>Outstanding</v>
      </c>
      <c r="N47" s="13" t="s">
        <v>21</v>
      </c>
    </row>
    <row r="48" spans="1:14" ht="60" customHeight="1" x14ac:dyDescent="0.35">
      <c r="A48" s="11" t="s">
        <v>253</v>
      </c>
      <c r="B48" s="1" t="s">
        <v>254</v>
      </c>
      <c r="C48" s="2" t="s">
        <v>27</v>
      </c>
      <c r="D48" s="3" t="s">
        <v>38</v>
      </c>
      <c r="E48" s="4" t="s">
        <v>18</v>
      </c>
      <c r="F48" s="4" t="s">
        <v>19</v>
      </c>
      <c r="G48" s="4" t="s">
        <v>20</v>
      </c>
      <c r="H48" s="4" t="s">
        <v>21</v>
      </c>
      <c r="I48" s="5" t="s">
        <v>21</v>
      </c>
      <c r="J48" s="1" t="s">
        <v>255</v>
      </c>
      <c r="K48" s="1" t="s">
        <v>256</v>
      </c>
      <c r="L48" s="1" t="s">
        <v>257</v>
      </c>
      <c r="M48" s="4" t="str">
        <f t="shared" si="0"/>
        <v>Outstanding</v>
      </c>
      <c r="N48" s="13" t="s">
        <v>21</v>
      </c>
    </row>
    <row r="49" spans="1:14" ht="60" customHeight="1" x14ac:dyDescent="0.35">
      <c r="A49" s="11" t="s">
        <v>258</v>
      </c>
      <c r="B49" s="1" t="s">
        <v>259</v>
      </c>
      <c r="C49" s="2" t="s">
        <v>27</v>
      </c>
      <c r="D49" s="3" t="s">
        <v>17</v>
      </c>
      <c r="E49" s="4" t="s">
        <v>18</v>
      </c>
      <c r="F49" s="4" t="s">
        <v>19</v>
      </c>
      <c r="G49" s="4" t="s">
        <v>20</v>
      </c>
      <c r="H49" s="4" t="s">
        <v>21</v>
      </c>
      <c r="I49" s="5" t="s">
        <v>21</v>
      </c>
      <c r="J49" s="1" t="s">
        <v>260</v>
      </c>
      <c r="K49" s="1" t="s">
        <v>261</v>
      </c>
      <c r="L49" s="1" t="s">
        <v>262</v>
      </c>
      <c r="M49" s="4" t="str">
        <f t="shared" si="0"/>
        <v>Outstanding</v>
      </c>
      <c r="N49" s="13" t="s">
        <v>21</v>
      </c>
    </row>
    <row r="50" spans="1:14" ht="60" customHeight="1" x14ac:dyDescent="0.35">
      <c r="A50" s="11" t="s">
        <v>263</v>
      </c>
      <c r="B50" s="1" t="s">
        <v>264</v>
      </c>
      <c r="C50" s="2" t="s">
        <v>119</v>
      </c>
      <c r="D50" s="3" t="s">
        <v>17</v>
      </c>
      <c r="E50" s="4" t="s">
        <v>18</v>
      </c>
      <c r="F50" s="4" t="s">
        <v>19</v>
      </c>
      <c r="G50" s="4" t="s">
        <v>20</v>
      </c>
      <c r="H50" s="4" t="s">
        <v>21</v>
      </c>
      <c r="I50" s="5" t="s">
        <v>21</v>
      </c>
      <c r="J50" s="1" t="s">
        <v>265</v>
      </c>
      <c r="K50" s="1" t="s">
        <v>266</v>
      </c>
      <c r="L50" s="1" t="s">
        <v>267</v>
      </c>
      <c r="M50" s="4" t="str">
        <f t="shared" si="0"/>
        <v>Outstanding</v>
      </c>
      <c r="N50" s="13" t="s">
        <v>21</v>
      </c>
    </row>
    <row r="51" spans="1:14" ht="60" customHeight="1" x14ac:dyDescent="0.35">
      <c r="A51" s="11" t="s">
        <v>268</v>
      </c>
      <c r="B51" s="1" t="s">
        <v>269</v>
      </c>
      <c r="C51" s="2" t="s">
        <v>27</v>
      </c>
      <c r="D51" s="3" t="s">
        <v>17</v>
      </c>
      <c r="E51" s="4" t="s">
        <v>18</v>
      </c>
      <c r="F51" s="4" t="s">
        <v>19</v>
      </c>
      <c r="G51" s="4" t="s">
        <v>20</v>
      </c>
      <c r="H51" s="4" t="s">
        <v>21</v>
      </c>
      <c r="I51" s="5" t="s">
        <v>21</v>
      </c>
      <c r="J51" s="1" t="s">
        <v>270</v>
      </c>
      <c r="K51" s="1" t="s">
        <v>271</v>
      </c>
      <c r="L51" s="1" t="s">
        <v>270</v>
      </c>
      <c r="M51" s="4" t="str">
        <f t="shared" si="0"/>
        <v>Outstanding</v>
      </c>
      <c r="N51" s="13" t="s">
        <v>21</v>
      </c>
    </row>
    <row r="52" spans="1:14" ht="60" customHeight="1" x14ac:dyDescent="0.35">
      <c r="A52" s="11" t="s">
        <v>272</v>
      </c>
      <c r="B52" s="1" t="s">
        <v>273</v>
      </c>
      <c r="C52" s="2" t="s">
        <v>27</v>
      </c>
      <c r="D52" s="3" t="s">
        <v>38</v>
      </c>
      <c r="E52" s="4" t="s">
        <v>18</v>
      </c>
      <c r="F52" s="4" t="s">
        <v>19</v>
      </c>
      <c r="G52" s="4" t="s">
        <v>20</v>
      </c>
      <c r="H52" s="4" t="s">
        <v>21</v>
      </c>
      <c r="I52" s="5" t="s">
        <v>21</v>
      </c>
      <c r="J52" s="1" t="s">
        <v>274</v>
      </c>
      <c r="K52" s="1" t="s">
        <v>275</v>
      </c>
      <c r="L52" s="1" t="s">
        <v>276</v>
      </c>
      <c r="M52" s="4" t="str">
        <f t="shared" si="0"/>
        <v>Outstanding</v>
      </c>
      <c r="N52" s="13" t="s">
        <v>21</v>
      </c>
    </row>
    <row r="53" spans="1:14" ht="60" customHeight="1" x14ac:dyDescent="0.35">
      <c r="A53" s="11" t="s">
        <v>277</v>
      </c>
      <c r="B53" s="1" t="s">
        <v>278</v>
      </c>
      <c r="C53" s="2" t="s">
        <v>27</v>
      </c>
      <c r="D53" s="3" t="s">
        <v>38</v>
      </c>
      <c r="E53" s="4" t="s">
        <v>18</v>
      </c>
      <c r="F53" s="4" t="s">
        <v>19</v>
      </c>
      <c r="G53" s="4" t="s">
        <v>20</v>
      </c>
      <c r="H53" s="4" t="s">
        <v>21</v>
      </c>
      <c r="I53" s="5" t="s">
        <v>21</v>
      </c>
      <c r="J53" s="1" t="s">
        <v>279</v>
      </c>
      <c r="K53" s="1" t="s">
        <v>280</v>
      </c>
      <c r="L53" s="1" t="s">
        <v>281</v>
      </c>
      <c r="M53" s="4" t="str">
        <f t="shared" si="0"/>
        <v>Outstanding</v>
      </c>
      <c r="N53" s="13" t="s">
        <v>21</v>
      </c>
    </row>
    <row r="54" spans="1:14" ht="60" customHeight="1" x14ac:dyDescent="0.35">
      <c r="A54" s="11" t="s">
        <v>282</v>
      </c>
      <c r="B54" s="1" t="s">
        <v>283</v>
      </c>
      <c r="C54" s="2" t="s">
        <v>27</v>
      </c>
      <c r="D54" s="3" t="s">
        <v>38</v>
      </c>
      <c r="E54" s="4" t="s">
        <v>18</v>
      </c>
      <c r="F54" s="4" t="s">
        <v>19</v>
      </c>
      <c r="G54" s="4" t="s">
        <v>20</v>
      </c>
      <c r="H54" s="4" t="s">
        <v>21</v>
      </c>
      <c r="I54" s="5" t="s">
        <v>21</v>
      </c>
      <c r="J54" s="1" t="s">
        <v>284</v>
      </c>
      <c r="K54" s="1" t="s">
        <v>285</v>
      </c>
      <c r="L54" s="1" t="s">
        <v>286</v>
      </c>
      <c r="M54" s="4" t="str">
        <f t="shared" si="0"/>
        <v>Outstanding</v>
      </c>
      <c r="N54" s="13" t="s">
        <v>21</v>
      </c>
    </row>
    <row r="55" spans="1:14" ht="60" customHeight="1" x14ac:dyDescent="0.35">
      <c r="A55" s="11" t="s">
        <v>287</v>
      </c>
      <c r="B55" s="1" t="s">
        <v>288</v>
      </c>
      <c r="C55" s="2" t="s">
        <v>27</v>
      </c>
      <c r="D55" s="3" t="s">
        <v>38</v>
      </c>
      <c r="E55" s="4" t="s">
        <v>18</v>
      </c>
      <c r="F55" s="4" t="s">
        <v>19</v>
      </c>
      <c r="G55" s="4" t="s">
        <v>20</v>
      </c>
      <c r="H55" s="4" t="s">
        <v>21</v>
      </c>
      <c r="I55" s="5" t="s">
        <v>21</v>
      </c>
      <c r="J55" s="1" t="s">
        <v>289</v>
      </c>
      <c r="K55" s="1" t="s">
        <v>290</v>
      </c>
      <c r="L55" s="1" t="s">
        <v>291</v>
      </c>
      <c r="M55" s="4" t="str">
        <f t="shared" si="0"/>
        <v>Outstanding</v>
      </c>
      <c r="N55" s="13" t="s">
        <v>21</v>
      </c>
    </row>
    <row r="56" spans="1:14" ht="60" customHeight="1" x14ac:dyDescent="0.35">
      <c r="A56" s="11" t="s">
        <v>292</v>
      </c>
      <c r="B56" s="1" t="s">
        <v>293</v>
      </c>
      <c r="C56" s="2" t="s">
        <v>27</v>
      </c>
      <c r="D56" s="3" t="s">
        <v>38</v>
      </c>
      <c r="E56" s="4" t="s">
        <v>18</v>
      </c>
      <c r="F56" s="4" t="s">
        <v>19</v>
      </c>
      <c r="G56" s="4" t="s">
        <v>20</v>
      </c>
      <c r="H56" s="4" t="s">
        <v>21</v>
      </c>
      <c r="I56" s="5" t="s">
        <v>21</v>
      </c>
      <c r="J56" s="1" t="s">
        <v>294</v>
      </c>
      <c r="K56" s="1" t="s">
        <v>295</v>
      </c>
      <c r="L56" s="1" t="s">
        <v>296</v>
      </c>
      <c r="M56" s="4" t="str">
        <f t="shared" si="0"/>
        <v>Outstanding</v>
      </c>
      <c r="N56" s="13" t="s">
        <v>21</v>
      </c>
    </row>
    <row r="57" spans="1:14" ht="60" customHeight="1" x14ac:dyDescent="0.35">
      <c r="A57" s="11" t="s">
        <v>297</v>
      </c>
      <c r="B57" s="1" t="s">
        <v>298</v>
      </c>
      <c r="C57" s="2" t="s">
        <v>27</v>
      </c>
      <c r="D57" s="3" t="s">
        <v>38</v>
      </c>
      <c r="E57" s="4" t="s">
        <v>18</v>
      </c>
      <c r="F57" s="4" t="s">
        <v>19</v>
      </c>
      <c r="G57" s="4" t="s">
        <v>20</v>
      </c>
      <c r="H57" s="4" t="s">
        <v>21</v>
      </c>
      <c r="I57" s="5" t="s">
        <v>21</v>
      </c>
      <c r="J57" s="1" t="s">
        <v>299</v>
      </c>
      <c r="K57" s="1" t="s">
        <v>300</v>
      </c>
      <c r="L57" s="1" t="s">
        <v>301</v>
      </c>
      <c r="M57" s="4" t="str">
        <f t="shared" si="0"/>
        <v>Outstanding</v>
      </c>
      <c r="N57" s="13" t="s">
        <v>21</v>
      </c>
    </row>
    <row r="58" spans="1:14" ht="60" customHeight="1" x14ac:dyDescent="0.35">
      <c r="A58" s="11" t="s">
        <v>302</v>
      </c>
      <c r="B58" s="1" t="s">
        <v>303</v>
      </c>
      <c r="C58" s="2" t="s">
        <v>16</v>
      </c>
      <c r="D58" s="3" t="s">
        <v>38</v>
      </c>
      <c r="E58" s="4" t="s">
        <v>18</v>
      </c>
      <c r="F58" s="4" t="s">
        <v>19</v>
      </c>
      <c r="G58" s="4" t="s">
        <v>20</v>
      </c>
      <c r="H58" s="4" t="s">
        <v>21</v>
      </c>
      <c r="I58" s="5" t="s">
        <v>21</v>
      </c>
      <c r="J58" s="1" t="s">
        <v>304</v>
      </c>
      <c r="K58" s="1" t="s">
        <v>305</v>
      </c>
      <c r="L58" s="1" t="s">
        <v>306</v>
      </c>
      <c r="M58" s="4" t="str">
        <f t="shared" si="0"/>
        <v>Outstanding</v>
      </c>
      <c r="N58" s="13" t="s">
        <v>21</v>
      </c>
    </row>
    <row r="59" spans="1:14" ht="60" customHeight="1" x14ac:dyDescent="0.35">
      <c r="A59" s="11" t="s">
        <v>307</v>
      </c>
      <c r="B59" s="1" t="s">
        <v>308</v>
      </c>
      <c r="C59" s="2" t="s">
        <v>27</v>
      </c>
      <c r="D59" s="3" t="s">
        <v>17</v>
      </c>
      <c r="E59" s="4" t="s">
        <v>18</v>
      </c>
      <c r="F59" s="4" t="s">
        <v>19</v>
      </c>
      <c r="G59" s="4" t="s">
        <v>20</v>
      </c>
      <c r="H59" s="4" t="s">
        <v>21</v>
      </c>
      <c r="I59" s="5" t="s">
        <v>21</v>
      </c>
      <c r="J59" s="1" t="s">
        <v>309</v>
      </c>
      <c r="K59" s="1" t="s">
        <v>310</v>
      </c>
      <c r="L59" s="1" t="s">
        <v>311</v>
      </c>
      <c r="M59" s="4" t="str">
        <f t="shared" si="0"/>
        <v>Outstanding</v>
      </c>
      <c r="N59" s="13" t="s">
        <v>21</v>
      </c>
    </row>
    <row r="60" spans="1:14" ht="60" customHeight="1" x14ac:dyDescent="0.35">
      <c r="A60" s="11" t="s">
        <v>312</v>
      </c>
      <c r="B60" s="1" t="s">
        <v>313</v>
      </c>
      <c r="C60" s="2" t="s">
        <v>27</v>
      </c>
      <c r="D60" s="3" t="s">
        <v>17</v>
      </c>
      <c r="E60" s="4" t="s">
        <v>18</v>
      </c>
      <c r="F60" s="4" t="s">
        <v>19</v>
      </c>
      <c r="G60" s="4" t="s">
        <v>20</v>
      </c>
      <c r="H60" s="4" t="s">
        <v>21</v>
      </c>
      <c r="I60" s="5" t="s">
        <v>21</v>
      </c>
      <c r="J60" s="1" t="s">
        <v>314</v>
      </c>
      <c r="K60" s="1" t="s">
        <v>315</v>
      </c>
      <c r="L60" s="1" t="s">
        <v>316</v>
      </c>
      <c r="M60" s="4" t="str">
        <f t="shared" si="0"/>
        <v>Outstanding</v>
      </c>
      <c r="N60" s="13" t="s">
        <v>21</v>
      </c>
    </row>
    <row r="61" spans="1:14" ht="60" customHeight="1" x14ac:dyDescent="0.35">
      <c r="A61" s="11" t="s">
        <v>317</v>
      </c>
      <c r="B61" s="1" t="s">
        <v>318</v>
      </c>
      <c r="C61" s="2" t="s">
        <v>27</v>
      </c>
      <c r="D61" s="3" t="s">
        <v>17</v>
      </c>
      <c r="E61" s="4" t="s">
        <v>18</v>
      </c>
      <c r="F61" s="4" t="s">
        <v>19</v>
      </c>
      <c r="G61" s="4" t="s">
        <v>20</v>
      </c>
      <c r="H61" s="4" t="s">
        <v>21</v>
      </c>
      <c r="I61" s="5" t="s">
        <v>21</v>
      </c>
      <c r="J61" s="1" t="s">
        <v>319</v>
      </c>
      <c r="K61" s="1" t="s">
        <v>320</v>
      </c>
      <c r="L61" s="1" t="s">
        <v>321</v>
      </c>
      <c r="M61" s="4" t="str">
        <f t="shared" si="0"/>
        <v>Outstanding</v>
      </c>
      <c r="N61" s="13" t="s">
        <v>21</v>
      </c>
    </row>
    <row r="62" spans="1:14" ht="60" customHeight="1" x14ac:dyDescent="0.35">
      <c r="A62" s="11" t="s">
        <v>322</v>
      </c>
      <c r="B62" s="1" t="s">
        <v>323</v>
      </c>
      <c r="C62" s="2" t="s">
        <v>16</v>
      </c>
      <c r="D62" s="3" t="s">
        <v>17</v>
      </c>
      <c r="E62" s="4" t="s">
        <v>18</v>
      </c>
      <c r="F62" s="4" t="s">
        <v>19</v>
      </c>
      <c r="G62" s="4" t="s">
        <v>20</v>
      </c>
      <c r="H62" s="4" t="s">
        <v>21</v>
      </c>
      <c r="I62" s="5" t="s">
        <v>21</v>
      </c>
      <c r="J62" s="1" t="s">
        <v>324</v>
      </c>
      <c r="K62" s="1" t="s">
        <v>325</v>
      </c>
      <c r="L62" s="1" t="s">
        <v>326</v>
      </c>
      <c r="M62" s="4" t="str">
        <f t="shared" si="0"/>
        <v>Outstanding</v>
      </c>
      <c r="N62" s="13" t="s">
        <v>21</v>
      </c>
    </row>
    <row r="63" spans="1:14" ht="60" customHeight="1" x14ac:dyDescent="0.35">
      <c r="A63" s="11" t="s">
        <v>327</v>
      </c>
      <c r="B63" s="1" t="s">
        <v>328</v>
      </c>
      <c r="C63" s="2" t="s">
        <v>27</v>
      </c>
      <c r="D63" s="3" t="s">
        <v>38</v>
      </c>
      <c r="E63" s="4" t="s">
        <v>18</v>
      </c>
      <c r="F63" s="4" t="s">
        <v>19</v>
      </c>
      <c r="G63" s="4" t="s">
        <v>20</v>
      </c>
      <c r="H63" s="4" t="s">
        <v>21</v>
      </c>
      <c r="I63" s="5" t="s">
        <v>21</v>
      </c>
      <c r="J63" s="1" t="s">
        <v>329</v>
      </c>
      <c r="K63" s="1" t="s">
        <v>330</v>
      </c>
      <c r="L63" s="1" t="s">
        <v>331</v>
      </c>
      <c r="M63" s="4" t="str">
        <f t="shared" si="0"/>
        <v>Outstanding</v>
      </c>
      <c r="N63" s="13" t="s">
        <v>21</v>
      </c>
    </row>
    <row r="64" spans="1:14" ht="60" customHeight="1" x14ac:dyDescent="0.35">
      <c r="A64" s="11" t="s">
        <v>332</v>
      </c>
      <c r="B64" s="1" t="s">
        <v>333</v>
      </c>
      <c r="C64" s="2" t="s">
        <v>16</v>
      </c>
      <c r="D64" s="3" t="s">
        <v>38</v>
      </c>
      <c r="E64" s="4" t="s">
        <v>18</v>
      </c>
      <c r="F64" s="4" t="s">
        <v>19</v>
      </c>
      <c r="G64" s="4" t="s">
        <v>20</v>
      </c>
      <c r="H64" s="4" t="s">
        <v>21</v>
      </c>
      <c r="I64" s="5" t="s">
        <v>21</v>
      </c>
      <c r="J64" s="1" t="s">
        <v>334</v>
      </c>
      <c r="K64" s="1" t="s">
        <v>335</v>
      </c>
      <c r="L64" s="1" t="s">
        <v>336</v>
      </c>
      <c r="M64" s="4" t="str">
        <f t="shared" si="0"/>
        <v>Outstanding</v>
      </c>
      <c r="N64" s="13" t="s">
        <v>21</v>
      </c>
    </row>
    <row r="65" spans="1:14" ht="60" customHeight="1" x14ac:dyDescent="0.35">
      <c r="A65" s="11" t="s">
        <v>337</v>
      </c>
      <c r="B65" s="1" t="s">
        <v>338</v>
      </c>
      <c r="C65" s="2" t="s">
        <v>16</v>
      </c>
      <c r="D65" s="3" t="s">
        <v>38</v>
      </c>
      <c r="E65" s="4" t="s">
        <v>18</v>
      </c>
      <c r="F65" s="4" t="s">
        <v>19</v>
      </c>
      <c r="G65" s="4" t="s">
        <v>20</v>
      </c>
      <c r="H65" s="4" t="s">
        <v>21</v>
      </c>
      <c r="I65" s="5" t="s">
        <v>21</v>
      </c>
      <c r="J65" s="1" t="s">
        <v>339</v>
      </c>
      <c r="K65" s="1" t="s">
        <v>340</v>
      </c>
      <c r="L65" s="1" t="s">
        <v>341</v>
      </c>
      <c r="M65" s="4" t="str">
        <f t="shared" si="0"/>
        <v>Outstanding</v>
      </c>
      <c r="N65" s="13" t="s">
        <v>21</v>
      </c>
    </row>
    <row r="66" spans="1:14" ht="60" customHeight="1" x14ac:dyDescent="0.35">
      <c r="A66" s="11" t="s">
        <v>342</v>
      </c>
      <c r="B66" s="1" t="s">
        <v>343</v>
      </c>
      <c r="C66" s="2" t="s">
        <v>27</v>
      </c>
      <c r="D66" s="3" t="s">
        <v>38</v>
      </c>
      <c r="E66" s="4" t="s">
        <v>18</v>
      </c>
      <c r="F66" s="4" t="s">
        <v>19</v>
      </c>
      <c r="G66" s="4" t="s">
        <v>20</v>
      </c>
      <c r="H66" s="4" t="s">
        <v>21</v>
      </c>
      <c r="I66" s="5" t="s">
        <v>21</v>
      </c>
      <c r="J66" s="1" t="s">
        <v>344</v>
      </c>
      <c r="K66" s="1" t="s">
        <v>345</v>
      </c>
      <c r="L66" s="1" t="s">
        <v>346</v>
      </c>
      <c r="M66" s="4" t="str">
        <f t="shared" si="0"/>
        <v>Outstanding</v>
      </c>
      <c r="N66" s="13" t="s">
        <v>21</v>
      </c>
    </row>
    <row r="67" spans="1:14" ht="60" customHeight="1" x14ac:dyDescent="0.35">
      <c r="A67" s="11" t="s">
        <v>347</v>
      </c>
      <c r="B67" s="1" t="s">
        <v>348</v>
      </c>
      <c r="C67" s="2" t="s">
        <v>27</v>
      </c>
      <c r="D67" s="3" t="s">
        <v>38</v>
      </c>
      <c r="E67" s="4" t="s">
        <v>18</v>
      </c>
      <c r="F67" s="4" t="s">
        <v>19</v>
      </c>
      <c r="G67" s="4" t="s">
        <v>20</v>
      </c>
      <c r="H67" s="4" t="s">
        <v>21</v>
      </c>
      <c r="I67" s="5" t="s">
        <v>21</v>
      </c>
      <c r="J67" s="1" t="s">
        <v>349</v>
      </c>
      <c r="K67" s="1" t="s">
        <v>350</v>
      </c>
      <c r="L67" s="1" t="s">
        <v>351</v>
      </c>
      <c r="M67" s="4" t="str">
        <f t="shared" si="0"/>
        <v>Outstanding</v>
      </c>
      <c r="N67" s="13" t="s">
        <v>21</v>
      </c>
    </row>
    <row r="68" spans="1:14" ht="60" customHeight="1" x14ac:dyDescent="0.35">
      <c r="A68" s="11" t="s">
        <v>352</v>
      </c>
      <c r="B68" s="1" t="s">
        <v>353</v>
      </c>
      <c r="C68" s="2" t="s">
        <v>27</v>
      </c>
      <c r="D68" s="3" t="s">
        <v>38</v>
      </c>
      <c r="E68" s="4" t="s">
        <v>18</v>
      </c>
      <c r="F68" s="4" t="s">
        <v>19</v>
      </c>
      <c r="G68" s="4" t="s">
        <v>20</v>
      </c>
      <c r="H68" s="4" t="s">
        <v>21</v>
      </c>
      <c r="I68" s="5" t="s">
        <v>21</v>
      </c>
      <c r="J68" s="1" t="s">
        <v>354</v>
      </c>
      <c r="K68" s="1" t="s">
        <v>355</v>
      </c>
      <c r="L68" s="1" t="s">
        <v>356</v>
      </c>
      <c r="M68" s="4" t="str">
        <f t="shared" si="0"/>
        <v>Outstanding</v>
      </c>
      <c r="N68" s="13" t="s">
        <v>21</v>
      </c>
    </row>
    <row r="69" spans="1:14" ht="60" customHeight="1" x14ac:dyDescent="0.35">
      <c r="A69" s="11" t="s">
        <v>357</v>
      </c>
      <c r="B69" s="1" t="s">
        <v>358</v>
      </c>
      <c r="C69" s="2" t="s">
        <v>27</v>
      </c>
      <c r="D69" s="3" t="s">
        <v>38</v>
      </c>
      <c r="E69" s="4" t="s">
        <v>18</v>
      </c>
      <c r="F69" s="4" t="s">
        <v>19</v>
      </c>
      <c r="G69" s="4" t="s">
        <v>20</v>
      </c>
      <c r="H69" s="4" t="s">
        <v>21</v>
      </c>
      <c r="I69" s="5" t="s">
        <v>21</v>
      </c>
      <c r="J69" s="1" t="s">
        <v>359</v>
      </c>
      <c r="K69" s="1" t="s">
        <v>360</v>
      </c>
      <c r="L69" s="1" t="s">
        <v>361</v>
      </c>
      <c r="M69" s="4" t="str">
        <f t="shared" si="0"/>
        <v>Outstanding</v>
      </c>
      <c r="N69" s="13" t="s">
        <v>21</v>
      </c>
    </row>
    <row r="70" spans="1:14" ht="60" customHeight="1" x14ac:dyDescent="0.35">
      <c r="A70" s="11" t="s">
        <v>362</v>
      </c>
      <c r="B70" s="1" t="s">
        <v>363</v>
      </c>
      <c r="C70" s="2" t="s">
        <v>27</v>
      </c>
      <c r="D70" s="3" t="s">
        <v>17</v>
      </c>
      <c r="E70" s="4" t="s">
        <v>18</v>
      </c>
      <c r="F70" s="4" t="s">
        <v>19</v>
      </c>
      <c r="G70" s="4" t="s">
        <v>20</v>
      </c>
      <c r="H70" s="4" t="s">
        <v>21</v>
      </c>
      <c r="I70" s="5" t="s">
        <v>21</v>
      </c>
      <c r="J70" s="1" t="s">
        <v>364</v>
      </c>
      <c r="K70" s="1" t="s">
        <v>365</v>
      </c>
      <c r="L70" s="1" t="s">
        <v>366</v>
      </c>
      <c r="M70" s="4" t="str">
        <f t="shared" si="0"/>
        <v>Outstanding</v>
      </c>
      <c r="N70" s="13" t="s">
        <v>21</v>
      </c>
    </row>
    <row r="71" spans="1:14" ht="60" customHeight="1" x14ac:dyDescent="0.35">
      <c r="A71" s="11" t="s">
        <v>367</v>
      </c>
      <c r="B71" s="1" t="s">
        <v>368</v>
      </c>
      <c r="C71" s="2" t="s">
        <v>27</v>
      </c>
      <c r="D71" s="3" t="s">
        <v>17</v>
      </c>
      <c r="E71" s="4" t="s">
        <v>18</v>
      </c>
      <c r="F71" s="4" t="s">
        <v>19</v>
      </c>
      <c r="G71" s="4" t="s">
        <v>20</v>
      </c>
      <c r="H71" s="4" t="s">
        <v>21</v>
      </c>
      <c r="I71" s="5" t="s">
        <v>21</v>
      </c>
      <c r="J71" s="1" t="s">
        <v>369</v>
      </c>
      <c r="K71" s="1" t="s">
        <v>370</v>
      </c>
      <c r="L71" s="1" t="s">
        <v>371</v>
      </c>
      <c r="M71" s="4" t="str">
        <f t="shared" si="0"/>
        <v>Outstanding</v>
      </c>
      <c r="N71" s="13" t="s">
        <v>21</v>
      </c>
    </row>
    <row r="72" spans="1:14" ht="60" customHeight="1" x14ac:dyDescent="0.35">
      <c r="A72" s="11" t="s">
        <v>372</v>
      </c>
      <c r="B72" s="1" t="s">
        <v>373</v>
      </c>
      <c r="C72" s="2" t="s">
        <v>16</v>
      </c>
      <c r="D72" s="3" t="s">
        <v>38</v>
      </c>
      <c r="E72" s="4" t="s">
        <v>18</v>
      </c>
      <c r="F72" s="4" t="s">
        <v>19</v>
      </c>
      <c r="G72" s="4" t="s">
        <v>20</v>
      </c>
      <c r="H72" s="4" t="s">
        <v>21</v>
      </c>
      <c r="I72" s="5" t="s">
        <v>21</v>
      </c>
      <c r="J72" s="1" t="s">
        <v>374</v>
      </c>
      <c r="K72" s="1" t="s">
        <v>375</v>
      </c>
      <c r="L72" s="1" t="s">
        <v>376</v>
      </c>
      <c r="M72" s="4" t="str">
        <f t="shared" si="0"/>
        <v>Outstanding</v>
      </c>
      <c r="N72" s="13" t="s">
        <v>21</v>
      </c>
    </row>
    <row r="73" spans="1:14" ht="60" customHeight="1" x14ac:dyDescent="0.35">
      <c r="A73" s="11" t="s">
        <v>377</v>
      </c>
      <c r="B73" s="1" t="s">
        <v>378</v>
      </c>
      <c r="C73" s="2" t="s">
        <v>16</v>
      </c>
      <c r="D73" s="3" t="s">
        <v>17</v>
      </c>
      <c r="E73" s="4" t="s">
        <v>18</v>
      </c>
      <c r="F73" s="4" t="s">
        <v>19</v>
      </c>
      <c r="G73" s="4" t="s">
        <v>20</v>
      </c>
      <c r="H73" s="4" t="s">
        <v>21</v>
      </c>
      <c r="I73" s="5" t="s">
        <v>21</v>
      </c>
      <c r="J73" s="1" t="s">
        <v>379</v>
      </c>
      <c r="K73" s="1" t="s">
        <v>380</v>
      </c>
      <c r="L73" s="1" t="s">
        <v>381</v>
      </c>
      <c r="M73" s="4" t="str">
        <f t="shared" si="0"/>
        <v>Outstanding</v>
      </c>
      <c r="N73" s="13" t="s">
        <v>21</v>
      </c>
    </row>
    <row r="74" spans="1:14" ht="60" customHeight="1" x14ac:dyDescent="0.35">
      <c r="A74" s="11" t="s">
        <v>382</v>
      </c>
      <c r="B74" s="1" t="s">
        <v>383</v>
      </c>
      <c r="C74" s="2" t="s">
        <v>27</v>
      </c>
      <c r="D74" s="3" t="s">
        <v>17</v>
      </c>
      <c r="E74" s="4" t="s">
        <v>18</v>
      </c>
      <c r="F74" s="4" t="s">
        <v>19</v>
      </c>
      <c r="G74" s="4" t="s">
        <v>20</v>
      </c>
      <c r="H74" s="4" t="s">
        <v>21</v>
      </c>
      <c r="I74" s="5" t="s">
        <v>21</v>
      </c>
      <c r="J74" s="1" t="s">
        <v>384</v>
      </c>
      <c r="K74" s="1" t="s">
        <v>385</v>
      </c>
      <c r="L74" s="1" t="s">
        <v>386</v>
      </c>
      <c r="M74" s="4" t="str">
        <f t="shared" si="0"/>
        <v>Outstanding</v>
      </c>
      <c r="N74" s="13" t="s">
        <v>21</v>
      </c>
    </row>
    <row r="75" spans="1:14" ht="60" customHeight="1" x14ac:dyDescent="0.35">
      <c r="A75" s="11" t="s">
        <v>387</v>
      </c>
      <c r="B75" s="1" t="s">
        <v>388</v>
      </c>
      <c r="C75" s="2" t="s">
        <v>119</v>
      </c>
      <c r="D75" s="3" t="s">
        <v>17</v>
      </c>
      <c r="E75" s="4" t="s">
        <v>18</v>
      </c>
      <c r="F75" s="4" t="s">
        <v>19</v>
      </c>
      <c r="G75" s="4" t="s">
        <v>20</v>
      </c>
      <c r="H75" s="4" t="s">
        <v>21</v>
      </c>
      <c r="I75" s="5" t="s">
        <v>21</v>
      </c>
      <c r="J75" s="1" t="s">
        <v>389</v>
      </c>
      <c r="K75" s="1" t="s">
        <v>390</v>
      </c>
      <c r="L75" s="1" t="s">
        <v>391</v>
      </c>
      <c r="M75" s="4" t="str">
        <f t="shared" si="0"/>
        <v>Outstanding</v>
      </c>
      <c r="N75" s="13" t="s">
        <v>21</v>
      </c>
    </row>
    <row r="76" spans="1:14" ht="60" customHeight="1" x14ac:dyDescent="0.35">
      <c r="A76" s="11" t="s">
        <v>392</v>
      </c>
      <c r="B76" s="1" t="s">
        <v>393</v>
      </c>
      <c r="C76" s="2" t="s">
        <v>27</v>
      </c>
      <c r="D76" s="3" t="s">
        <v>17</v>
      </c>
      <c r="E76" s="4" t="s">
        <v>18</v>
      </c>
      <c r="F76" s="4" t="s">
        <v>19</v>
      </c>
      <c r="G76" s="4" t="s">
        <v>20</v>
      </c>
      <c r="H76" s="4" t="s">
        <v>21</v>
      </c>
      <c r="I76" s="5" t="s">
        <v>21</v>
      </c>
      <c r="J76" s="1" t="s">
        <v>394</v>
      </c>
      <c r="K76" s="1" t="s">
        <v>395</v>
      </c>
      <c r="L76" s="1" t="s">
        <v>396</v>
      </c>
      <c r="M76" s="4" t="str">
        <f t="shared" si="0"/>
        <v>Outstanding</v>
      </c>
      <c r="N76" s="13" t="s">
        <v>21</v>
      </c>
    </row>
    <row r="77" spans="1:14" ht="60" customHeight="1" x14ac:dyDescent="0.35">
      <c r="A77" s="11" t="s">
        <v>397</v>
      </c>
      <c r="B77" s="1" t="s">
        <v>398</v>
      </c>
      <c r="C77" s="2" t="s">
        <v>27</v>
      </c>
      <c r="D77" s="3" t="s">
        <v>38</v>
      </c>
      <c r="E77" s="4" t="s">
        <v>18</v>
      </c>
      <c r="F77" s="4" t="s">
        <v>19</v>
      </c>
      <c r="G77" s="4" t="s">
        <v>20</v>
      </c>
      <c r="H77" s="4" t="s">
        <v>21</v>
      </c>
      <c r="I77" s="5" t="s">
        <v>21</v>
      </c>
      <c r="J77" s="1" t="s">
        <v>399</v>
      </c>
      <c r="K77" s="1" t="s">
        <v>400</v>
      </c>
      <c r="L77" s="1" t="s">
        <v>401</v>
      </c>
      <c r="M77" s="4" t="str">
        <f t="shared" si="0"/>
        <v>Outstanding</v>
      </c>
      <c r="N77" s="13" t="s">
        <v>21</v>
      </c>
    </row>
    <row r="78" spans="1:14" ht="60" customHeight="1" x14ac:dyDescent="0.35">
      <c r="A78" s="11" t="s">
        <v>402</v>
      </c>
      <c r="B78" s="1" t="s">
        <v>403</v>
      </c>
      <c r="C78" s="2" t="s">
        <v>27</v>
      </c>
      <c r="D78" s="3" t="s">
        <v>38</v>
      </c>
      <c r="E78" s="4" t="s">
        <v>18</v>
      </c>
      <c r="F78" s="4" t="s">
        <v>19</v>
      </c>
      <c r="G78" s="4" t="s">
        <v>20</v>
      </c>
      <c r="H78" s="4" t="s">
        <v>21</v>
      </c>
      <c r="I78" s="5" t="s">
        <v>21</v>
      </c>
      <c r="J78" s="1" t="s">
        <v>404</v>
      </c>
      <c r="K78" s="1" t="s">
        <v>405</v>
      </c>
      <c r="L78" s="1" t="s">
        <v>406</v>
      </c>
      <c r="M78" s="4" t="str">
        <f t="shared" si="0"/>
        <v>Outstanding</v>
      </c>
      <c r="N78" s="13" t="s">
        <v>21</v>
      </c>
    </row>
    <row r="79" spans="1:14" ht="60" customHeight="1" x14ac:dyDescent="0.35">
      <c r="A79" s="11" t="s">
        <v>407</v>
      </c>
      <c r="B79" s="1" t="s">
        <v>408</v>
      </c>
      <c r="C79" s="2" t="s">
        <v>27</v>
      </c>
      <c r="D79" s="3" t="s">
        <v>38</v>
      </c>
      <c r="E79" s="4" t="s">
        <v>18</v>
      </c>
      <c r="F79" s="4" t="s">
        <v>19</v>
      </c>
      <c r="G79" s="4" t="s">
        <v>20</v>
      </c>
      <c r="H79" s="4" t="s">
        <v>21</v>
      </c>
      <c r="I79" s="5" t="s">
        <v>21</v>
      </c>
      <c r="J79" s="1" t="s">
        <v>409</v>
      </c>
      <c r="K79" s="1" t="s">
        <v>60</v>
      </c>
      <c r="L79" s="1" t="s">
        <v>410</v>
      </c>
      <c r="M79" s="4" t="str">
        <f t="shared" si="0"/>
        <v>Outstanding</v>
      </c>
      <c r="N79" s="13" t="s">
        <v>21</v>
      </c>
    </row>
    <row r="80" spans="1:14" ht="60" customHeight="1" x14ac:dyDescent="0.35">
      <c r="A80" s="11" t="s">
        <v>411</v>
      </c>
      <c r="B80" s="1" t="s">
        <v>412</v>
      </c>
      <c r="C80" s="2" t="s">
        <v>27</v>
      </c>
      <c r="D80" s="3" t="s">
        <v>17</v>
      </c>
      <c r="E80" s="4" t="s">
        <v>18</v>
      </c>
      <c r="F80" s="4" t="s">
        <v>19</v>
      </c>
      <c r="G80" s="4" t="s">
        <v>20</v>
      </c>
      <c r="H80" s="4" t="s">
        <v>21</v>
      </c>
      <c r="I80" s="5" t="s">
        <v>21</v>
      </c>
      <c r="J80" s="1" t="s">
        <v>413</v>
      </c>
      <c r="K80" s="1" t="s">
        <v>414</v>
      </c>
      <c r="L80" s="1" t="s">
        <v>415</v>
      </c>
      <c r="M80" s="4" t="str">
        <f t="shared" si="0"/>
        <v>Outstanding</v>
      </c>
      <c r="N80" s="13" t="s">
        <v>21</v>
      </c>
    </row>
    <row r="81" spans="1:14" ht="60" customHeight="1" x14ac:dyDescent="0.35">
      <c r="A81" s="11" t="s">
        <v>416</v>
      </c>
      <c r="B81" s="1" t="s">
        <v>417</v>
      </c>
      <c r="C81" s="2" t="s">
        <v>27</v>
      </c>
      <c r="D81" s="3" t="s">
        <v>17</v>
      </c>
      <c r="E81" s="4" t="s">
        <v>18</v>
      </c>
      <c r="F81" s="4" t="s">
        <v>19</v>
      </c>
      <c r="G81" s="4" t="s">
        <v>20</v>
      </c>
      <c r="H81" s="4" t="s">
        <v>21</v>
      </c>
      <c r="I81" s="5" t="s">
        <v>21</v>
      </c>
      <c r="J81" s="1" t="s">
        <v>418</v>
      </c>
      <c r="K81" s="1" t="s">
        <v>419</v>
      </c>
      <c r="L81" s="1" t="s">
        <v>420</v>
      </c>
      <c r="M81" s="4" t="str">
        <f t="shared" si="0"/>
        <v>Outstanding</v>
      </c>
      <c r="N81" s="13" t="s">
        <v>21</v>
      </c>
    </row>
    <row r="82" spans="1:14" ht="60" customHeight="1" x14ac:dyDescent="0.35">
      <c r="A82" s="11" t="s">
        <v>421</v>
      </c>
      <c r="B82" s="1" t="s">
        <v>422</v>
      </c>
      <c r="C82" s="2" t="s">
        <v>27</v>
      </c>
      <c r="D82" s="3" t="s">
        <v>17</v>
      </c>
      <c r="E82" s="4" t="s">
        <v>18</v>
      </c>
      <c r="F82" s="4" t="s">
        <v>19</v>
      </c>
      <c r="G82" s="4" t="s">
        <v>20</v>
      </c>
      <c r="H82" s="4" t="s">
        <v>21</v>
      </c>
      <c r="I82" s="5" t="s">
        <v>21</v>
      </c>
      <c r="J82" s="1" t="s">
        <v>423</v>
      </c>
      <c r="K82" s="1" t="s">
        <v>424</v>
      </c>
      <c r="L82" s="1" t="s">
        <v>425</v>
      </c>
      <c r="M82" s="4" t="str">
        <f t="shared" si="0"/>
        <v>Outstanding</v>
      </c>
      <c r="N82" s="13" t="s">
        <v>21</v>
      </c>
    </row>
    <row r="83" spans="1:14" ht="60" customHeight="1" x14ac:dyDescent="0.35">
      <c r="A83" s="11" t="s">
        <v>426</v>
      </c>
      <c r="B83" s="1" t="s">
        <v>427</v>
      </c>
      <c r="C83" s="2" t="s">
        <v>27</v>
      </c>
      <c r="D83" s="3" t="s">
        <v>17</v>
      </c>
      <c r="E83" s="4" t="s">
        <v>18</v>
      </c>
      <c r="F83" s="4" t="s">
        <v>19</v>
      </c>
      <c r="G83" s="4" t="s">
        <v>20</v>
      </c>
      <c r="H83" s="4" t="s">
        <v>21</v>
      </c>
      <c r="I83" s="5" t="s">
        <v>21</v>
      </c>
      <c r="J83" s="1" t="s">
        <v>428</v>
      </c>
      <c r="K83" s="1" t="s">
        <v>429</v>
      </c>
      <c r="L83" s="1" t="s">
        <v>430</v>
      </c>
      <c r="M83" s="4" t="str">
        <f t="shared" si="0"/>
        <v>Outstanding</v>
      </c>
      <c r="N83" s="13" t="s">
        <v>21</v>
      </c>
    </row>
    <row r="84" spans="1:14" ht="60" customHeight="1" x14ac:dyDescent="0.35">
      <c r="A84" s="11" t="s">
        <v>431</v>
      </c>
      <c r="B84" s="1" t="s">
        <v>432</v>
      </c>
      <c r="C84" s="2" t="s">
        <v>119</v>
      </c>
      <c r="D84" s="3" t="s">
        <v>17</v>
      </c>
      <c r="E84" s="4" t="s">
        <v>18</v>
      </c>
      <c r="F84" s="4" t="s">
        <v>19</v>
      </c>
      <c r="G84" s="4" t="s">
        <v>20</v>
      </c>
      <c r="H84" s="4" t="s">
        <v>21</v>
      </c>
      <c r="I84" s="5" t="s">
        <v>21</v>
      </c>
      <c r="J84" s="1" t="s">
        <v>433</v>
      </c>
      <c r="K84" s="1" t="s">
        <v>434</v>
      </c>
      <c r="L84" s="1" t="s">
        <v>435</v>
      </c>
      <c r="M84" s="4" t="str">
        <f t="shared" si="0"/>
        <v>Outstanding</v>
      </c>
      <c r="N84" s="13" t="s">
        <v>21</v>
      </c>
    </row>
    <row r="85" spans="1:14" ht="60" customHeight="1" x14ac:dyDescent="0.35">
      <c r="A85" s="11" t="s">
        <v>436</v>
      </c>
      <c r="B85" s="1" t="s">
        <v>437</v>
      </c>
      <c r="C85" s="2" t="s">
        <v>27</v>
      </c>
      <c r="D85" s="3" t="s">
        <v>17</v>
      </c>
      <c r="E85" s="4" t="s">
        <v>18</v>
      </c>
      <c r="F85" s="4" t="s">
        <v>19</v>
      </c>
      <c r="G85" s="4" t="s">
        <v>20</v>
      </c>
      <c r="H85" s="4" t="s">
        <v>21</v>
      </c>
      <c r="I85" s="5" t="s">
        <v>21</v>
      </c>
      <c r="J85" s="1" t="s">
        <v>438</v>
      </c>
      <c r="K85" s="1" t="s">
        <v>439</v>
      </c>
      <c r="L85" s="1" t="s">
        <v>440</v>
      </c>
      <c r="M85" s="4" t="str">
        <f t="shared" si="0"/>
        <v>Outstanding</v>
      </c>
      <c r="N85" s="13" t="s">
        <v>21</v>
      </c>
    </row>
    <row r="86" spans="1:14" ht="60" customHeight="1" x14ac:dyDescent="0.35">
      <c r="A86" s="11" t="s">
        <v>441</v>
      </c>
      <c r="B86" s="1" t="s">
        <v>442</v>
      </c>
      <c r="C86" s="2" t="s">
        <v>27</v>
      </c>
      <c r="D86" s="3" t="s">
        <v>17</v>
      </c>
      <c r="E86" s="4" t="s">
        <v>18</v>
      </c>
      <c r="F86" s="4" t="s">
        <v>19</v>
      </c>
      <c r="G86" s="4" t="s">
        <v>20</v>
      </c>
      <c r="H86" s="4" t="s">
        <v>21</v>
      </c>
      <c r="I86" s="5" t="s">
        <v>21</v>
      </c>
      <c r="J86" s="1" t="s">
        <v>443</v>
      </c>
      <c r="K86" s="1" t="s">
        <v>444</v>
      </c>
      <c r="L86" s="1" t="s">
        <v>445</v>
      </c>
      <c r="M86" s="4" t="str">
        <f t="shared" si="0"/>
        <v>Outstanding</v>
      </c>
      <c r="N86" s="13" t="s">
        <v>21</v>
      </c>
    </row>
    <row r="87" spans="1:14" ht="60" customHeight="1" x14ac:dyDescent="0.35">
      <c r="A87" s="11" t="s">
        <v>446</v>
      </c>
      <c r="B87" s="1" t="s">
        <v>447</v>
      </c>
      <c r="C87" s="2" t="s">
        <v>27</v>
      </c>
      <c r="D87" s="3" t="s">
        <v>17</v>
      </c>
      <c r="E87" s="4" t="s">
        <v>18</v>
      </c>
      <c r="F87" s="4" t="s">
        <v>19</v>
      </c>
      <c r="G87" s="4" t="s">
        <v>20</v>
      </c>
      <c r="H87" s="4" t="s">
        <v>21</v>
      </c>
      <c r="I87" s="5" t="s">
        <v>21</v>
      </c>
      <c r="J87" s="1" t="s">
        <v>448</v>
      </c>
      <c r="K87" s="1" t="s">
        <v>449</v>
      </c>
      <c r="L87" s="1" t="s">
        <v>450</v>
      </c>
      <c r="M87" s="4" t="str">
        <f t="shared" si="0"/>
        <v>Outstanding</v>
      </c>
      <c r="N87" s="13" t="s">
        <v>21</v>
      </c>
    </row>
    <row r="88" spans="1:14" ht="60" customHeight="1" x14ac:dyDescent="0.35">
      <c r="A88" s="11" t="s">
        <v>451</v>
      </c>
      <c r="B88" s="1" t="s">
        <v>452</v>
      </c>
      <c r="C88" s="2" t="s">
        <v>27</v>
      </c>
      <c r="D88" s="3" t="s">
        <v>17</v>
      </c>
      <c r="E88" s="4" t="s">
        <v>18</v>
      </c>
      <c r="F88" s="4" t="s">
        <v>19</v>
      </c>
      <c r="G88" s="4" t="s">
        <v>20</v>
      </c>
      <c r="H88" s="4" t="s">
        <v>21</v>
      </c>
      <c r="I88" s="5" t="s">
        <v>21</v>
      </c>
      <c r="J88" s="1" t="s">
        <v>453</v>
      </c>
      <c r="K88" s="1" t="s">
        <v>454</v>
      </c>
      <c r="L88" s="1" t="s">
        <v>455</v>
      </c>
      <c r="M88" s="4" t="str">
        <f t="shared" si="0"/>
        <v>Outstanding</v>
      </c>
      <c r="N88" s="13" t="s">
        <v>21</v>
      </c>
    </row>
    <row r="89" spans="1:14" ht="60" customHeight="1" x14ac:dyDescent="0.35">
      <c r="A89" s="11" t="s">
        <v>456</v>
      </c>
      <c r="B89" s="1" t="s">
        <v>457</v>
      </c>
      <c r="C89" s="2" t="s">
        <v>27</v>
      </c>
      <c r="D89" s="3" t="s">
        <v>17</v>
      </c>
      <c r="E89" s="4" t="s">
        <v>18</v>
      </c>
      <c r="F89" s="4" t="s">
        <v>19</v>
      </c>
      <c r="G89" s="4" t="s">
        <v>20</v>
      </c>
      <c r="H89" s="4" t="s">
        <v>21</v>
      </c>
      <c r="I89" s="5" t="s">
        <v>21</v>
      </c>
      <c r="J89" s="1" t="s">
        <v>458</v>
      </c>
      <c r="K89" s="1" t="s">
        <v>459</v>
      </c>
      <c r="L89" s="1" t="s">
        <v>460</v>
      </c>
      <c r="M89" s="4" t="str">
        <f t="shared" si="0"/>
        <v>Outstanding</v>
      </c>
      <c r="N89" s="13" t="s">
        <v>21</v>
      </c>
    </row>
    <row r="90" spans="1:14" ht="60" customHeight="1" x14ac:dyDescent="0.35">
      <c r="A90" s="11" t="s">
        <v>461</v>
      </c>
      <c r="B90" s="1" t="s">
        <v>462</v>
      </c>
      <c r="C90" s="2" t="s">
        <v>27</v>
      </c>
      <c r="D90" s="3" t="s">
        <v>17</v>
      </c>
      <c r="E90" s="4" t="s">
        <v>18</v>
      </c>
      <c r="F90" s="4" t="s">
        <v>19</v>
      </c>
      <c r="G90" s="4" t="s">
        <v>20</v>
      </c>
      <c r="H90" s="4" t="s">
        <v>21</v>
      </c>
      <c r="I90" s="5" t="s">
        <v>21</v>
      </c>
      <c r="J90" s="1" t="s">
        <v>463</v>
      </c>
      <c r="K90" s="1" t="s">
        <v>464</v>
      </c>
      <c r="L90" s="1" t="s">
        <v>465</v>
      </c>
      <c r="M90" s="4" t="str">
        <f t="shared" si="0"/>
        <v>Outstanding</v>
      </c>
      <c r="N90" s="13" t="s">
        <v>21</v>
      </c>
    </row>
    <row r="91" spans="1:14" ht="60" customHeight="1" x14ac:dyDescent="0.35">
      <c r="A91" s="11" t="s">
        <v>466</v>
      </c>
      <c r="B91" s="1" t="s">
        <v>467</v>
      </c>
      <c r="C91" s="2" t="s">
        <v>27</v>
      </c>
      <c r="D91" s="3" t="s">
        <v>17</v>
      </c>
      <c r="E91" s="4" t="s">
        <v>18</v>
      </c>
      <c r="F91" s="4" t="s">
        <v>19</v>
      </c>
      <c r="G91" s="4" t="s">
        <v>20</v>
      </c>
      <c r="H91" s="4" t="s">
        <v>21</v>
      </c>
      <c r="I91" s="5" t="s">
        <v>21</v>
      </c>
      <c r="J91" s="1" t="s">
        <v>468</v>
      </c>
      <c r="K91" s="1" t="s">
        <v>469</v>
      </c>
      <c r="L91" s="1" t="s">
        <v>470</v>
      </c>
      <c r="M91" s="4" t="str">
        <f t="shared" si="0"/>
        <v>Outstanding</v>
      </c>
      <c r="N91" s="13" t="s">
        <v>21</v>
      </c>
    </row>
    <row r="92" spans="1:14" ht="60" customHeight="1" x14ac:dyDescent="0.35">
      <c r="A92" s="11" t="s">
        <v>471</v>
      </c>
      <c r="B92" s="1" t="s">
        <v>472</v>
      </c>
      <c r="C92" s="2" t="s">
        <v>16</v>
      </c>
      <c r="D92" s="3" t="s">
        <v>17</v>
      </c>
      <c r="E92" s="4" t="s">
        <v>18</v>
      </c>
      <c r="F92" s="4" t="s">
        <v>19</v>
      </c>
      <c r="G92" s="4" t="s">
        <v>20</v>
      </c>
      <c r="H92" s="4" t="s">
        <v>21</v>
      </c>
      <c r="I92" s="5" t="s">
        <v>21</v>
      </c>
      <c r="J92" s="1" t="s">
        <v>473</v>
      </c>
      <c r="K92" s="1" t="s">
        <v>474</v>
      </c>
      <c r="L92" s="1" t="s">
        <v>475</v>
      </c>
      <c r="M92" s="4" t="str">
        <f t="shared" si="0"/>
        <v>Outstanding</v>
      </c>
      <c r="N92" s="13" t="s">
        <v>21</v>
      </c>
    </row>
    <row r="93" spans="1:14" ht="60" customHeight="1" x14ac:dyDescent="0.35">
      <c r="A93" s="11" t="s">
        <v>476</v>
      </c>
      <c r="B93" s="1" t="s">
        <v>477</v>
      </c>
      <c r="C93" s="2" t="s">
        <v>16</v>
      </c>
      <c r="D93" s="3" t="s">
        <v>38</v>
      </c>
      <c r="E93" s="4" t="s">
        <v>18</v>
      </c>
      <c r="F93" s="4" t="s">
        <v>19</v>
      </c>
      <c r="G93" s="4" t="s">
        <v>20</v>
      </c>
      <c r="H93" s="4" t="s">
        <v>21</v>
      </c>
      <c r="I93" s="5" t="s">
        <v>21</v>
      </c>
      <c r="J93" s="1" t="s">
        <v>478</v>
      </c>
      <c r="K93" s="1" t="s">
        <v>479</v>
      </c>
      <c r="L93" s="1" t="s">
        <v>480</v>
      </c>
      <c r="M93" s="4" t="str">
        <f t="shared" si="0"/>
        <v>Outstanding</v>
      </c>
      <c r="N93" s="13" t="s">
        <v>21</v>
      </c>
    </row>
    <row r="94" spans="1:14" ht="60" customHeight="1" x14ac:dyDescent="0.35">
      <c r="A94" s="11" t="s">
        <v>481</v>
      </c>
      <c r="B94" s="1" t="s">
        <v>482</v>
      </c>
      <c r="C94" s="2" t="s">
        <v>27</v>
      </c>
      <c r="D94" s="3" t="s">
        <v>17</v>
      </c>
      <c r="E94" s="4" t="s">
        <v>18</v>
      </c>
      <c r="F94" s="4" t="s">
        <v>19</v>
      </c>
      <c r="G94" s="4" t="s">
        <v>20</v>
      </c>
      <c r="H94" s="4" t="s">
        <v>21</v>
      </c>
      <c r="I94" s="5" t="s">
        <v>21</v>
      </c>
      <c r="J94" s="1" t="s">
        <v>483</v>
      </c>
      <c r="K94" s="1" t="s">
        <v>484</v>
      </c>
      <c r="L94" s="1" t="s">
        <v>485</v>
      </c>
      <c r="M94" s="4" t="str">
        <f t="shared" si="0"/>
        <v>Outstanding</v>
      </c>
      <c r="N94" s="13" t="s">
        <v>21</v>
      </c>
    </row>
    <row r="95" spans="1:14" ht="60" customHeight="1" x14ac:dyDescent="0.35">
      <c r="A95" s="11" t="s">
        <v>486</v>
      </c>
      <c r="B95" s="1" t="s">
        <v>487</v>
      </c>
      <c r="C95" s="2" t="s">
        <v>27</v>
      </c>
      <c r="D95" s="3" t="s">
        <v>17</v>
      </c>
      <c r="E95" s="4" t="s">
        <v>18</v>
      </c>
      <c r="F95" s="4" t="s">
        <v>19</v>
      </c>
      <c r="G95" s="4" t="s">
        <v>20</v>
      </c>
      <c r="H95" s="4" t="s">
        <v>21</v>
      </c>
      <c r="I95" s="5" t="s">
        <v>21</v>
      </c>
      <c r="J95" s="1" t="s">
        <v>488</v>
      </c>
      <c r="K95" s="1" t="s">
        <v>489</v>
      </c>
      <c r="L95" s="1" t="s">
        <v>490</v>
      </c>
      <c r="M95" s="4" t="str">
        <f t="shared" si="0"/>
        <v>Outstanding</v>
      </c>
      <c r="N95" s="13" t="s">
        <v>21</v>
      </c>
    </row>
    <row r="96" spans="1:14" ht="60" customHeight="1" x14ac:dyDescent="0.35">
      <c r="A96" s="11" t="s">
        <v>491</v>
      </c>
      <c r="B96" s="1" t="s">
        <v>492</v>
      </c>
      <c r="C96" s="2" t="s">
        <v>27</v>
      </c>
      <c r="D96" s="3" t="s">
        <v>17</v>
      </c>
      <c r="E96" s="4" t="s">
        <v>18</v>
      </c>
      <c r="F96" s="4" t="s">
        <v>19</v>
      </c>
      <c r="G96" s="4" t="s">
        <v>20</v>
      </c>
      <c r="H96" s="4" t="s">
        <v>21</v>
      </c>
      <c r="I96" s="5" t="s">
        <v>21</v>
      </c>
      <c r="J96" s="1" t="s">
        <v>493</v>
      </c>
      <c r="K96" s="1" t="s">
        <v>494</v>
      </c>
      <c r="L96" s="1" t="s">
        <v>495</v>
      </c>
      <c r="M96" s="4" t="str">
        <f t="shared" si="0"/>
        <v>Outstanding</v>
      </c>
      <c r="N96" s="13" t="s">
        <v>21</v>
      </c>
    </row>
    <row r="97" spans="1:14" ht="60" customHeight="1" x14ac:dyDescent="0.35">
      <c r="A97" s="11" t="s">
        <v>496</v>
      </c>
      <c r="B97" s="1" t="s">
        <v>497</v>
      </c>
      <c r="C97" s="2" t="s">
        <v>27</v>
      </c>
      <c r="D97" s="3" t="s">
        <v>17</v>
      </c>
      <c r="E97" s="4" t="s">
        <v>18</v>
      </c>
      <c r="F97" s="4" t="s">
        <v>19</v>
      </c>
      <c r="G97" s="4" t="s">
        <v>20</v>
      </c>
      <c r="H97" s="4" t="s">
        <v>21</v>
      </c>
      <c r="I97" s="5" t="s">
        <v>21</v>
      </c>
      <c r="J97" s="1" t="s">
        <v>498</v>
      </c>
      <c r="K97" s="1" t="s">
        <v>499</v>
      </c>
      <c r="L97" s="1" t="s">
        <v>500</v>
      </c>
      <c r="M97" s="4" t="str">
        <f t="shared" si="0"/>
        <v>Outstanding</v>
      </c>
      <c r="N97" s="13" t="s">
        <v>21</v>
      </c>
    </row>
    <row r="98" spans="1:14" ht="60" customHeight="1" x14ac:dyDescent="0.35">
      <c r="A98" s="11" t="s">
        <v>501</v>
      </c>
      <c r="B98" s="1" t="s">
        <v>502</v>
      </c>
      <c r="C98" s="2" t="s">
        <v>27</v>
      </c>
      <c r="D98" s="3" t="s">
        <v>17</v>
      </c>
      <c r="E98" s="4" t="s">
        <v>18</v>
      </c>
      <c r="F98" s="4" t="s">
        <v>19</v>
      </c>
      <c r="G98" s="4" t="s">
        <v>20</v>
      </c>
      <c r="H98" s="4" t="s">
        <v>21</v>
      </c>
      <c r="I98" s="5" t="s">
        <v>21</v>
      </c>
      <c r="J98" s="1" t="s">
        <v>503</v>
      </c>
      <c r="K98" s="1" t="s">
        <v>504</v>
      </c>
      <c r="L98" s="1" t="s">
        <v>505</v>
      </c>
      <c r="M98" s="4" t="str">
        <f t="shared" si="0"/>
        <v>Outstanding</v>
      </c>
      <c r="N98" s="13" t="s">
        <v>21</v>
      </c>
    </row>
    <row r="99" spans="1:14" ht="60" customHeight="1" x14ac:dyDescent="0.35">
      <c r="A99" s="11" t="s">
        <v>506</v>
      </c>
      <c r="B99" s="1" t="s">
        <v>507</v>
      </c>
      <c r="C99" s="2" t="s">
        <v>27</v>
      </c>
      <c r="D99" s="3" t="s">
        <v>17</v>
      </c>
      <c r="E99" s="4" t="s">
        <v>18</v>
      </c>
      <c r="F99" s="4" t="s">
        <v>19</v>
      </c>
      <c r="G99" s="4" t="s">
        <v>20</v>
      </c>
      <c r="H99" s="4" t="s">
        <v>21</v>
      </c>
      <c r="I99" s="5" t="s">
        <v>21</v>
      </c>
      <c r="J99" s="1" t="s">
        <v>508</v>
      </c>
      <c r="K99" s="1" t="s">
        <v>509</v>
      </c>
      <c r="L99" s="1" t="s">
        <v>510</v>
      </c>
      <c r="M99" s="4" t="str">
        <f t="shared" si="0"/>
        <v>Outstanding</v>
      </c>
      <c r="N99" s="13" t="s">
        <v>21</v>
      </c>
    </row>
    <row r="100" spans="1:14" ht="60" customHeight="1" x14ac:dyDescent="0.35">
      <c r="A100" s="11" t="s">
        <v>511</v>
      </c>
      <c r="B100" s="1" t="s">
        <v>512</v>
      </c>
      <c r="C100" s="2" t="s">
        <v>27</v>
      </c>
      <c r="D100" s="3" t="s">
        <v>17</v>
      </c>
      <c r="E100" s="4" t="s">
        <v>18</v>
      </c>
      <c r="F100" s="4" t="s">
        <v>19</v>
      </c>
      <c r="G100" s="4" t="s">
        <v>20</v>
      </c>
      <c r="H100" s="4" t="s">
        <v>21</v>
      </c>
      <c r="I100" s="5" t="s">
        <v>21</v>
      </c>
      <c r="J100" s="1" t="s">
        <v>513</v>
      </c>
      <c r="K100" s="1" t="s">
        <v>514</v>
      </c>
      <c r="L100" s="1" t="s">
        <v>515</v>
      </c>
      <c r="M100" s="4" t="str">
        <f t="shared" si="0"/>
        <v>Outstanding</v>
      </c>
      <c r="N100" s="13" t="s">
        <v>21</v>
      </c>
    </row>
    <row r="101" spans="1:14" ht="60" customHeight="1" x14ac:dyDescent="0.35">
      <c r="A101" s="11" t="s">
        <v>516</v>
      </c>
      <c r="B101" s="1" t="s">
        <v>517</v>
      </c>
      <c r="C101" s="2" t="s">
        <v>27</v>
      </c>
      <c r="D101" s="3" t="s">
        <v>17</v>
      </c>
      <c r="E101" s="4" t="s">
        <v>18</v>
      </c>
      <c r="F101" s="4" t="s">
        <v>19</v>
      </c>
      <c r="G101" s="4" t="s">
        <v>20</v>
      </c>
      <c r="H101" s="4" t="s">
        <v>21</v>
      </c>
      <c r="I101" s="5" t="s">
        <v>21</v>
      </c>
      <c r="J101" s="1" t="s">
        <v>518</v>
      </c>
      <c r="K101" s="1" t="s">
        <v>519</v>
      </c>
      <c r="L101" s="1" t="s">
        <v>520</v>
      </c>
      <c r="M101" s="4" t="str">
        <f t="shared" si="0"/>
        <v>Outstanding</v>
      </c>
      <c r="N101" s="13" t="s">
        <v>21</v>
      </c>
    </row>
    <row r="102" spans="1:14" ht="60" customHeight="1" x14ac:dyDescent="0.35">
      <c r="A102" s="11" t="s">
        <v>521</v>
      </c>
      <c r="B102" s="1" t="s">
        <v>522</v>
      </c>
      <c r="C102" s="2" t="s">
        <v>27</v>
      </c>
      <c r="D102" s="3" t="s">
        <v>38</v>
      </c>
      <c r="E102" s="4" t="s">
        <v>18</v>
      </c>
      <c r="F102" s="4" t="s">
        <v>19</v>
      </c>
      <c r="G102" s="4" t="s">
        <v>20</v>
      </c>
      <c r="H102" s="4" t="s">
        <v>21</v>
      </c>
      <c r="I102" s="5" t="s">
        <v>21</v>
      </c>
      <c r="J102" s="1" t="s">
        <v>523</v>
      </c>
      <c r="K102" s="1" t="s">
        <v>524</v>
      </c>
      <c r="L102" s="1" t="s">
        <v>525</v>
      </c>
      <c r="M102" s="4" t="str">
        <f t="shared" si="0"/>
        <v>Outstanding</v>
      </c>
      <c r="N102" s="13" t="s">
        <v>21</v>
      </c>
    </row>
    <row r="103" spans="1:14" ht="60" customHeight="1" x14ac:dyDescent="0.35">
      <c r="A103" s="11" t="s">
        <v>526</v>
      </c>
      <c r="B103" s="1" t="s">
        <v>527</v>
      </c>
      <c r="C103" s="2" t="s">
        <v>27</v>
      </c>
      <c r="D103" s="3" t="s">
        <v>17</v>
      </c>
      <c r="E103" s="4" t="s">
        <v>18</v>
      </c>
      <c r="F103" s="4" t="s">
        <v>19</v>
      </c>
      <c r="G103" s="4" t="s">
        <v>20</v>
      </c>
      <c r="H103" s="4" t="s">
        <v>21</v>
      </c>
      <c r="I103" s="5" t="s">
        <v>21</v>
      </c>
      <c r="J103" s="1" t="s">
        <v>528</v>
      </c>
      <c r="K103" s="1" t="s">
        <v>529</v>
      </c>
      <c r="L103" s="1" t="s">
        <v>530</v>
      </c>
      <c r="M103" s="4" t="str">
        <f t="shared" si="0"/>
        <v>Outstanding</v>
      </c>
      <c r="N103" s="13" t="s">
        <v>21</v>
      </c>
    </row>
    <row r="104" spans="1:14" ht="60" customHeight="1" x14ac:dyDescent="0.35">
      <c r="A104" s="11" t="s">
        <v>531</v>
      </c>
      <c r="B104" s="1" t="s">
        <v>532</v>
      </c>
      <c r="C104" s="2" t="s">
        <v>27</v>
      </c>
      <c r="D104" s="3" t="s">
        <v>38</v>
      </c>
      <c r="E104" s="4" t="s">
        <v>18</v>
      </c>
      <c r="F104" s="4" t="s">
        <v>19</v>
      </c>
      <c r="G104" s="4" t="s">
        <v>20</v>
      </c>
      <c r="H104" s="4" t="s">
        <v>21</v>
      </c>
      <c r="I104" s="5" t="s">
        <v>21</v>
      </c>
      <c r="J104" s="1" t="s">
        <v>533</v>
      </c>
      <c r="K104" s="1" t="s">
        <v>534</v>
      </c>
      <c r="L104" s="1" t="s">
        <v>535</v>
      </c>
      <c r="M104" s="4" t="str">
        <f t="shared" si="0"/>
        <v>Outstanding</v>
      </c>
      <c r="N104" s="13" t="s">
        <v>21</v>
      </c>
    </row>
    <row r="105" spans="1:14" ht="60" customHeight="1" x14ac:dyDescent="0.35">
      <c r="A105" s="11" t="s">
        <v>536</v>
      </c>
      <c r="B105" s="1" t="s">
        <v>537</v>
      </c>
      <c r="C105" s="2" t="s">
        <v>27</v>
      </c>
      <c r="D105" s="3" t="s">
        <v>17</v>
      </c>
      <c r="E105" s="4" t="s">
        <v>18</v>
      </c>
      <c r="F105" s="4" t="s">
        <v>19</v>
      </c>
      <c r="G105" s="4" t="s">
        <v>20</v>
      </c>
      <c r="H105" s="4" t="s">
        <v>21</v>
      </c>
      <c r="I105" s="5" t="s">
        <v>21</v>
      </c>
      <c r="J105" s="1" t="s">
        <v>538</v>
      </c>
      <c r="K105" s="1" t="s">
        <v>539</v>
      </c>
      <c r="L105" s="1" t="s">
        <v>540</v>
      </c>
      <c r="M105" s="4" t="str">
        <f t="shared" si="0"/>
        <v>Outstanding</v>
      </c>
      <c r="N105" s="13" t="s">
        <v>21</v>
      </c>
    </row>
    <row r="106" spans="1:14" ht="60" customHeight="1" x14ac:dyDescent="0.35">
      <c r="A106" s="11" t="s">
        <v>541</v>
      </c>
      <c r="B106" s="1" t="s">
        <v>542</v>
      </c>
      <c r="C106" s="2" t="s">
        <v>27</v>
      </c>
      <c r="D106" s="3" t="s">
        <v>17</v>
      </c>
      <c r="E106" s="4" t="s">
        <v>18</v>
      </c>
      <c r="F106" s="4" t="s">
        <v>19</v>
      </c>
      <c r="G106" s="4" t="s">
        <v>20</v>
      </c>
      <c r="H106" s="4" t="s">
        <v>21</v>
      </c>
      <c r="I106" s="5" t="s">
        <v>21</v>
      </c>
      <c r="J106" s="1" t="s">
        <v>543</v>
      </c>
      <c r="K106" s="1" t="s">
        <v>544</v>
      </c>
      <c r="L106" s="1" t="s">
        <v>545</v>
      </c>
      <c r="M106" s="4" t="str">
        <f t="shared" si="0"/>
        <v>Outstanding</v>
      </c>
      <c r="N106" s="13" t="s">
        <v>21</v>
      </c>
    </row>
    <row r="107" spans="1:14" ht="60" customHeight="1" x14ac:dyDescent="0.35">
      <c r="A107" s="11" t="s">
        <v>546</v>
      </c>
      <c r="B107" s="1" t="s">
        <v>547</v>
      </c>
      <c r="C107" s="2" t="s">
        <v>27</v>
      </c>
      <c r="D107" s="3" t="s">
        <v>38</v>
      </c>
      <c r="E107" s="4" t="s">
        <v>18</v>
      </c>
      <c r="F107" s="4" t="s">
        <v>19</v>
      </c>
      <c r="G107" s="4" t="s">
        <v>20</v>
      </c>
      <c r="H107" s="4" t="s">
        <v>21</v>
      </c>
      <c r="I107" s="5" t="s">
        <v>21</v>
      </c>
      <c r="J107" s="1" t="s">
        <v>548</v>
      </c>
      <c r="K107" s="1" t="s">
        <v>549</v>
      </c>
      <c r="L107" s="1" t="s">
        <v>550</v>
      </c>
      <c r="M107" s="4" t="str">
        <f t="shared" si="0"/>
        <v>Outstanding</v>
      </c>
      <c r="N107" s="13" t="s">
        <v>21</v>
      </c>
    </row>
    <row r="108" spans="1:14" ht="60" customHeight="1" x14ac:dyDescent="0.35">
      <c r="A108" s="11" t="s">
        <v>551</v>
      </c>
      <c r="B108" s="1" t="s">
        <v>552</v>
      </c>
      <c r="C108" s="2" t="s">
        <v>16</v>
      </c>
      <c r="D108" s="3" t="s">
        <v>17</v>
      </c>
      <c r="E108" s="4" t="s">
        <v>18</v>
      </c>
      <c r="F108" s="4" t="s">
        <v>19</v>
      </c>
      <c r="G108" s="4" t="s">
        <v>20</v>
      </c>
      <c r="H108" s="4" t="s">
        <v>21</v>
      </c>
      <c r="I108" s="5" t="s">
        <v>21</v>
      </c>
      <c r="J108" s="1" t="s">
        <v>553</v>
      </c>
      <c r="K108" s="1" t="s">
        <v>554</v>
      </c>
      <c r="L108" s="1" t="s">
        <v>555</v>
      </c>
      <c r="M108" s="4" t="str">
        <f t="shared" si="0"/>
        <v>Outstanding</v>
      </c>
      <c r="N108" s="13" t="s">
        <v>21</v>
      </c>
    </row>
    <row r="109" spans="1:14" ht="60" customHeight="1" x14ac:dyDescent="0.35">
      <c r="A109" s="11" t="s">
        <v>556</v>
      </c>
      <c r="B109" s="1" t="s">
        <v>557</v>
      </c>
      <c r="C109" s="2" t="s">
        <v>27</v>
      </c>
      <c r="D109" s="3" t="s">
        <v>17</v>
      </c>
      <c r="E109" s="4" t="s">
        <v>18</v>
      </c>
      <c r="F109" s="4" t="s">
        <v>19</v>
      </c>
      <c r="G109" s="4" t="s">
        <v>20</v>
      </c>
      <c r="H109" s="4" t="s">
        <v>21</v>
      </c>
      <c r="I109" s="5" t="s">
        <v>21</v>
      </c>
      <c r="J109" s="1" t="s">
        <v>558</v>
      </c>
      <c r="K109" s="1" t="s">
        <v>559</v>
      </c>
      <c r="L109" s="1" t="s">
        <v>560</v>
      </c>
      <c r="M109" s="4" t="str">
        <f t="shared" si="0"/>
        <v>Outstanding</v>
      </c>
      <c r="N109" s="13" t="s">
        <v>21</v>
      </c>
    </row>
    <row r="110" spans="1:14" ht="60" customHeight="1" x14ac:dyDescent="0.35">
      <c r="A110" s="11" t="s">
        <v>561</v>
      </c>
      <c r="B110" s="1" t="s">
        <v>562</v>
      </c>
      <c r="C110" s="2" t="s">
        <v>27</v>
      </c>
      <c r="D110" s="3" t="s">
        <v>17</v>
      </c>
      <c r="E110" s="4" t="s">
        <v>18</v>
      </c>
      <c r="F110" s="4" t="s">
        <v>19</v>
      </c>
      <c r="G110" s="4" t="s">
        <v>20</v>
      </c>
      <c r="H110" s="4" t="s">
        <v>21</v>
      </c>
      <c r="I110" s="5" t="s">
        <v>21</v>
      </c>
      <c r="J110" s="1" t="s">
        <v>563</v>
      </c>
      <c r="K110" s="1" t="s">
        <v>564</v>
      </c>
      <c r="L110" s="1" t="s">
        <v>565</v>
      </c>
      <c r="M110" s="4" t="str">
        <f t="shared" si="0"/>
        <v>Outstanding</v>
      </c>
      <c r="N110" s="13" t="s">
        <v>21</v>
      </c>
    </row>
    <row r="111" spans="1:14" ht="60" customHeight="1" x14ac:dyDescent="0.35">
      <c r="A111" s="11" t="s">
        <v>566</v>
      </c>
      <c r="B111" s="1" t="s">
        <v>567</v>
      </c>
      <c r="C111" s="2" t="s">
        <v>27</v>
      </c>
      <c r="D111" s="3" t="s">
        <v>38</v>
      </c>
      <c r="E111" s="4" t="s">
        <v>18</v>
      </c>
      <c r="F111" s="4" t="s">
        <v>19</v>
      </c>
      <c r="G111" s="4" t="s">
        <v>20</v>
      </c>
      <c r="H111" s="4" t="s">
        <v>21</v>
      </c>
      <c r="I111" s="5" t="s">
        <v>21</v>
      </c>
      <c r="J111" s="1" t="s">
        <v>568</v>
      </c>
      <c r="K111" s="1" t="s">
        <v>569</v>
      </c>
      <c r="L111" s="1" t="s">
        <v>570</v>
      </c>
      <c r="M111" s="4" t="str">
        <f t="shared" si="0"/>
        <v>Outstanding</v>
      </c>
      <c r="N111" s="13" t="s">
        <v>21</v>
      </c>
    </row>
    <row r="112" spans="1:14" ht="60" customHeight="1" x14ac:dyDescent="0.35">
      <c r="A112" s="11" t="s">
        <v>571</v>
      </c>
      <c r="B112" s="1" t="s">
        <v>572</v>
      </c>
      <c r="C112" s="2" t="s">
        <v>27</v>
      </c>
      <c r="D112" s="3" t="s">
        <v>38</v>
      </c>
      <c r="E112" s="4" t="s">
        <v>18</v>
      </c>
      <c r="F112" s="4" t="s">
        <v>19</v>
      </c>
      <c r="G112" s="4" t="s">
        <v>20</v>
      </c>
      <c r="H112" s="4" t="s">
        <v>21</v>
      </c>
      <c r="I112" s="5" t="s">
        <v>21</v>
      </c>
      <c r="J112" s="1" t="s">
        <v>573</v>
      </c>
      <c r="K112" s="1" t="s">
        <v>574</v>
      </c>
      <c r="L112" s="1" t="s">
        <v>575</v>
      </c>
      <c r="M112" s="4" t="str">
        <f t="shared" si="0"/>
        <v>Outstanding</v>
      </c>
      <c r="N112" s="13" t="s">
        <v>21</v>
      </c>
    </row>
    <row r="113" spans="1:14" ht="60" customHeight="1" x14ac:dyDescent="0.35">
      <c r="A113" s="11" t="s">
        <v>576</v>
      </c>
      <c r="B113" s="1" t="s">
        <v>577</v>
      </c>
      <c r="C113" s="2" t="s">
        <v>27</v>
      </c>
      <c r="D113" s="3" t="s">
        <v>17</v>
      </c>
      <c r="E113" s="4" t="s">
        <v>18</v>
      </c>
      <c r="F113" s="4" t="s">
        <v>19</v>
      </c>
      <c r="G113" s="4" t="s">
        <v>20</v>
      </c>
      <c r="H113" s="4" t="s">
        <v>21</v>
      </c>
      <c r="I113" s="5" t="s">
        <v>21</v>
      </c>
      <c r="J113" s="1" t="s">
        <v>578</v>
      </c>
      <c r="K113" s="1" t="s">
        <v>579</v>
      </c>
      <c r="L113" s="1" t="s">
        <v>580</v>
      </c>
      <c r="M113" s="4" t="str">
        <f t="shared" si="0"/>
        <v>Outstanding</v>
      </c>
      <c r="N113" s="13" t="s">
        <v>21</v>
      </c>
    </row>
    <row r="114" spans="1:14" ht="60" customHeight="1" x14ac:dyDescent="0.35">
      <c r="A114" s="11" t="s">
        <v>581</v>
      </c>
      <c r="B114" s="1" t="s">
        <v>582</v>
      </c>
      <c r="C114" s="2" t="s">
        <v>27</v>
      </c>
      <c r="D114" s="3" t="s">
        <v>17</v>
      </c>
      <c r="E114" s="4" t="s">
        <v>18</v>
      </c>
      <c r="F114" s="4" t="s">
        <v>19</v>
      </c>
      <c r="G114" s="4" t="s">
        <v>20</v>
      </c>
      <c r="H114" s="4" t="s">
        <v>21</v>
      </c>
      <c r="I114" s="5" t="s">
        <v>21</v>
      </c>
      <c r="J114" s="1" t="s">
        <v>583</v>
      </c>
      <c r="K114" s="1" t="s">
        <v>584</v>
      </c>
      <c r="L114" s="1" t="s">
        <v>585</v>
      </c>
      <c r="M114" s="4" t="str">
        <f t="shared" si="0"/>
        <v>Outstanding</v>
      </c>
      <c r="N114" s="13" t="s">
        <v>21</v>
      </c>
    </row>
    <row r="115" spans="1:14" ht="60" customHeight="1" x14ac:dyDescent="0.35">
      <c r="A115" s="11" t="s">
        <v>586</v>
      </c>
      <c r="B115" s="1" t="s">
        <v>587</v>
      </c>
      <c r="C115" s="2" t="s">
        <v>16</v>
      </c>
      <c r="D115" s="3" t="s">
        <v>17</v>
      </c>
      <c r="E115" s="4" t="s">
        <v>18</v>
      </c>
      <c r="F115" s="4" t="s">
        <v>19</v>
      </c>
      <c r="G115" s="4" t="s">
        <v>20</v>
      </c>
      <c r="H115" s="4" t="s">
        <v>21</v>
      </c>
      <c r="I115" s="5" t="s">
        <v>21</v>
      </c>
      <c r="J115" s="1" t="s">
        <v>588</v>
      </c>
      <c r="K115" s="1" t="s">
        <v>589</v>
      </c>
      <c r="L115" s="1" t="s">
        <v>590</v>
      </c>
      <c r="M115" s="4" t="str">
        <f t="shared" si="0"/>
        <v>Outstanding</v>
      </c>
      <c r="N115" s="13" t="s">
        <v>21</v>
      </c>
    </row>
    <row r="116" spans="1:14" ht="60" customHeight="1" x14ac:dyDescent="0.35">
      <c r="A116" s="11" t="s">
        <v>591</v>
      </c>
      <c r="B116" s="1" t="s">
        <v>592</v>
      </c>
      <c r="C116" s="2" t="s">
        <v>27</v>
      </c>
      <c r="D116" s="3" t="s">
        <v>17</v>
      </c>
      <c r="E116" s="4" t="s">
        <v>18</v>
      </c>
      <c r="F116" s="4" t="s">
        <v>19</v>
      </c>
      <c r="G116" s="4" t="s">
        <v>20</v>
      </c>
      <c r="H116" s="4" t="s">
        <v>21</v>
      </c>
      <c r="I116" s="5" t="s">
        <v>21</v>
      </c>
      <c r="J116" s="1" t="s">
        <v>593</v>
      </c>
      <c r="K116" s="1" t="s">
        <v>594</v>
      </c>
      <c r="L116" s="1" t="s">
        <v>595</v>
      </c>
      <c r="M116" s="4" t="str">
        <f t="shared" si="0"/>
        <v>Outstanding</v>
      </c>
      <c r="N116" s="13" t="s">
        <v>21</v>
      </c>
    </row>
    <row r="117" spans="1:14" ht="60" customHeight="1" x14ac:dyDescent="0.35">
      <c r="A117" s="11" t="s">
        <v>596</v>
      </c>
      <c r="B117" s="1" t="s">
        <v>597</v>
      </c>
      <c r="C117" s="2" t="s">
        <v>27</v>
      </c>
      <c r="D117" s="3" t="s">
        <v>17</v>
      </c>
      <c r="E117" s="4" t="s">
        <v>18</v>
      </c>
      <c r="F117" s="4" t="s">
        <v>19</v>
      </c>
      <c r="G117" s="4" t="s">
        <v>20</v>
      </c>
      <c r="H117" s="4" t="s">
        <v>21</v>
      </c>
      <c r="I117" s="5" t="s">
        <v>21</v>
      </c>
      <c r="J117" s="1" t="s">
        <v>598</v>
      </c>
      <c r="K117" s="1" t="s">
        <v>599</v>
      </c>
      <c r="L117" s="1" t="s">
        <v>600</v>
      </c>
      <c r="M117" s="4" t="str">
        <f t="shared" si="0"/>
        <v>Outstanding</v>
      </c>
      <c r="N117" s="13" t="s">
        <v>21</v>
      </c>
    </row>
    <row r="118" spans="1:14" ht="60" customHeight="1" x14ac:dyDescent="0.35">
      <c r="A118" s="11" t="s">
        <v>601</v>
      </c>
      <c r="B118" s="1" t="s">
        <v>602</v>
      </c>
      <c r="C118" s="2" t="s">
        <v>16</v>
      </c>
      <c r="D118" s="3" t="s">
        <v>38</v>
      </c>
      <c r="E118" s="4" t="s">
        <v>18</v>
      </c>
      <c r="F118" s="4" t="s">
        <v>19</v>
      </c>
      <c r="G118" s="4" t="s">
        <v>20</v>
      </c>
      <c r="H118" s="4" t="s">
        <v>21</v>
      </c>
      <c r="I118" s="5" t="s">
        <v>21</v>
      </c>
      <c r="J118" s="1" t="s">
        <v>603</v>
      </c>
      <c r="K118" s="1" t="s">
        <v>604</v>
      </c>
      <c r="L118" s="1" t="s">
        <v>605</v>
      </c>
      <c r="M118" s="4" t="str">
        <f t="shared" si="0"/>
        <v>Outstanding</v>
      </c>
      <c r="N118" s="13" t="s">
        <v>21</v>
      </c>
    </row>
    <row r="119" spans="1:14" ht="60" customHeight="1" x14ac:dyDescent="0.35">
      <c r="A119" s="11" t="s">
        <v>606</v>
      </c>
      <c r="B119" s="1" t="s">
        <v>607</v>
      </c>
      <c r="C119" s="2" t="s">
        <v>16</v>
      </c>
      <c r="D119" s="3" t="s">
        <v>17</v>
      </c>
      <c r="E119" s="4" t="s">
        <v>18</v>
      </c>
      <c r="F119" s="4" t="s">
        <v>19</v>
      </c>
      <c r="G119" s="4" t="s">
        <v>20</v>
      </c>
      <c r="H119" s="4" t="s">
        <v>21</v>
      </c>
      <c r="I119" s="5" t="s">
        <v>21</v>
      </c>
      <c r="J119" s="1" t="s">
        <v>608</v>
      </c>
      <c r="K119" s="1" t="s">
        <v>609</v>
      </c>
      <c r="L119" s="1" t="s">
        <v>610</v>
      </c>
      <c r="M119" s="4" t="str">
        <f t="shared" si="0"/>
        <v>Outstanding</v>
      </c>
      <c r="N119" s="13" t="s">
        <v>21</v>
      </c>
    </row>
    <row r="120" spans="1:14" ht="60" customHeight="1" x14ac:dyDescent="0.35">
      <c r="A120" s="11" t="s">
        <v>611</v>
      </c>
      <c r="B120" s="1" t="s">
        <v>612</v>
      </c>
      <c r="C120" s="2" t="s">
        <v>27</v>
      </c>
      <c r="D120" s="3" t="s">
        <v>38</v>
      </c>
      <c r="E120" s="4" t="s">
        <v>18</v>
      </c>
      <c r="F120" s="4" t="s">
        <v>19</v>
      </c>
      <c r="G120" s="4" t="s">
        <v>20</v>
      </c>
      <c r="H120" s="4" t="s">
        <v>21</v>
      </c>
      <c r="I120" s="5" t="s">
        <v>21</v>
      </c>
      <c r="J120" s="1" t="s">
        <v>613</v>
      </c>
      <c r="K120" s="1" t="s">
        <v>614</v>
      </c>
      <c r="L120" s="1" t="s">
        <v>615</v>
      </c>
      <c r="M120" s="4" t="str">
        <f t="shared" si="0"/>
        <v>Outstanding</v>
      </c>
      <c r="N120" s="13" t="s">
        <v>21</v>
      </c>
    </row>
    <row r="121" spans="1:14" ht="60" customHeight="1" x14ac:dyDescent="0.35">
      <c r="A121" s="11" t="s">
        <v>616</v>
      </c>
      <c r="B121" s="1" t="s">
        <v>617</v>
      </c>
      <c r="C121" s="2" t="s">
        <v>27</v>
      </c>
      <c r="D121" s="3" t="s">
        <v>38</v>
      </c>
      <c r="E121" s="4" t="s">
        <v>18</v>
      </c>
      <c r="F121" s="4" t="s">
        <v>19</v>
      </c>
      <c r="G121" s="4" t="s">
        <v>20</v>
      </c>
      <c r="H121" s="4" t="s">
        <v>21</v>
      </c>
      <c r="I121" s="5" t="s">
        <v>21</v>
      </c>
      <c r="J121" s="1" t="s">
        <v>618</v>
      </c>
      <c r="K121" s="1" t="s">
        <v>619</v>
      </c>
      <c r="L121" s="1" t="s">
        <v>620</v>
      </c>
      <c r="M121" s="4" t="str">
        <f t="shared" si="0"/>
        <v>Outstanding</v>
      </c>
      <c r="N121" s="13" t="s">
        <v>21</v>
      </c>
    </row>
    <row r="122" spans="1:14" ht="60" customHeight="1" x14ac:dyDescent="0.35">
      <c r="A122" s="11" t="s">
        <v>621</v>
      </c>
      <c r="B122" s="1" t="s">
        <v>622</v>
      </c>
      <c r="C122" s="2" t="s">
        <v>27</v>
      </c>
      <c r="D122" s="3" t="s">
        <v>38</v>
      </c>
      <c r="E122" s="4" t="s">
        <v>18</v>
      </c>
      <c r="F122" s="4" t="s">
        <v>19</v>
      </c>
      <c r="G122" s="4" t="s">
        <v>20</v>
      </c>
      <c r="H122" s="4" t="s">
        <v>21</v>
      </c>
      <c r="I122" s="5" t="s">
        <v>21</v>
      </c>
      <c r="J122" s="1" t="s">
        <v>623</v>
      </c>
      <c r="K122" s="1" t="s">
        <v>624</v>
      </c>
      <c r="L122" s="1" t="s">
        <v>625</v>
      </c>
      <c r="M122" s="4" t="str">
        <f t="shared" si="0"/>
        <v>Outstanding</v>
      </c>
      <c r="N122" s="13" t="s">
        <v>21</v>
      </c>
    </row>
    <row r="123" spans="1:14" ht="60" customHeight="1" x14ac:dyDescent="0.35">
      <c r="A123" s="11" t="s">
        <v>626</v>
      </c>
      <c r="B123" s="1" t="s">
        <v>627</v>
      </c>
      <c r="C123" s="2" t="s">
        <v>27</v>
      </c>
      <c r="D123" s="3" t="s">
        <v>17</v>
      </c>
      <c r="E123" s="4" t="s">
        <v>18</v>
      </c>
      <c r="F123" s="4" t="s">
        <v>19</v>
      </c>
      <c r="G123" s="4" t="s">
        <v>20</v>
      </c>
      <c r="H123" s="4" t="s">
        <v>21</v>
      </c>
      <c r="I123" s="5" t="s">
        <v>21</v>
      </c>
      <c r="J123" s="1" t="s">
        <v>628</v>
      </c>
      <c r="K123" s="1" t="s">
        <v>629</v>
      </c>
      <c r="L123" s="1" t="s">
        <v>630</v>
      </c>
      <c r="M123" s="4" t="str">
        <f t="shared" si="0"/>
        <v>Outstanding</v>
      </c>
      <c r="N123" s="13" t="s">
        <v>21</v>
      </c>
    </row>
    <row r="124" spans="1:14" ht="60" customHeight="1" x14ac:dyDescent="0.35">
      <c r="A124" s="11" t="s">
        <v>631</v>
      </c>
      <c r="B124" s="1" t="s">
        <v>632</v>
      </c>
      <c r="C124" s="2" t="s">
        <v>27</v>
      </c>
      <c r="D124" s="3" t="s">
        <v>38</v>
      </c>
      <c r="E124" s="4" t="s">
        <v>18</v>
      </c>
      <c r="F124" s="4" t="s">
        <v>19</v>
      </c>
      <c r="G124" s="4" t="s">
        <v>20</v>
      </c>
      <c r="H124" s="4" t="s">
        <v>21</v>
      </c>
      <c r="I124" s="5" t="s">
        <v>21</v>
      </c>
      <c r="J124" s="1" t="s">
        <v>633</v>
      </c>
      <c r="K124" s="1" t="s">
        <v>634</v>
      </c>
      <c r="L124" s="1" t="s">
        <v>635</v>
      </c>
      <c r="M124" s="4" t="str">
        <f t="shared" si="0"/>
        <v>Outstanding</v>
      </c>
      <c r="N124" s="13" t="s">
        <v>21</v>
      </c>
    </row>
    <row r="125" spans="1:14" ht="60" customHeight="1" x14ac:dyDescent="0.35">
      <c r="A125" s="11" t="s">
        <v>636</v>
      </c>
      <c r="B125" s="1" t="s">
        <v>637</v>
      </c>
      <c r="C125" s="2" t="s">
        <v>27</v>
      </c>
      <c r="D125" s="3" t="s">
        <v>17</v>
      </c>
      <c r="E125" s="4" t="s">
        <v>18</v>
      </c>
      <c r="F125" s="4" t="s">
        <v>19</v>
      </c>
      <c r="G125" s="4" t="s">
        <v>20</v>
      </c>
      <c r="H125" s="4" t="s">
        <v>21</v>
      </c>
      <c r="I125" s="5" t="s">
        <v>21</v>
      </c>
      <c r="J125" s="1" t="s">
        <v>638</v>
      </c>
      <c r="K125" s="1" t="s">
        <v>639</v>
      </c>
      <c r="L125" s="1" t="s">
        <v>640</v>
      </c>
      <c r="M125" s="4" t="str">
        <f t="shared" si="0"/>
        <v>Outstanding</v>
      </c>
      <c r="N125" s="13" t="s">
        <v>21</v>
      </c>
    </row>
    <row r="126" spans="1:14" ht="60" customHeight="1" x14ac:dyDescent="0.35">
      <c r="A126" s="11" t="s">
        <v>641</v>
      </c>
      <c r="B126" s="1" t="s">
        <v>642</v>
      </c>
      <c r="C126" s="2" t="s">
        <v>27</v>
      </c>
      <c r="D126" s="3" t="s">
        <v>38</v>
      </c>
      <c r="E126" s="4" t="s">
        <v>18</v>
      </c>
      <c r="F126" s="4" t="s">
        <v>19</v>
      </c>
      <c r="G126" s="4" t="s">
        <v>20</v>
      </c>
      <c r="H126" s="4" t="s">
        <v>21</v>
      </c>
      <c r="I126" s="5" t="s">
        <v>21</v>
      </c>
      <c r="J126" s="1" t="s">
        <v>643</v>
      </c>
      <c r="K126" s="1" t="s">
        <v>644</v>
      </c>
      <c r="L126" s="1" t="s">
        <v>645</v>
      </c>
      <c r="M126" s="4" t="str">
        <f t="shared" si="0"/>
        <v>Outstanding</v>
      </c>
      <c r="N126" s="13" t="s">
        <v>21</v>
      </c>
    </row>
    <row r="127" spans="1:14" ht="60" customHeight="1" x14ac:dyDescent="0.35">
      <c r="A127" s="11" t="s">
        <v>646</v>
      </c>
      <c r="B127" s="1" t="s">
        <v>647</v>
      </c>
      <c r="C127" s="2" t="s">
        <v>16</v>
      </c>
      <c r="D127" s="3" t="s">
        <v>17</v>
      </c>
      <c r="E127" s="4" t="s">
        <v>18</v>
      </c>
      <c r="F127" s="4" t="s">
        <v>19</v>
      </c>
      <c r="G127" s="4" t="s">
        <v>20</v>
      </c>
      <c r="H127" s="4" t="s">
        <v>21</v>
      </c>
      <c r="I127" s="5" t="s">
        <v>21</v>
      </c>
      <c r="J127" s="1" t="s">
        <v>648</v>
      </c>
      <c r="K127" s="1" t="s">
        <v>649</v>
      </c>
      <c r="L127" s="1" t="s">
        <v>650</v>
      </c>
      <c r="M127" s="4" t="str">
        <f t="shared" si="0"/>
        <v>Outstanding</v>
      </c>
      <c r="N127" s="13" t="s">
        <v>21</v>
      </c>
    </row>
    <row r="128" spans="1:14" ht="60" customHeight="1" x14ac:dyDescent="0.35">
      <c r="A128" s="11" t="s">
        <v>651</v>
      </c>
      <c r="B128" s="1" t="s">
        <v>652</v>
      </c>
      <c r="C128" s="2" t="s">
        <v>27</v>
      </c>
      <c r="D128" s="3" t="s">
        <v>38</v>
      </c>
      <c r="E128" s="4" t="s">
        <v>18</v>
      </c>
      <c r="F128" s="4" t="s">
        <v>19</v>
      </c>
      <c r="G128" s="4" t="s">
        <v>20</v>
      </c>
      <c r="H128" s="4" t="s">
        <v>21</v>
      </c>
      <c r="I128" s="5" t="s">
        <v>21</v>
      </c>
      <c r="J128" s="1" t="s">
        <v>653</v>
      </c>
      <c r="K128" s="1" t="s">
        <v>654</v>
      </c>
      <c r="L128" s="1" t="s">
        <v>655</v>
      </c>
      <c r="M128" s="4" t="str">
        <f t="shared" si="0"/>
        <v>Outstanding</v>
      </c>
      <c r="N128" s="13" t="s">
        <v>21</v>
      </c>
    </row>
    <row r="129" spans="1:14" ht="60" customHeight="1" x14ac:dyDescent="0.35">
      <c r="A129" s="11" t="s">
        <v>656</v>
      </c>
      <c r="B129" s="1" t="s">
        <v>657</v>
      </c>
      <c r="C129" s="2" t="s">
        <v>27</v>
      </c>
      <c r="D129" s="3" t="s">
        <v>38</v>
      </c>
      <c r="E129" s="4" t="s">
        <v>18</v>
      </c>
      <c r="F129" s="4" t="s">
        <v>19</v>
      </c>
      <c r="G129" s="4" t="s">
        <v>20</v>
      </c>
      <c r="H129" s="4" t="s">
        <v>21</v>
      </c>
      <c r="I129" s="5" t="s">
        <v>21</v>
      </c>
      <c r="J129" s="1" t="s">
        <v>658</v>
      </c>
      <c r="K129" s="1" t="s">
        <v>659</v>
      </c>
      <c r="L129" s="1" t="s">
        <v>660</v>
      </c>
      <c r="M129" s="4" t="str">
        <f t="shared" si="0"/>
        <v>Outstanding</v>
      </c>
      <c r="N129" s="13" t="s">
        <v>21</v>
      </c>
    </row>
    <row r="130" spans="1:14" ht="60" customHeight="1" x14ac:dyDescent="0.35">
      <c r="A130" s="11" t="s">
        <v>661</v>
      </c>
      <c r="B130" s="1" t="s">
        <v>662</v>
      </c>
      <c r="C130" s="2" t="s">
        <v>16</v>
      </c>
      <c r="D130" s="3" t="s">
        <v>38</v>
      </c>
      <c r="E130" s="4" t="s">
        <v>18</v>
      </c>
      <c r="F130" s="4" t="s">
        <v>19</v>
      </c>
      <c r="G130" s="4" t="s">
        <v>20</v>
      </c>
      <c r="H130" s="4" t="s">
        <v>21</v>
      </c>
      <c r="I130" s="5" t="s">
        <v>21</v>
      </c>
      <c r="J130" s="1" t="s">
        <v>663</v>
      </c>
      <c r="K130" s="1" t="s">
        <v>664</v>
      </c>
      <c r="L130" s="1" t="s">
        <v>665</v>
      </c>
      <c r="M130" s="4" t="str">
        <f t="shared" si="0"/>
        <v>Outstanding</v>
      </c>
      <c r="N130" s="13" t="s">
        <v>21</v>
      </c>
    </row>
    <row r="131" spans="1:14" ht="60" customHeight="1" x14ac:dyDescent="0.35">
      <c r="A131" s="11" t="s">
        <v>666</v>
      </c>
      <c r="B131" s="1" t="s">
        <v>667</v>
      </c>
      <c r="C131" s="2" t="s">
        <v>27</v>
      </c>
      <c r="D131" s="3" t="s">
        <v>38</v>
      </c>
      <c r="E131" s="4" t="s">
        <v>18</v>
      </c>
      <c r="F131" s="4" t="s">
        <v>19</v>
      </c>
      <c r="G131" s="4" t="s">
        <v>20</v>
      </c>
      <c r="H131" s="4" t="s">
        <v>21</v>
      </c>
      <c r="I131" s="5" t="s">
        <v>21</v>
      </c>
      <c r="J131" s="1" t="s">
        <v>668</v>
      </c>
      <c r="K131" s="1" t="s">
        <v>669</v>
      </c>
      <c r="L131" s="1" t="s">
        <v>670</v>
      </c>
      <c r="M131" s="4" t="str">
        <f t="shared" si="0"/>
        <v>Outstanding</v>
      </c>
      <c r="N131" s="13" t="s">
        <v>21</v>
      </c>
    </row>
    <row r="132" spans="1:14" ht="60" customHeight="1" x14ac:dyDescent="0.35">
      <c r="A132" s="11" t="s">
        <v>671</v>
      </c>
      <c r="B132" s="1" t="s">
        <v>672</v>
      </c>
      <c r="C132" s="2" t="s">
        <v>27</v>
      </c>
      <c r="D132" s="3" t="s">
        <v>17</v>
      </c>
      <c r="E132" s="4" t="s">
        <v>18</v>
      </c>
      <c r="F132" s="4" t="s">
        <v>19</v>
      </c>
      <c r="G132" s="4" t="s">
        <v>20</v>
      </c>
      <c r="H132" s="4" t="s">
        <v>21</v>
      </c>
      <c r="I132" s="5" t="s">
        <v>21</v>
      </c>
      <c r="J132" s="1" t="s">
        <v>673</v>
      </c>
      <c r="K132" s="1" t="s">
        <v>674</v>
      </c>
      <c r="L132" s="1" t="s">
        <v>675</v>
      </c>
      <c r="M132" s="4" t="str">
        <f t="shared" si="0"/>
        <v>Outstanding</v>
      </c>
      <c r="N132" s="13" t="s">
        <v>21</v>
      </c>
    </row>
    <row r="133" spans="1:14" ht="60" customHeight="1" x14ac:dyDescent="0.35">
      <c r="A133" s="11" t="s">
        <v>676</v>
      </c>
      <c r="B133" s="1" t="s">
        <v>677</v>
      </c>
      <c r="C133" s="2" t="s">
        <v>27</v>
      </c>
      <c r="D133" s="3" t="s">
        <v>38</v>
      </c>
      <c r="E133" s="4" t="s">
        <v>18</v>
      </c>
      <c r="F133" s="4" t="s">
        <v>19</v>
      </c>
      <c r="G133" s="4" t="s">
        <v>20</v>
      </c>
      <c r="H133" s="4" t="s">
        <v>21</v>
      </c>
      <c r="I133" s="5" t="s">
        <v>21</v>
      </c>
      <c r="J133" s="1" t="s">
        <v>678</v>
      </c>
      <c r="K133" s="1" t="s">
        <v>679</v>
      </c>
      <c r="L133" s="1" t="s">
        <v>680</v>
      </c>
      <c r="M133" s="4" t="str">
        <f t="shared" si="0"/>
        <v>Outstanding</v>
      </c>
      <c r="N133" s="13" t="s">
        <v>21</v>
      </c>
    </row>
    <row r="134" spans="1:14" ht="60" customHeight="1" x14ac:dyDescent="0.35">
      <c r="A134" s="11" t="s">
        <v>681</v>
      </c>
      <c r="B134" s="1" t="s">
        <v>682</v>
      </c>
      <c r="C134" s="2" t="s">
        <v>27</v>
      </c>
      <c r="D134" s="3" t="s">
        <v>17</v>
      </c>
      <c r="E134" s="4" t="s">
        <v>18</v>
      </c>
      <c r="F134" s="4" t="s">
        <v>19</v>
      </c>
      <c r="G134" s="4" t="s">
        <v>20</v>
      </c>
      <c r="H134" s="4" t="s">
        <v>21</v>
      </c>
      <c r="I134" s="5" t="s">
        <v>21</v>
      </c>
      <c r="J134" s="1" t="s">
        <v>683</v>
      </c>
      <c r="K134" s="1" t="s">
        <v>684</v>
      </c>
      <c r="L134" s="1" t="s">
        <v>685</v>
      </c>
      <c r="M134" s="4" t="str">
        <f t="shared" si="0"/>
        <v>Outstanding</v>
      </c>
      <c r="N134" s="13" t="s">
        <v>21</v>
      </c>
    </row>
    <row r="135" spans="1:14" ht="60" customHeight="1" x14ac:dyDescent="0.35">
      <c r="A135" s="11" t="s">
        <v>686</v>
      </c>
      <c r="B135" s="1" t="s">
        <v>687</v>
      </c>
      <c r="C135" s="2" t="s">
        <v>27</v>
      </c>
      <c r="D135" s="3" t="s">
        <v>17</v>
      </c>
      <c r="E135" s="4" t="s">
        <v>18</v>
      </c>
      <c r="F135" s="4" t="s">
        <v>19</v>
      </c>
      <c r="G135" s="4" t="s">
        <v>20</v>
      </c>
      <c r="H135" s="4" t="s">
        <v>21</v>
      </c>
      <c r="I135" s="5" t="s">
        <v>21</v>
      </c>
      <c r="J135" s="1" t="s">
        <v>688</v>
      </c>
      <c r="K135" s="1" t="s">
        <v>689</v>
      </c>
      <c r="L135" s="1" t="s">
        <v>690</v>
      </c>
      <c r="M135" s="4" t="str">
        <f t="shared" si="0"/>
        <v>Outstanding</v>
      </c>
      <c r="N135" s="13" t="s">
        <v>21</v>
      </c>
    </row>
    <row r="136" spans="1:14" ht="60" customHeight="1" x14ac:dyDescent="0.35">
      <c r="A136" s="11" t="s">
        <v>691</v>
      </c>
      <c r="B136" s="1" t="s">
        <v>692</v>
      </c>
      <c r="C136" s="2" t="s">
        <v>16</v>
      </c>
      <c r="D136" s="3" t="s">
        <v>17</v>
      </c>
      <c r="E136" s="4" t="s">
        <v>18</v>
      </c>
      <c r="F136" s="4" t="s">
        <v>19</v>
      </c>
      <c r="G136" s="4" t="s">
        <v>20</v>
      </c>
      <c r="H136" s="4" t="s">
        <v>21</v>
      </c>
      <c r="I136" s="5" t="s">
        <v>21</v>
      </c>
      <c r="J136" s="1" t="s">
        <v>693</v>
      </c>
      <c r="K136" s="1" t="s">
        <v>694</v>
      </c>
      <c r="L136" s="1" t="s">
        <v>695</v>
      </c>
      <c r="M136" s="4" t="str">
        <f t="shared" si="0"/>
        <v>Outstanding</v>
      </c>
      <c r="N136" s="13" t="s">
        <v>21</v>
      </c>
    </row>
    <row r="137" spans="1:14" ht="60" customHeight="1" x14ac:dyDescent="0.35">
      <c r="A137" s="11" t="s">
        <v>696</v>
      </c>
      <c r="B137" s="1" t="s">
        <v>697</v>
      </c>
      <c r="C137" s="2" t="s">
        <v>27</v>
      </c>
      <c r="D137" s="3" t="s">
        <v>38</v>
      </c>
      <c r="E137" s="4" t="s">
        <v>18</v>
      </c>
      <c r="F137" s="4" t="s">
        <v>19</v>
      </c>
      <c r="G137" s="4" t="s">
        <v>20</v>
      </c>
      <c r="H137" s="4" t="s">
        <v>21</v>
      </c>
      <c r="I137" s="5" t="s">
        <v>21</v>
      </c>
      <c r="J137" s="1" t="s">
        <v>698</v>
      </c>
      <c r="K137" s="1" t="s">
        <v>699</v>
      </c>
      <c r="L137" s="1" t="s">
        <v>700</v>
      </c>
      <c r="M137" s="4" t="str">
        <f t="shared" si="0"/>
        <v>Outstanding</v>
      </c>
      <c r="N137" s="13" t="s">
        <v>21</v>
      </c>
    </row>
    <row r="138" spans="1:14" ht="60" customHeight="1" x14ac:dyDescent="0.35">
      <c r="A138" s="11" t="s">
        <v>701</v>
      </c>
      <c r="B138" s="1" t="s">
        <v>702</v>
      </c>
      <c r="C138" s="2" t="s">
        <v>27</v>
      </c>
      <c r="D138" s="3" t="s">
        <v>17</v>
      </c>
      <c r="E138" s="4" t="s">
        <v>18</v>
      </c>
      <c r="F138" s="4" t="s">
        <v>19</v>
      </c>
      <c r="G138" s="4" t="s">
        <v>20</v>
      </c>
      <c r="H138" s="4" t="s">
        <v>21</v>
      </c>
      <c r="I138" s="5" t="s">
        <v>21</v>
      </c>
      <c r="J138" s="1" t="s">
        <v>703</v>
      </c>
      <c r="K138" s="1" t="s">
        <v>704</v>
      </c>
      <c r="L138" s="1" t="s">
        <v>705</v>
      </c>
      <c r="M138" s="4" t="str">
        <f t="shared" si="0"/>
        <v>Outstanding</v>
      </c>
      <c r="N138" s="13" t="s">
        <v>21</v>
      </c>
    </row>
    <row r="139" spans="1:14" ht="60" customHeight="1" x14ac:dyDescent="0.35">
      <c r="A139" s="11" t="s">
        <v>706</v>
      </c>
      <c r="B139" s="1" t="s">
        <v>707</v>
      </c>
      <c r="C139" s="2" t="s">
        <v>27</v>
      </c>
      <c r="D139" s="3" t="s">
        <v>38</v>
      </c>
      <c r="E139" s="4" t="s">
        <v>18</v>
      </c>
      <c r="F139" s="4" t="s">
        <v>19</v>
      </c>
      <c r="G139" s="4" t="s">
        <v>20</v>
      </c>
      <c r="H139" s="4" t="s">
        <v>21</v>
      </c>
      <c r="I139" s="5" t="s">
        <v>21</v>
      </c>
      <c r="J139" s="1" t="s">
        <v>708</v>
      </c>
      <c r="K139" s="1" t="s">
        <v>709</v>
      </c>
      <c r="L139" s="1" t="s">
        <v>710</v>
      </c>
      <c r="M139" s="4" t="str">
        <f t="shared" si="0"/>
        <v>Outstanding</v>
      </c>
      <c r="N139" s="13" t="s">
        <v>21</v>
      </c>
    </row>
    <row r="140" spans="1:14" ht="60" customHeight="1" x14ac:dyDescent="0.35">
      <c r="A140" s="11" t="s">
        <v>711</v>
      </c>
      <c r="B140" s="1" t="s">
        <v>712</v>
      </c>
      <c r="C140" s="2" t="s">
        <v>27</v>
      </c>
      <c r="D140" s="3" t="s">
        <v>38</v>
      </c>
      <c r="E140" s="4" t="s">
        <v>18</v>
      </c>
      <c r="F140" s="4" t="s">
        <v>19</v>
      </c>
      <c r="G140" s="4" t="s">
        <v>20</v>
      </c>
      <c r="H140" s="4" t="s">
        <v>21</v>
      </c>
      <c r="I140" s="5" t="s">
        <v>21</v>
      </c>
      <c r="J140" s="1" t="s">
        <v>713</v>
      </c>
      <c r="K140" s="1" t="s">
        <v>714</v>
      </c>
      <c r="L140" s="1" t="s">
        <v>715</v>
      </c>
      <c r="M140" s="4" t="str">
        <f t="shared" si="0"/>
        <v>Outstanding</v>
      </c>
      <c r="N140" s="13" t="s">
        <v>21</v>
      </c>
    </row>
    <row r="141" spans="1:14" ht="60" customHeight="1" x14ac:dyDescent="0.35">
      <c r="A141" s="11" t="s">
        <v>716</v>
      </c>
      <c r="B141" s="1" t="s">
        <v>717</v>
      </c>
      <c r="C141" s="2" t="s">
        <v>27</v>
      </c>
      <c r="D141" s="3" t="s">
        <v>38</v>
      </c>
      <c r="E141" s="4" t="s">
        <v>18</v>
      </c>
      <c r="F141" s="4" t="s">
        <v>19</v>
      </c>
      <c r="G141" s="4" t="s">
        <v>20</v>
      </c>
      <c r="H141" s="4" t="s">
        <v>21</v>
      </c>
      <c r="I141" s="5" t="s">
        <v>21</v>
      </c>
      <c r="J141" s="1" t="s">
        <v>718</v>
      </c>
      <c r="K141" s="1" t="s">
        <v>719</v>
      </c>
      <c r="L141" s="1" t="s">
        <v>720</v>
      </c>
      <c r="M141" s="4" t="str">
        <f t="shared" si="0"/>
        <v>Outstanding</v>
      </c>
      <c r="N141" s="13" t="s">
        <v>21</v>
      </c>
    </row>
    <row r="142" spans="1:14" ht="60" customHeight="1" x14ac:dyDescent="0.35">
      <c r="A142" s="11" t="s">
        <v>721</v>
      </c>
      <c r="B142" s="1" t="s">
        <v>722</v>
      </c>
      <c r="C142" s="2" t="s">
        <v>27</v>
      </c>
      <c r="D142" s="3" t="s">
        <v>38</v>
      </c>
      <c r="E142" s="4" t="s">
        <v>18</v>
      </c>
      <c r="F142" s="4" t="s">
        <v>19</v>
      </c>
      <c r="G142" s="4" t="s">
        <v>20</v>
      </c>
      <c r="H142" s="4" t="s">
        <v>21</v>
      </c>
      <c r="I142" s="5" t="s">
        <v>21</v>
      </c>
      <c r="J142" s="1" t="s">
        <v>723</v>
      </c>
      <c r="K142" s="1" t="s">
        <v>724</v>
      </c>
      <c r="L142" s="1" t="s">
        <v>725</v>
      </c>
      <c r="M142" s="4" t="str">
        <f t="shared" si="0"/>
        <v>Outstanding</v>
      </c>
      <c r="N142" s="13" t="s">
        <v>21</v>
      </c>
    </row>
    <row r="143" spans="1:14" ht="60" customHeight="1" x14ac:dyDescent="0.35">
      <c r="A143" s="11" t="s">
        <v>726</v>
      </c>
      <c r="B143" s="1" t="s">
        <v>727</v>
      </c>
      <c r="C143" s="2" t="s">
        <v>27</v>
      </c>
      <c r="D143" s="3" t="s">
        <v>38</v>
      </c>
      <c r="E143" s="4" t="s">
        <v>18</v>
      </c>
      <c r="F143" s="4" t="s">
        <v>19</v>
      </c>
      <c r="G143" s="4" t="s">
        <v>20</v>
      </c>
      <c r="H143" s="4" t="s">
        <v>21</v>
      </c>
      <c r="I143" s="5" t="s">
        <v>21</v>
      </c>
      <c r="J143" s="1" t="s">
        <v>728</v>
      </c>
      <c r="K143" s="1" t="s">
        <v>729</v>
      </c>
      <c r="L143" s="1" t="s">
        <v>730</v>
      </c>
      <c r="M143" s="4" t="str">
        <f t="shared" si="0"/>
        <v>Outstanding</v>
      </c>
      <c r="N143" s="13" t="s">
        <v>21</v>
      </c>
    </row>
    <row r="144" spans="1:14" ht="60" customHeight="1" x14ac:dyDescent="0.35">
      <c r="A144" s="11" t="s">
        <v>731</v>
      </c>
      <c r="B144" s="1" t="s">
        <v>732</v>
      </c>
      <c r="C144" s="2" t="s">
        <v>27</v>
      </c>
      <c r="D144" s="3" t="s">
        <v>38</v>
      </c>
      <c r="E144" s="4" t="s">
        <v>18</v>
      </c>
      <c r="F144" s="4" t="s">
        <v>19</v>
      </c>
      <c r="G144" s="4" t="s">
        <v>20</v>
      </c>
      <c r="H144" s="4" t="s">
        <v>21</v>
      </c>
      <c r="I144" s="5" t="s">
        <v>21</v>
      </c>
      <c r="J144" s="1" t="s">
        <v>733</v>
      </c>
      <c r="K144" s="1" t="s">
        <v>734</v>
      </c>
      <c r="L144" s="1" t="s">
        <v>735</v>
      </c>
      <c r="M144" s="4" t="str">
        <f t="shared" si="0"/>
        <v>Outstanding</v>
      </c>
      <c r="N144" s="13" t="s">
        <v>21</v>
      </c>
    </row>
    <row r="145" spans="1:14" ht="60" customHeight="1" x14ac:dyDescent="0.35">
      <c r="A145" s="11" t="s">
        <v>736</v>
      </c>
      <c r="B145" s="1" t="s">
        <v>737</v>
      </c>
      <c r="C145" s="2" t="s">
        <v>27</v>
      </c>
      <c r="D145" s="3" t="s">
        <v>38</v>
      </c>
      <c r="E145" s="4" t="s">
        <v>18</v>
      </c>
      <c r="F145" s="4" t="s">
        <v>19</v>
      </c>
      <c r="G145" s="4" t="s">
        <v>20</v>
      </c>
      <c r="H145" s="4" t="s">
        <v>21</v>
      </c>
      <c r="I145" s="5" t="s">
        <v>21</v>
      </c>
      <c r="J145" s="1" t="s">
        <v>738</v>
      </c>
      <c r="K145" s="1" t="s">
        <v>739</v>
      </c>
      <c r="L145" s="1" t="s">
        <v>740</v>
      </c>
      <c r="M145" s="4" t="str">
        <f t="shared" si="0"/>
        <v>Outstanding</v>
      </c>
      <c r="N145" s="13" t="s">
        <v>21</v>
      </c>
    </row>
    <row r="146" spans="1:14" ht="60" customHeight="1" x14ac:dyDescent="0.35">
      <c r="A146" s="11" t="s">
        <v>741</v>
      </c>
      <c r="B146" s="1" t="s">
        <v>742</v>
      </c>
      <c r="C146" s="2" t="s">
        <v>27</v>
      </c>
      <c r="D146" s="3" t="s">
        <v>38</v>
      </c>
      <c r="E146" s="4" t="s">
        <v>18</v>
      </c>
      <c r="F146" s="4" t="s">
        <v>19</v>
      </c>
      <c r="G146" s="4" t="s">
        <v>20</v>
      </c>
      <c r="H146" s="4" t="s">
        <v>21</v>
      </c>
      <c r="I146" s="5" t="s">
        <v>21</v>
      </c>
      <c r="J146" s="1" t="s">
        <v>743</v>
      </c>
      <c r="K146" s="1" t="s">
        <v>744</v>
      </c>
      <c r="L146" s="1" t="s">
        <v>745</v>
      </c>
      <c r="M146" s="4" t="str">
        <f t="shared" si="0"/>
        <v>Outstanding</v>
      </c>
      <c r="N146" s="13" t="s">
        <v>21</v>
      </c>
    </row>
    <row r="147" spans="1:14" ht="60" customHeight="1" x14ac:dyDescent="0.35">
      <c r="A147" s="11" t="s">
        <v>746</v>
      </c>
      <c r="B147" s="1" t="s">
        <v>747</v>
      </c>
      <c r="C147" s="2" t="s">
        <v>27</v>
      </c>
      <c r="D147" s="3" t="s">
        <v>38</v>
      </c>
      <c r="E147" s="4" t="s">
        <v>18</v>
      </c>
      <c r="F147" s="4" t="s">
        <v>19</v>
      </c>
      <c r="G147" s="4" t="s">
        <v>20</v>
      </c>
      <c r="H147" s="4" t="s">
        <v>21</v>
      </c>
      <c r="I147" s="5" t="s">
        <v>21</v>
      </c>
      <c r="J147" s="1" t="s">
        <v>748</v>
      </c>
      <c r="K147" s="1" t="s">
        <v>749</v>
      </c>
      <c r="L147" s="1" t="s">
        <v>750</v>
      </c>
      <c r="M147" s="4" t="str">
        <f t="shared" si="0"/>
        <v>Outstanding</v>
      </c>
      <c r="N147" s="13" t="s">
        <v>21</v>
      </c>
    </row>
    <row r="148" spans="1:14" ht="60" customHeight="1" x14ac:dyDescent="0.35">
      <c r="A148" s="11" t="s">
        <v>751</v>
      </c>
      <c r="B148" s="1" t="s">
        <v>752</v>
      </c>
      <c r="C148" s="2" t="s">
        <v>119</v>
      </c>
      <c r="D148" s="3" t="s">
        <v>38</v>
      </c>
      <c r="E148" s="4" t="s">
        <v>18</v>
      </c>
      <c r="F148" s="4" t="s">
        <v>19</v>
      </c>
      <c r="G148" s="4" t="s">
        <v>20</v>
      </c>
      <c r="H148" s="4" t="s">
        <v>21</v>
      </c>
      <c r="I148" s="5" t="s">
        <v>21</v>
      </c>
      <c r="J148" s="1" t="s">
        <v>753</v>
      </c>
      <c r="K148" s="1" t="s">
        <v>754</v>
      </c>
      <c r="L148" s="1" t="s">
        <v>755</v>
      </c>
      <c r="M148" s="4" t="str">
        <f t="shared" si="0"/>
        <v>Outstanding</v>
      </c>
      <c r="N148" s="13" t="s">
        <v>21</v>
      </c>
    </row>
    <row r="149" spans="1:14" ht="60" customHeight="1" x14ac:dyDescent="0.35">
      <c r="A149" s="11" t="s">
        <v>756</v>
      </c>
      <c r="B149" s="1" t="s">
        <v>757</v>
      </c>
      <c r="C149" s="2" t="s">
        <v>119</v>
      </c>
      <c r="D149" s="3" t="s">
        <v>17</v>
      </c>
      <c r="E149" s="4" t="s">
        <v>18</v>
      </c>
      <c r="F149" s="4" t="s">
        <v>19</v>
      </c>
      <c r="G149" s="4" t="s">
        <v>20</v>
      </c>
      <c r="H149" s="4" t="s">
        <v>21</v>
      </c>
      <c r="I149" s="5" t="s">
        <v>21</v>
      </c>
      <c r="J149" s="1" t="s">
        <v>758</v>
      </c>
      <c r="K149" s="1" t="s">
        <v>759</v>
      </c>
      <c r="L149" s="1" t="s">
        <v>760</v>
      </c>
      <c r="M149" s="4" t="str">
        <f t="shared" si="0"/>
        <v>Outstanding</v>
      </c>
      <c r="N149" s="13" t="s">
        <v>21</v>
      </c>
    </row>
    <row r="150" spans="1:14" ht="60" customHeight="1" x14ac:dyDescent="0.35">
      <c r="A150" s="11" t="s">
        <v>761</v>
      </c>
      <c r="B150" s="1" t="s">
        <v>762</v>
      </c>
      <c r="C150" s="2" t="s">
        <v>27</v>
      </c>
      <c r="D150" s="3" t="s">
        <v>38</v>
      </c>
      <c r="E150" s="4" t="s">
        <v>18</v>
      </c>
      <c r="F150" s="4" t="s">
        <v>19</v>
      </c>
      <c r="G150" s="4" t="s">
        <v>20</v>
      </c>
      <c r="H150" s="4" t="s">
        <v>21</v>
      </c>
      <c r="I150" s="5" t="s">
        <v>21</v>
      </c>
      <c r="J150" s="1" t="s">
        <v>763</v>
      </c>
      <c r="K150" s="1" t="s">
        <v>764</v>
      </c>
      <c r="L150" s="1" t="s">
        <v>765</v>
      </c>
      <c r="M150" s="4" t="str">
        <f t="shared" si="0"/>
        <v>Outstanding</v>
      </c>
      <c r="N150" s="13" t="s">
        <v>21</v>
      </c>
    </row>
    <row r="151" spans="1:14" ht="60" customHeight="1" x14ac:dyDescent="0.35">
      <c r="A151" s="11" t="s">
        <v>766</v>
      </c>
      <c r="B151" s="1" t="s">
        <v>767</v>
      </c>
      <c r="C151" s="2" t="s">
        <v>27</v>
      </c>
      <c r="D151" s="3" t="s">
        <v>38</v>
      </c>
      <c r="E151" s="4" t="s">
        <v>18</v>
      </c>
      <c r="F151" s="4" t="s">
        <v>19</v>
      </c>
      <c r="G151" s="4" t="s">
        <v>20</v>
      </c>
      <c r="H151" s="4" t="s">
        <v>21</v>
      </c>
      <c r="I151" s="5" t="s">
        <v>21</v>
      </c>
      <c r="J151" s="1" t="s">
        <v>768</v>
      </c>
      <c r="K151" s="1" t="s">
        <v>769</v>
      </c>
      <c r="L151" s="1" t="s">
        <v>770</v>
      </c>
      <c r="M151" s="4" t="str">
        <f t="shared" si="0"/>
        <v>Outstanding</v>
      </c>
      <c r="N151" s="13" t="s">
        <v>21</v>
      </c>
    </row>
    <row r="152" spans="1:14" ht="60" customHeight="1" x14ac:dyDescent="0.35">
      <c r="A152" s="11" t="s">
        <v>771</v>
      </c>
      <c r="B152" s="1" t="s">
        <v>772</v>
      </c>
      <c r="C152" s="2" t="s">
        <v>27</v>
      </c>
      <c r="D152" s="3" t="s">
        <v>38</v>
      </c>
      <c r="E152" s="4" t="s">
        <v>18</v>
      </c>
      <c r="F152" s="4" t="s">
        <v>19</v>
      </c>
      <c r="G152" s="4" t="s">
        <v>20</v>
      </c>
      <c r="H152" s="4" t="s">
        <v>21</v>
      </c>
      <c r="I152" s="5" t="s">
        <v>21</v>
      </c>
      <c r="J152" s="1" t="s">
        <v>773</v>
      </c>
      <c r="K152" s="1" t="s">
        <v>774</v>
      </c>
      <c r="L152" s="1" t="s">
        <v>775</v>
      </c>
      <c r="M152" s="4" t="str">
        <f t="shared" si="0"/>
        <v>Outstanding</v>
      </c>
      <c r="N152" s="13" t="s">
        <v>21</v>
      </c>
    </row>
    <row r="153" spans="1:14" ht="60" customHeight="1" x14ac:dyDescent="0.35">
      <c r="A153" s="11" t="s">
        <v>776</v>
      </c>
      <c r="B153" s="1" t="s">
        <v>777</v>
      </c>
      <c r="C153" s="2" t="s">
        <v>27</v>
      </c>
      <c r="D153" s="3" t="s">
        <v>38</v>
      </c>
      <c r="E153" s="4" t="s">
        <v>18</v>
      </c>
      <c r="F153" s="4" t="s">
        <v>19</v>
      </c>
      <c r="G153" s="4" t="s">
        <v>20</v>
      </c>
      <c r="H153" s="4" t="s">
        <v>21</v>
      </c>
      <c r="I153" s="5" t="s">
        <v>21</v>
      </c>
      <c r="J153" s="1" t="s">
        <v>778</v>
      </c>
      <c r="K153" s="1" t="s">
        <v>779</v>
      </c>
      <c r="L153" s="1" t="s">
        <v>780</v>
      </c>
      <c r="M153" s="4" t="str">
        <f t="shared" si="0"/>
        <v>Outstanding</v>
      </c>
      <c r="N153" s="13" t="s">
        <v>21</v>
      </c>
    </row>
    <row r="154" spans="1:14" ht="60" customHeight="1" x14ac:dyDescent="0.35">
      <c r="A154" s="11" t="s">
        <v>781</v>
      </c>
      <c r="B154" s="1" t="s">
        <v>782</v>
      </c>
      <c r="C154" s="2" t="s">
        <v>27</v>
      </c>
      <c r="D154" s="3" t="s">
        <v>17</v>
      </c>
      <c r="E154" s="4" t="s">
        <v>18</v>
      </c>
      <c r="F154" s="4" t="s">
        <v>19</v>
      </c>
      <c r="G154" s="4" t="s">
        <v>20</v>
      </c>
      <c r="H154" s="4" t="s">
        <v>21</v>
      </c>
      <c r="I154" s="5" t="s">
        <v>21</v>
      </c>
      <c r="J154" s="1" t="s">
        <v>783</v>
      </c>
      <c r="K154" s="1" t="s">
        <v>784</v>
      </c>
      <c r="L154" s="1" t="s">
        <v>785</v>
      </c>
      <c r="M154" s="4" t="str">
        <f t="shared" si="0"/>
        <v>Outstanding</v>
      </c>
      <c r="N154" s="13" t="s">
        <v>21</v>
      </c>
    </row>
    <row r="155" spans="1:14" ht="60" customHeight="1" x14ac:dyDescent="0.35">
      <c r="A155" s="11" t="s">
        <v>786</v>
      </c>
      <c r="B155" s="1" t="s">
        <v>787</v>
      </c>
      <c r="C155" s="2" t="s">
        <v>27</v>
      </c>
      <c r="D155" s="3" t="s">
        <v>38</v>
      </c>
      <c r="E155" s="4" t="s">
        <v>18</v>
      </c>
      <c r="F155" s="4" t="s">
        <v>19</v>
      </c>
      <c r="G155" s="4" t="s">
        <v>20</v>
      </c>
      <c r="H155" s="4" t="s">
        <v>21</v>
      </c>
      <c r="I155" s="5" t="s">
        <v>21</v>
      </c>
      <c r="J155" s="1" t="s">
        <v>788</v>
      </c>
      <c r="K155" s="1" t="s">
        <v>789</v>
      </c>
      <c r="L155" s="1" t="s">
        <v>790</v>
      </c>
      <c r="M155" s="4" t="str">
        <f t="shared" si="0"/>
        <v>Outstanding</v>
      </c>
      <c r="N155" s="13" t="s">
        <v>21</v>
      </c>
    </row>
    <row r="156" spans="1:14" ht="60" customHeight="1" x14ac:dyDescent="0.35">
      <c r="A156" s="11" t="s">
        <v>791</v>
      </c>
      <c r="B156" s="1" t="s">
        <v>792</v>
      </c>
      <c r="C156" s="2" t="s">
        <v>27</v>
      </c>
      <c r="D156" s="3" t="s">
        <v>38</v>
      </c>
      <c r="E156" s="4" t="s">
        <v>18</v>
      </c>
      <c r="F156" s="4" t="s">
        <v>19</v>
      </c>
      <c r="G156" s="4" t="s">
        <v>20</v>
      </c>
      <c r="H156" s="4" t="s">
        <v>21</v>
      </c>
      <c r="I156" s="5" t="s">
        <v>21</v>
      </c>
      <c r="J156" s="1" t="s">
        <v>793</v>
      </c>
      <c r="K156" s="1" t="s">
        <v>794</v>
      </c>
      <c r="L156" s="1" t="s">
        <v>795</v>
      </c>
      <c r="M156" s="4" t="str">
        <f t="shared" si="0"/>
        <v>Outstanding</v>
      </c>
      <c r="N156" s="13" t="s">
        <v>21</v>
      </c>
    </row>
    <row r="157" spans="1:14" ht="60" customHeight="1" x14ac:dyDescent="0.35">
      <c r="A157" s="11" t="s">
        <v>796</v>
      </c>
      <c r="B157" s="1" t="s">
        <v>797</v>
      </c>
      <c r="C157" s="2" t="s">
        <v>27</v>
      </c>
      <c r="D157" s="3" t="s">
        <v>38</v>
      </c>
      <c r="E157" s="4" t="s">
        <v>18</v>
      </c>
      <c r="F157" s="4" t="s">
        <v>19</v>
      </c>
      <c r="G157" s="4" t="s">
        <v>20</v>
      </c>
      <c r="H157" s="4" t="s">
        <v>21</v>
      </c>
      <c r="I157" s="5" t="s">
        <v>21</v>
      </c>
      <c r="J157" s="1" t="s">
        <v>798</v>
      </c>
      <c r="K157" s="1" t="s">
        <v>799</v>
      </c>
      <c r="L157" s="1" t="s">
        <v>800</v>
      </c>
      <c r="M157" s="4" t="str">
        <f t="shared" si="0"/>
        <v>Outstanding</v>
      </c>
      <c r="N157" s="13" t="s">
        <v>21</v>
      </c>
    </row>
    <row r="158" spans="1:14" ht="60" customHeight="1" x14ac:dyDescent="0.35">
      <c r="A158" s="11" t="s">
        <v>801</v>
      </c>
      <c r="B158" s="1" t="s">
        <v>802</v>
      </c>
      <c r="C158" s="2" t="s">
        <v>27</v>
      </c>
      <c r="D158" s="3" t="s">
        <v>38</v>
      </c>
      <c r="E158" s="4" t="s">
        <v>18</v>
      </c>
      <c r="F158" s="4" t="s">
        <v>19</v>
      </c>
      <c r="G158" s="4" t="s">
        <v>20</v>
      </c>
      <c r="H158" s="4" t="s">
        <v>21</v>
      </c>
      <c r="I158" s="5" t="s">
        <v>21</v>
      </c>
      <c r="J158" s="1" t="s">
        <v>803</v>
      </c>
      <c r="K158" s="1" t="s">
        <v>804</v>
      </c>
      <c r="L158" s="1" t="s">
        <v>805</v>
      </c>
      <c r="M158" s="4" t="str">
        <f t="shared" si="0"/>
        <v>Outstanding</v>
      </c>
      <c r="N158" s="13" t="s">
        <v>21</v>
      </c>
    </row>
    <row r="159" spans="1:14" ht="60" customHeight="1" x14ac:dyDescent="0.35">
      <c r="A159" s="11" t="s">
        <v>806</v>
      </c>
      <c r="B159" s="1" t="s">
        <v>807</v>
      </c>
      <c r="C159" s="2" t="s">
        <v>27</v>
      </c>
      <c r="D159" s="3" t="s">
        <v>17</v>
      </c>
      <c r="E159" s="4" t="s">
        <v>18</v>
      </c>
      <c r="F159" s="4" t="s">
        <v>19</v>
      </c>
      <c r="G159" s="4" t="s">
        <v>20</v>
      </c>
      <c r="H159" s="4" t="s">
        <v>21</v>
      </c>
      <c r="I159" s="5" t="s">
        <v>21</v>
      </c>
      <c r="J159" s="1" t="s">
        <v>808</v>
      </c>
      <c r="K159" s="1" t="s">
        <v>809</v>
      </c>
      <c r="L159" s="1" t="s">
        <v>810</v>
      </c>
      <c r="M159" s="4" t="str">
        <f t="shared" si="0"/>
        <v>Outstanding</v>
      </c>
      <c r="N159" s="13" t="s">
        <v>21</v>
      </c>
    </row>
    <row r="160" spans="1:14" ht="60" customHeight="1" x14ac:dyDescent="0.35">
      <c r="A160" s="11" t="s">
        <v>811</v>
      </c>
      <c r="B160" s="1" t="s">
        <v>812</v>
      </c>
      <c r="C160" s="2" t="s">
        <v>27</v>
      </c>
      <c r="D160" s="3" t="s">
        <v>17</v>
      </c>
      <c r="E160" s="4" t="s">
        <v>18</v>
      </c>
      <c r="F160" s="4" t="s">
        <v>19</v>
      </c>
      <c r="G160" s="4" t="s">
        <v>20</v>
      </c>
      <c r="H160" s="4" t="s">
        <v>21</v>
      </c>
      <c r="I160" s="5" t="s">
        <v>21</v>
      </c>
      <c r="J160" s="1" t="s">
        <v>813</v>
      </c>
      <c r="K160" s="1" t="s">
        <v>814</v>
      </c>
      <c r="L160" s="1" t="s">
        <v>815</v>
      </c>
      <c r="M160" s="4" t="str">
        <f t="shared" si="0"/>
        <v>Outstanding</v>
      </c>
      <c r="N160" s="13" t="s">
        <v>21</v>
      </c>
    </row>
    <row r="161" spans="1:14" ht="60" customHeight="1" x14ac:dyDescent="0.35">
      <c r="A161" s="11" t="s">
        <v>816</v>
      </c>
      <c r="B161" s="1" t="s">
        <v>817</v>
      </c>
      <c r="C161" s="2" t="s">
        <v>27</v>
      </c>
      <c r="D161" s="3" t="s">
        <v>17</v>
      </c>
      <c r="E161" s="4" t="s">
        <v>18</v>
      </c>
      <c r="F161" s="4" t="s">
        <v>19</v>
      </c>
      <c r="G161" s="4" t="s">
        <v>20</v>
      </c>
      <c r="H161" s="4" t="s">
        <v>21</v>
      </c>
      <c r="I161" s="5" t="s">
        <v>21</v>
      </c>
      <c r="J161" s="1" t="s">
        <v>818</v>
      </c>
      <c r="K161" s="1" t="s">
        <v>819</v>
      </c>
      <c r="L161" s="1" t="s">
        <v>820</v>
      </c>
      <c r="M161" s="4" t="str">
        <f t="shared" si="0"/>
        <v>Outstanding</v>
      </c>
      <c r="N161" s="13" t="s">
        <v>21</v>
      </c>
    </row>
    <row r="162" spans="1:14" ht="60" customHeight="1" x14ac:dyDescent="0.35">
      <c r="A162" s="11" t="s">
        <v>821</v>
      </c>
      <c r="B162" s="1" t="s">
        <v>822</v>
      </c>
      <c r="C162" s="2" t="s">
        <v>27</v>
      </c>
      <c r="D162" s="3" t="s">
        <v>38</v>
      </c>
      <c r="E162" s="4" t="s">
        <v>18</v>
      </c>
      <c r="F162" s="4" t="s">
        <v>19</v>
      </c>
      <c r="G162" s="4" t="s">
        <v>20</v>
      </c>
      <c r="H162" s="4" t="s">
        <v>21</v>
      </c>
      <c r="I162" s="5" t="s">
        <v>21</v>
      </c>
      <c r="J162" s="1" t="s">
        <v>823</v>
      </c>
      <c r="K162" s="1" t="s">
        <v>824</v>
      </c>
      <c r="L162" s="1" t="s">
        <v>825</v>
      </c>
      <c r="M162" s="4" t="str">
        <f t="shared" si="0"/>
        <v>Outstanding</v>
      </c>
      <c r="N162" s="13" t="s">
        <v>21</v>
      </c>
    </row>
    <row r="163" spans="1:14" ht="60" customHeight="1" x14ac:dyDescent="0.35">
      <c r="A163" s="11" t="s">
        <v>826</v>
      </c>
      <c r="B163" s="1" t="s">
        <v>827</v>
      </c>
      <c r="C163" s="2" t="s">
        <v>27</v>
      </c>
      <c r="D163" s="3" t="s">
        <v>17</v>
      </c>
      <c r="E163" s="4" t="s">
        <v>18</v>
      </c>
      <c r="F163" s="4" t="s">
        <v>19</v>
      </c>
      <c r="G163" s="4" t="s">
        <v>20</v>
      </c>
      <c r="H163" s="4" t="s">
        <v>21</v>
      </c>
      <c r="I163" s="5" t="s">
        <v>21</v>
      </c>
      <c r="J163" s="1" t="s">
        <v>828</v>
      </c>
      <c r="K163" s="1" t="s">
        <v>829</v>
      </c>
      <c r="L163" s="1" t="s">
        <v>830</v>
      </c>
      <c r="M163" s="4" t="str">
        <f t="shared" si="0"/>
        <v>Outstanding</v>
      </c>
      <c r="N163" s="13" t="s">
        <v>21</v>
      </c>
    </row>
    <row r="164" spans="1:14" ht="60" customHeight="1" x14ac:dyDescent="0.35">
      <c r="A164" s="11" t="s">
        <v>831</v>
      </c>
      <c r="B164" s="1" t="s">
        <v>832</v>
      </c>
      <c r="C164" s="2" t="s">
        <v>27</v>
      </c>
      <c r="D164" s="3" t="s">
        <v>38</v>
      </c>
      <c r="E164" s="4" t="s">
        <v>18</v>
      </c>
      <c r="F164" s="4" t="s">
        <v>19</v>
      </c>
      <c r="G164" s="4" t="s">
        <v>20</v>
      </c>
      <c r="H164" s="4" t="s">
        <v>21</v>
      </c>
      <c r="I164" s="5" t="s">
        <v>21</v>
      </c>
      <c r="J164" s="1" t="s">
        <v>833</v>
      </c>
      <c r="K164" s="1" t="s">
        <v>834</v>
      </c>
      <c r="L164" s="1" t="s">
        <v>835</v>
      </c>
      <c r="M164" s="4" t="str">
        <f t="shared" si="0"/>
        <v>Outstanding</v>
      </c>
      <c r="N164" s="13" t="s">
        <v>21</v>
      </c>
    </row>
    <row r="165" spans="1:14" ht="60" customHeight="1" x14ac:dyDescent="0.35">
      <c r="A165" s="11" t="s">
        <v>836</v>
      </c>
      <c r="B165" s="1" t="s">
        <v>837</v>
      </c>
      <c r="C165" s="2" t="s">
        <v>27</v>
      </c>
      <c r="D165" s="3" t="s">
        <v>17</v>
      </c>
      <c r="E165" s="4" t="s">
        <v>18</v>
      </c>
      <c r="F165" s="4" t="s">
        <v>19</v>
      </c>
      <c r="G165" s="4" t="s">
        <v>20</v>
      </c>
      <c r="H165" s="4" t="s">
        <v>21</v>
      </c>
      <c r="I165" s="5" t="s">
        <v>21</v>
      </c>
      <c r="J165" s="1" t="s">
        <v>838</v>
      </c>
      <c r="K165" s="1" t="s">
        <v>839</v>
      </c>
      <c r="L165" s="1" t="s">
        <v>840</v>
      </c>
      <c r="M165" s="4" t="str">
        <f t="shared" si="0"/>
        <v>Outstanding</v>
      </c>
      <c r="N165" s="13" t="s">
        <v>21</v>
      </c>
    </row>
    <row r="166" spans="1:14" ht="60" customHeight="1" x14ac:dyDescent="0.35">
      <c r="A166" s="11" t="s">
        <v>841</v>
      </c>
      <c r="B166" s="1" t="s">
        <v>842</v>
      </c>
      <c r="C166" s="2" t="s">
        <v>27</v>
      </c>
      <c r="D166" s="3" t="s">
        <v>38</v>
      </c>
      <c r="E166" s="4" t="s">
        <v>18</v>
      </c>
      <c r="F166" s="4" t="s">
        <v>19</v>
      </c>
      <c r="G166" s="4" t="s">
        <v>20</v>
      </c>
      <c r="H166" s="4" t="s">
        <v>21</v>
      </c>
      <c r="I166" s="5" t="s">
        <v>21</v>
      </c>
      <c r="J166" s="1" t="s">
        <v>843</v>
      </c>
      <c r="K166" s="1" t="s">
        <v>844</v>
      </c>
      <c r="L166" s="1" t="s">
        <v>845</v>
      </c>
      <c r="M166" s="4" t="str">
        <f t="shared" si="0"/>
        <v>Outstanding</v>
      </c>
      <c r="N166" s="13" t="s">
        <v>21</v>
      </c>
    </row>
    <row r="167" spans="1:14" ht="60" customHeight="1" x14ac:dyDescent="0.35">
      <c r="A167" s="11" t="s">
        <v>846</v>
      </c>
      <c r="B167" s="1" t="s">
        <v>847</v>
      </c>
      <c r="C167" s="2" t="s">
        <v>27</v>
      </c>
      <c r="D167" s="3" t="s">
        <v>17</v>
      </c>
      <c r="E167" s="4" t="s">
        <v>18</v>
      </c>
      <c r="F167" s="4" t="s">
        <v>19</v>
      </c>
      <c r="G167" s="4" t="s">
        <v>20</v>
      </c>
      <c r="H167" s="4" t="s">
        <v>21</v>
      </c>
      <c r="I167" s="5" t="s">
        <v>21</v>
      </c>
      <c r="J167" s="1" t="s">
        <v>848</v>
      </c>
      <c r="K167" s="1" t="s">
        <v>849</v>
      </c>
      <c r="L167" s="1" t="s">
        <v>850</v>
      </c>
      <c r="M167" s="4" t="str">
        <f t="shared" si="0"/>
        <v>Outstanding</v>
      </c>
      <c r="N167" s="13" t="s">
        <v>21</v>
      </c>
    </row>
    <row r="168" spans="1:14" ht="60" customHeight="1" x14ac:dyDescent="0.35">
      <c r="A168" s="11" t="s">
        <v>851</v>
      </c>
      <c r="B168" s="1" t="s">
        <v>852</v>
      </c>
      <c r="C168" s="2" t="s">
        <v>27</v>
      </c>
      <c r="D168" s="3" t="s">
        <v>38</v>
      </c>
      <c r="E168" s="4" t="s">
        <v>18</v>
      </c>
      <c r="F168" s="4" t="s">
        <v>19</v>
      </c>
      <c r="G168" s="4" t="s">
        <v>20</v>
      </c>
      <c r="H168" s="4" t="s">
        <v>21</v>
      </c>
      <c r="I168" s="5" t="s">
        <v>21</v>
      </c>
      <c r="J168" s="1" t="s">
        <v>853</v>
      </c>
      <c r="K168" s="1" t="s">
        <v>854</v>
      </c>
      <c r="L168" s="1" t="s">
        <v>855</v>
      </c>
      <c r="M168" s="4" t="str">
        <f t="shared" si="0"/>
        <v>Outstanding</v>
      </c>
      <c r="N168" s="13" t="s">
        <v>21</v>
      </c>
    </row>
    <row r="169" spans="1:14" ht="60" customHeight="1" x14ac:dyDescent="0.35">
      <c r="A169" s="11" t="s">
        <v>856</v>
      </c>
      <c r="B169" s="1" t="s">
        <v>857</v>
      </c>
      <c r="C169" s="2" t="s">
        <v>16</v>
      </c>
      <c r="D169" s="3" t="s">
        <v>17</v>
      </c>
      <c r="E169" s="4" t="s">
        <v>18</v>
      </c>
      <c r="F169" s="4" t="s">
        <v>19</v>
      </c>
      <c r="G169" s="4" t="s">
        <v>20</v>
      </c>
      <c r="H169" s="4" t="s">
        <v>21</v>
      </c>
      <c r="I169" s="5" t="s">
        <v>21</v>
      </c>
      <c r="J169" s="1" t="s">
        <v>858</v>
      </c>
      <c r="K169" s="1" t="s">
        <v>859</v>
      </c>
      <c r="L169" s="1" t="s">
        <v>860</v>
      </c>
      <c r="M169" s="4" t="str">
        <f t="shared" si="0"/>
        <v>Outstanding</v>
      </c>
      <c r="N169" s="13" t="s">
        <v>21</v>
      </c>
    </row>
    <row r="170" spans="1:14" ht="60" customHeight="1" x14ac:dyDescent="0.35">
      <c r="A170" s="11" t="s">
        <v>861</v>
      </c>
      <c r="B170" s="1" t="s">
        <v>862</v>
      </c>
      <c r="C170" s="2" t="s">
        <v>27</v>
      </c>
      <c r="D170" s="3" t="s">
        <v>17</v>
      </c>
      <c r="E170" s="4" t="s">
        <v>18</v>
      </c>
      <c r="F170" s="4" t="s">
        <v>19</v>
      </c>
      <c r="G170" s="4" t="s">
        <v>20</v>
      </c>
      <c r="H170" s="4" t="s">
        <v>21</v>
      </c>
      <c r="I170" s="5" t="s">
        <v>21</v>
      </c>
      <c r="J170" s="1" t="s">
        <v>863</v>
      </c>
      <c r="K170" s="1" t="s">
        <v>864</v>
      </c>
      <c r="L170" s="1" t="s">
        <v>865</v>
      </c>
      <c r="M170" s="4" t="str">
        <f t="shared" si="0"/>
        <v>Outstanding</v>
      </c>
      <c r="N170" s="13" t="s">
        <v>21</v>
      </c>
    </row>
    <row r="171" spans="1:14" ht="60" customHeight="1" x14ac:dyDescent="0.35">
      <c r="A171" s="11" t="s">
        <v>866</v>
      </c>
      <c r="B171" s="1" t="s">
        <v>867</v>
      </c>
      <c r="C171" s="2" t="s">
        <v>27</v>
      </c>
      <c r="D171" s="3" t="s">
        <v>38</v>
      </c>
      <c r="E171" s="4" t="s">
        <v>18</v>
      </c>
      <c r="F171" s="4" t="s">
        <v>19</v>
      </c>
      <c r="G171" s="4" t="s">
        <v>20</v>
      </c>
      <c r="H171" s="4" t="s">
        <v>21</v>
      </c>
      <c r="I171" s="5" t="s">
        <v>21</v>
      </c>
      <c r="J171" s="1" t="s">
        <v>868</v>
      </c>
      <c r="K171" s="1" t="s">
        <v>869</v>
      </c>
      <c r="L171" s="1" t="s">
        <v>870</v>
      </c>
      <c r="M171" s="4" t="str">
        <f t="shared" si="0"/>
        <v>Outstanding</v>
      </c>
      <c r="N171" s="13" t="s">
        <v>21</v>
      </c>
    </row>
    <row r="172" spans="1:14" ht="60" customHeight="1" x14ac:dyDescent="0.35">
      <c r="A172" s="11" t="s">
        <v>871</v>
      </c>
      <c r="B172" s="1" t="s">
        <v>872</v>
      </c>
      <c r="C172" s="2" t="s">
        <v>27</v>
      </c>
      <c r="D172" s="3" t="s">
        <v>38</v>
      </c>
      <c r="E172" s="4" t="s">
        <v>18</v>
      </c>
      <c r="F172" s="4" t="s">
        <v>19</v>
      </c>
      <c r="G172" s="4" t="s">
        <v>20</v>
      </c>
      <c r="H172" s="4" t="s">
        <v>21</v>
      </c>
      <c r="I172" s="5" t="s">
        <v>21</v>
      </c>
      <c r="J172" s="1" t="s">
        <v>873</v>
      </c>
      <c r="K172" s="1" t="s">
        <v>874</v>
      </c>
      <c r="L172" s="1" t="s">
        <v>875</v>
      </c>
      <c r="M172" s="4" t="str">
        <f t="shared" si="0"/>
        <v>Outstanding</v>
      </c>
      <c r="N172" s="13" t="s">
        <v>21</v>
      </c>
    </row>
    <row r="173" spans="1:14" ht="60" customHeight="1" x14ac:dyDescent="0.35">
      <c r="A173" s="11" t="s">
        <v>876</v>
      </c>
      <c r="B173" s="1" t="s">
        <v>877</v>
      </c>
      <c r="C173" s="2" t="s">
        <v>27</v>
      </c>
      <c r="D173" s="3" t="s">
        <v>38</v>
      </c>
      <c r="E173" s="4" t="s">
        <v>18</v>
      </c>
      <c r="F173" s="4" t="s">
        <v>19</v>
      </c>
      <c r="G173" s="4" t="s">
        <v>20</v>
      </c>
      <c r="H173" s="4" t="s">
        <v>21</v>
      </c>
      <c r="I173" s="5" t="s">
        <v>21</v>
      </c>
      <c r="J173" s="1" t="s">
        <v>878</v>
      </c>
      <c r="K173" s="1" t="s">
        <v>879</v>
      </c>
      <c r="L173" s="1" t="s">
        <v>880</v>
      </c>
      <c r="M173" s="4" t="str">
        <f t="shared" si="0"/>
        <v>Outstanding</v>
      </c>
      <c r="N173" s="13" t="s">
        <v>21</v>
      </c>
    </row>
    <row r="174" spans="1:14" ht="60" customHeight="1" x14ac:dyDescent="0.35">
      <c r="A174" s="11" t="s">
        <v>881</v>
      </c>
      <c r="B174" s="1" t="s">
        <v>882</v>
      </c>
      <c r="C174" s="2" t="s">
        <v>27</v>
      </c>
      <c r="D174" s="3" t="s">
        <v>17</v>
      </c>
      <c r="E174" s="4" t="s">
        <v>18</v>
      </c>
      <c r="F174" s="4" t="s">
        <v>19</v>
      </c>
      <c r="G174" s="4" t="s">
        <v>20</v>
      </c>
      <c r="H174" s="4" t="s">
        <v>21</v>
      </c>
      <c r="I174" s="5" t="s">
        <v>21</v>
      </c>
      <c r="J174" s="1" t="s">
        <v>883</v>
      </c>
      <c r="K174" s="1" t="s">
        <v>884</v>
      </c>
      <c r="L174" s="1" t="s">
        <v>885</v>
      </c>
      <c r="M174" s="4" t="str">
        <f t="shared" si="0"/>
        <v>Outstanding</v>
      </c>
      <c r="N174" s="13" t="s">
        <v>21</v>
      </c>
    </row>
    <row r="175" spans="1:14" ht="60" customHeight="1" x14ac:dyDescent="0.35">
      <c r="A175" s="11" t="s">
        <v>886</v>
      </c>
      <c r="B175" s="1" t="s">
        <v>887</v>
      </c>
      <c r="C175" s="2" t="s">
        <v>27</v>
      </c>
      <c r="D175" s="3" t="s">
        <v>17</v>
      </c>
      <c r="E175" s="4" t="s">
        <v>18</v>
      </c>
      <c r="F175" s="4" t="s">
        <v>19</v>
      </c>
      <c r="G175" s="4" t="s">
        <v>20</v>
      </c>
      <c r="H175" s="4" t="s">
        <v>21</v>
      </c>
      <c r="I175" s="5" t="s">
        <v>21</v>
      </c>
      <c r="J175" s="1" t="s">
        <v>888</v>
      </c>
      <c r="K175" s="1" t="s">
        <v>889</v>
      </c>
      <c r="L175" s="1" t="s">
        <v>890</v>
      </c>
      <c r="M175" s="4" t="str">
        <f t="shared" si="0"/>
        <v>Outstanding</v>
      </c>
      <c r="N175" s="13" t="s">
        <v>21</v>
      </c>
    </row>
    <row r="176" spans="1:14" ht="60" customHeight="1" x14ac:dyDescent="0.35">
      <c r="A176" s="11" t="s">
        <v>891</v>
      </c>
      <c r="B176" s="1" t="s">
        <v>892</v>
      </c>
      <c r="C176" s="2" t="s">
        <v>27</v>
      </c>
      <c r="D176" s="3" t="s">
        <v>17</v>
      </c>
      <c r="E176" s="4" t="s">
        <v>18</v>
      </c>
      <c r="F176" s="4" t="s">
        <v>19</v>
      </c>
      <c r="G176" s="4" t="s">
        <v>20</v>
      </c>
      <c r="H176" s="4" t="s">
        <v>21</v>
      </c>
      <c r="I176" s="5" t="s">
        <v>21</v>
      </c>
      <c r="J176" s="1" t="s">
        <v>893</v>
      </c>
      <c r="K176" s="1" t="s">
        <v>894</v>
      </c>
      <c r="L176" s="1" t="s">
        <v>895</v>
      </c>
      <c r="M176" s="4" t="str">
        <f t="shared" si="0"/>
        <v>Outstanding</v>
      </c>
      <c r="N176" s="13" t="s">
        <v>21</v>
      </c>
    </row>
    <row r="177" spans="1:14" ht="60" customHeight="1" x14ac:dyDescent="0.35">
      <c r="A177" s="11" t="s">
        <v>896</v>
      </c>
      <c r="B177" s="1" t="s">
        <v>897</v>
      </c>
      <c r="C177" s="2" t="s">
        <v>27</v>
      </c>
      <c r="D177" s="3" t="s">
        <v>17</v>
      </c>
      <c r="E177" s="4" t="s">
        <v>18</v>
      </c>
      <c r="F177" s="4" t="s">
        <v>19</v>
      </c>
      <c r="G177" s="4" t="s">
        <v>20</v>
      </c>
      <c r="H177" s="4" t="s">
        <v>21</v>
      </c>
      <c r="I177" s="5" t="s">
        <v>21</v>
      </c>
      <c r="J177" s="1" t="s">
        <v>898</v>
      </c>
      <c r="K177" s="1" t="s">
        <v>899</v>
      </c>
      <c r="L177" s="1" t="s">
        <v>900</v>
      </c>
      <c r="M177" s="4" t="str">
        <f t="shared" si="0"/>
        <v>Outstanding</v>
      </c>
      <c r="N177" s="13" t="s">
        <v>21</v>
      </c>
    </row>
    <row r="178" spans="1:14" ht="60" customHeight="1" x14ac:dyDescent="0.35">
      <c r="A178" s="11" t="s">
        <v>901</v>
      </c>
      <c r="B178" s="1" t="s">
        <v>902</v>
      </c>
      <c r="C178" s="2" t="s">
        <v>27</v>
      </c>
      <c r="D178" s="3" t="s">
        <v>17</v>
      </c>
      <c r="E178" s="4" t="s">
        <v>18</v>
      </c>
      <c r="F178" s="4" t="s">
        <v>19</v>
      </c>
      <c r="G178" s="4" t="s">
        <v>20</v>
      </c>
      <c r="H178" s="4" t="s">
        <v>21</v>
      </c>
      <c r="I178" s="5" t="s">
        <v>21</v>
      </c>
      <c r="J178" s="1" t="s">
        <v>903</v>
      </c>
      <c r="K178" s="1" t="s">
        <v>904</v>
      </c>
      <c r="L178" s="1" t="s">
        <v>905</v>
      </c>
      <c r="M178" s="4" t="str">
        <f t="shared" si="0"/>
        <v>Outstanding</v>
      </c>
      <c r="N178" s="13" t="s">
        <v>21</v>
      </c>
    </row>
    <row r="179" spans="1:14" ht="60" customHeight="1" x14ac:dyDescent="0.35">
      <c r="A179" s="11" t="s">
        <v>906</v>
      </c>
      <c r="B179" s="1" t="s">
        <v>907</v>
      </c>
      <c r="C179" s="2" t="s">
        <v>27</v>
      </c>
      <c r="D179" s="3" t="s">
        <v>17</v>
      </c>
      <c r="E179" s="4" t="s">
        <v>18</v>
      </c>
      <c r="F179" s="4" t="s">
        <v>19</v>
      </c>
      <c r="G179" s="4" t="s">
        <v>20</v>
      </c>
      <c r="H179" s="4" t="s">
        <v>21</v>
      </c>
      <c r="I179" s="5" t="s">
        <v>21</v>
      </c>
      <c r="J179" s="1" t="s">
        <v>908</v>
      </c>
      <c r="K179" s="1" t="s">
        <v>909</v>
      </c>
      <c r="L179" s="1" t="s">
        <v>910</v>
      </c>
      <c r="M179" s="4" t="str">
        <f t="shared" si="0"/>
        <v>Outstanding</v>
      </c>
      <c r="N179" s="13" t="s">
        <v>21</v>
      </c>
    </row>
    <row r="180" spans="1:14" ht="60" customHeight="1" x14ac:dyDescent="0.35">
      <c r="A180" s="11" t="s">
        <v>911</v>
      </c>
      <c r="B180" s="1" t="s">
        <v>912</v>
      </c>
      <c r="C180" s="2" t="s">
        <v>16</v>
      </c>
      <c r="D180" s="3" t="s">
        <v>17</v>
      </c>
      <c r="E180" s="4" t="s">
        <v>18</v>
      </c>
      <c r="F180" s="4" t="s">
        <v>19</v>
      </c>
      <c r="G180" s="4" t="s">
        <v>20</v>
      </c>
      <c r="H180" s="4" t="s">
        <v>21</v>
      </c>
      <c r="I180" s="5" t="s">
        <v>21</v>
      </c>
      <c r="J180" s="1" t="s">
        <v>913</v>
      </c>
      <c r="K180" s="1" t="s">
        <v>914</v>
      </c>
      <c r="L180" s="1" t="s">
        <v>915</v>
      </c>
      <c r="M180" s="4" t="str">
        <f t="shared" si="0"/>
        <v>Outstanding</v>
      </c>
      <c r="N180" s="13" t="s">
        <v>21</v>
      </c>
    </row>
    <row r="181" spans="1:14" ht="60" customHeight="1" x14ac:dyDescent="0.35">
      <c r="A181" s="12" t="s">
        <v>916</v>
      </c>
      <c r="B181" s="6" t="s">
        <v>917</v>
      </c>
      <c r="C181" s="7" t="s">
        <v>27</v>
      </c>
      <c r="D181" s="8" t="s">
        <v>17</v>
      </c>
      <c r="E181" s="9" t="s">
        <v>18</v>
      </c>
      <c r="F181" s="9" t="s">
        <v>19</v>
      </c>
      <c r="G181" s="9" t="s">
        <v>20</v>
      </c>
      <c r="H181" s="9" t="s">
        <v>21</v>
      </c>
      <c r="I181" s="10" t="s">
        <v>21</v>
      </c>
      <c r="J181" s="6" t="s">
        <v>918</v>
      </c>
      <c r="K181" s="6" t="s">
        <v>90</v>
      </c>
      <c r="L181" s="6" t="s">
        <v>919</v>
      </c>
      <c r="M181" s="9" t="str">
        <f t="shared" si="0"/>
        <v>Outstanding</v>
      </c>
      <c r="N181" s="14" t="s">
        <v>21</v>
      </c>
    </row>
    <row r="185" spans="1:14" ht="32" customHeight="1" x14ac:dyDescent="0.35">
      <c r="A185" s="291" t="s">
        <v>920</v>
      </c>
      <c r="B185" s="291"/>
      <c r="C185" s="291"/>
      <c r="D185" s="291"/>
    </row>
  </sheetData>
  <mergeCells count="1">
    <mergeCell ref="A185:D185"/>
  </mergeCells>
  <conditionalFormatting sqref="C2:C181">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8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8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8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81" xr:uid="{00000000-0002-0000-0200-000000000000}">
      <formula1>"Must,Should,Could,Won't,Unassigned"</formula1>
    </dataValidation>
    <dataValidation type="list" showErrorMessage="1" errorTitle="Invalid Value" error="Please select a value from the list: Low, Medium, High, Unassessed." sqref="F2:F181" xr:uid="{00000000-0002-0000-0200-000001000000}">
      <formula1>"Low,Medium,High,Unassessed"</formula1>
    </dataValidation>
    <dataValidation type="list" showErrorMessage="1" errorTitle="Invalid Value" error="Please select a value from the list: Phase1, Phase2, Phase3, Phase4, Phase5, Pending." sqref="G2:G18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81" xr:uid="{00000000-0002-0000-0200-000003000000}">
      <formula1>"Implemented,Testing,Failed,Compensated,Risk Accepted,N/A"</formula1>
    </dataValidation>
  </dataValidations>
  <hyperlinks>
    <hyperlink ref="A18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1073</v>
      </c>
      <c r="C2" s="308" t="s">
        <v>1073</v>
      </c>
      <c r="D2" s="308" t="s">
        <v>1073</v>
      </c>
      <c r="E2" s="308" t="s">
        <v>1073</v>
      </c>
      <c r="F2" s="308" t="s">
        <v>1073</v>
      </c>
      <c r="G2" s="308" t="s">
        <v>1073</v>
      </c>
      <c r="H2" s="312" t="s">
        <v>1074</v>
      </c>
      <c r="I2" s="312" t="s">
        <v>1074</v>
      </c>
      <c r="J2" s="312" t="s">
        <v>1074</v>
      </c>
      <c r="K2" s="312" t="s">
        <v>1074</v>
      </c>
      <c r="L2" s="312" t="s">
        <v>1074</v>
      </c>
      <c r="M2" s="311" t="s">
        <v>1075</v>
      </c>
      <c r="N2" s="311" t="s">
        <v>1075</v>
      </c>
      <c r="O2" s="313" t="s">
        <v>1076</v>
      </c>
      <c r="P2" s="313" t="s">
        <v>1076</v>
      </c>
      <c r="Q2" s="309" t="s">
        <v>12</v>
      </c>
      <c r="R2" s="309" t="s">
        <v>12</v>
      </c>
      <c r="S2" s="309" t="s">
        <v>12</v>
      </c>
      <c r="T2" s="310" t="s">
        <v>1077</v>
      </c>
    </row>
    <row r="3" spans="2:20" ht="35" customHeight="1" x14ac:dyDescent="0.35">
      <c r="B3" s="73" t="s">
        <v>1078</v>
      </c>
      <c r="C3" s="73" t="s">
        <v>1079</v>
      </c>
      <c r="D3" s="73" t="s">
        <v>1080</v>
      </c>
      <c r="E3" s="73" t="s">
        <v>1081</v>
      </c>
      <c r="F3" s="73" t="s">
        <v>1082</v>
      </c>
      <c r="G3" s="73" t="s">
        <v>10</v>
      </c>
      <c r="H3" s="74" t="s">
        <v>1083</v>
      </c>
      <c r="I3" s="74" t="s">
        <v>1084</v>
      </c>
      <c r="J3" s="74" t="s">
        <v>1085</v>
      </c>
      <c r="K3" s="74" t="s">
        <v>1086</v>
      </c>
      <c r="L3" s="74" t="s">
        <v>1017</v>
      </c>
      <c r="M3" s="75" t="s">
        <v>1087</v>
      </c>
      <c r="N3" s="75" t="s">
        <v>1088</v>
      </c>
      <c r="O3" s="76" t="s">
        <v>1089</v>
      </c>
      <c r="P3" s="76" t="s">
        <v>1090</v>
      </c>
      <c r="Q3" s="77" t="s">
        <v>12</v>
      </c>
      <c r="R3" s="77" t="s">
        <v>1091</v>
      </c>
      <c r="S3" s="77" t="s">
        <v>1092</v>
      </c>
      <c r="T3" s="78" t="s">
        <v>1093</v>
      </c>
    </row>
    <row r="4" spans="2:20" ht="60" customHeight="1" x14ac:dyDescent="0.35">
      <c r="B4" s="79" t="s">
        <v>1094</v>
      </c>
      <c r="C4" s="79" t="s">
        <v>1095</v>
      </c>
      <c r="D4" s="79" t="s">
        <v>1096</v>
      </c>
      <c r="E4" s="79" t="s">
        <v>1097</v>
      </c>
      <c r="F4" s="79" t="s">
        <v>1098</v>
      </c>
      <c r="G4" s="79" t="s">
        <v>1099</v>
      </c>
      <c r="H4" s="79" t="s">
        <v>1100</v>
      </c>
      <c r="I4" s="79" t="s">
        <v>1101</v>
      </c>
      <c r="J4" s="79" t="s">
        <v>1102</v>
      </c>
      <c r="K4" s="79" t="s">
        <v>1103</v>
      </c>
      <c r="L4" s="79" t="s">
        <v>1104</v>
      </c>
      <c r="M4" s="79" t="s">
        <v>1105</v>
      </c>
      <c r="N4" s="79" t="s">
        <v>1106</v>
      </c>
      <c r="O4" s="79" t="s">
        <v>1107</v>
      </c>
      <c r="P4" s="79" t="s">
        <v>1108</v>
      </c>
      <c r="Q4" s="79" t="s">
        <v>1109</v>
      </c>
      <c r="R4" s="79" t="s">
        <v>1110</v>
      </c>
      <c r="S4" s="79" t="s">
        <v>1111</v>
      </c>
      <c r="T4" s="79" t="s">
        <v>1112</v>
      </c>
    </row>
    <row r="5" spans="2:20" ht="60" customHeight="1" x14ac:dyDescent="0.35">
      <c r="B5" s="41" t="s">
        <v>1113</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1114</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1115</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1116</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1117</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1118</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1119</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1120</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1121</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1122</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1123</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1124</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1125</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1126</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1127</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1128</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1129</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1130</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1131</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1132</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1133</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1134</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1135</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1136</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1137</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1138</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1139</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1140</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1141</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1142</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1143</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1144</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1145</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1146</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1147</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1148</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1149</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1150</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1151</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1152</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1153</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1154</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1155</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1156</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1157</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1158</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1159</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1160</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1161</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1162</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920</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1163</v>
      </c>
      <c r="B1" s="107" t="s">
        <v>0</v>
      </c>
      <c r="C1" s="107" t="s">
        <v>1164</v>
      </c>
      <c r="D1" s="107" t="s">
        <v>10</v>
      </c>
      <c r="E1" s="107" t="s">
        <v>1165</v>
      </c>
      <c r="F1" s="107" t="s">
        <v>1166</v>
      </c>
      <c r="G1" s="107" t="s">
        <v>1167</v>
      </c>
      <c r="H1" s="107" t="s">
        <v>1168</v>
      </c>
      <c r="I1" s="107" t="s">
        <v>1169</v>
      </c>
      <c r="J1" s="107" t="s">
        <v>1170</v>
      </c>
      <c r="K1" s="107" t="s">
        <v>1171</v>
      </c>
      <c r="L1" s="107" t="s">
        <v>1172</v>
      </c>
      <c r="M1" s="107" t="s">
        <v>1173</v>
      </c>
      <c r="N1" s="107" t="s">
        <v>1174</v>
      </c>
      <c r="O1" s="107" t="s">
        <v>1175</v>
      </c>
      <c r="P1" s="107" t="s">
        <v>1176</v>
      </c>
      <c r="Q1" s="107" t="s">
        <v>1177</v>
      </c>
      <c r="R1" s="107" t="s">
        <v>1178</v>
      </c>
      <c r="S1" s="107" t="s">
        <v>1179</v>
      </c>
      <c r="T1" s="107" t="s">
        <v>1180</v>
      </c>
      <c r="U1" s="107" t="s">
        <v>1181</v>
      </c>
      <c r="V1" s="107" t="s">
        <v>1182</v>
      </c>
      <c r="W1" s="107" t="s">
        <v>1183</v>
      </c>
      <c r="X1" s="107" t="s">
        <v>1184</v>
      </c>
      <c r="Y1" s="107" t="s">
        <v>1185</v>
      </c>
      <c r="Z1" s="107" t="s">
        <v>1186</v>
      </c>
      <c r="AA1" s="107" t="s">
        <v>1187</v>
      </c>
      <c r="AB1" s="107" t="s">
        <v>1188</v>
      </c>
      <c r="AC1" s="107" t="s">
        <v>1189</v>
      </c>
      <c r="AD1" s="107" t="s">
        <v>1190</v>
      </c>
      <c r="AE1" s="107" t="s">
        <v>1191</v>
      </c>
      <c r="AF1" s="107" t="s">
        <v>1192</v>
      </c>
      <c r="AG1" s="107" t="s">
        <v>1193</v>
      </c>
      <c r="AH1" s="107" t="s">
        <v>1194</v>
      </c>
      <c r="AI1" s="107" t="s">
        <v>1195</v>
      </c>
      <c r="AJ1" s="107" t="s">
        <v>1196</v>
      </c>
      <c r="AK1" s="107" t="s">
        <v>1197</v>
      </c>
      <c r="AL1" s="107" t="s">
        <v>1198</v>
      </c>
      <c r="AM1" s="107" t="s">
        <v>1199</v>
      </c>
      <c r="AN1" s="107" t="s">
        <v>1200</v>
      </c>
      <c r="AO1" s="107" t="s">
        <v>1201</v>
      </c>
      <c r="AP1" s="107" t="s">
        <v>1202</v>
      </c>
      <c r="AQ1" s="107" t="s">
        <v>1203</v>
      </c>
      <c r="AR1" s="107" t="s">
        <v>1204</v>
      </c>
      <c r="AS1" s="107" t="s">
        <v>1205</v>
      </c>
      <c r="AT1" s="107" t="s">
        <v>1206</v>
      </c>
      <c r="AU1" s="107" t="s">
        <v>1207</v>
      </c>
      <c r="AV1" s="107" t="s">
        <v>1208</v>
      </c>
      <c r="AW1" s="108" t="s">
        <v>1209</v>
      </c>
    </row>
    <row r="2" spans="1:49" ht="60" customHeight="1" outlineLevel="1" x14ac:dyDescent="0.35">
      <c r="A2" s="100" t="s">
        <v>1210</v>
      </c>
      <c r="B2" s="83">
        <v>1</v>
      </c>
      <c r="C2" s="85" t="s">
        <v>21</v>
      </c>
      <c r="D2" s="87" t="s">
        <v>1211</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1210</v>
      </c>
      <c r="B3" s="84" t="s">
        <v>1212</v>
      </c>
      <c r="C3" s="86" t="s">
        <v>1213</v>
      </c>
      <c r="D3" s="88" t="s">
        <v>1214</v>
      </c>
      <c r="E3" s="88" t="s">
        <v>1215</v>
      </c>
      <c r="F3" s="89" t="s">
        <v>1216</v>
      </c>
      <c r="G3" s="89" t="s">
        <v>1217</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1210</v>
      </c>
      <c r="B4" s="84" t="s">
        <v>1218</v>
      </c>
      <c r="C4" s="86" t="s">
        <v>1219</v>
      </c>
      <c r="D4" s="88" t="s">
        <v>1220</v>
      </c>
      <c r="E4" s="88" t="s">
        <v>1221</v>
      </c>
      <c r="F4" s="89" t="s">
        <v>1216</v>
      </c>
      <c r="G4" s="89" t="s">
        <v>1222</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1210</v>
      </c>
      <c r="B5" s="84" t="s">
        <v>1223</v>
      </c>
      <c r="C5" s="86" t="s">
        <v>1224</v>
      </c>
      <c r="D5" s="88" t="s">
        <v>1225</v>
      </c>
      <c r="E5" s="88" t="s">
        <v>1226</v>
      </c>
      <c r="F5" s="89" t="s">
        <v>1216</v>
      </c>
      <c r="G5" s="89" t="s">
        <v>1227</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1210</v>
      </c>
      <c r="B6" s="84" t="s">
        <v>1228</v>
      </c>
      <c r="C6" s="86" t="s">
        <v>1229</v>
      </c>
      <c r="D6" s="88" t="s">
        <v>1230</v>
      </c>
      <c r="E6" s="88" t="s">
        <v>1231</v>
      </c>
      <c r="F6" s="89" t="s">
        <v>1216</v>
      </c>
      <c r="G6" s="89" t="s">
        <v>1217</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1210</v>
      </c>
      <c r="B7" s="84" t="s">
        <v>1232</v>
      </c>
      <c r="C7" s="86" t="s">
        <v>1233</v>
      </c>
      <c r="D7" s="88" t="s">
        <v>1234</v>
      </c>
      <c r="E7" s="88" t="s">
        <v>1235</v>
      </c>
      <c r="F7" s="89" t="s">
        <v>1216</v>
      </c>
      <c r="G7" s="89" t="s">
        <v>1227</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1236</v>
      </c>
      <c r="B8" s="83">
        <v>2</v>
      </c>
      <c r="C8" s="85" t="s">
        <v>21</v>
      </c>
      <c r="D8" s="87" t="s">
        <v>1237</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1236</v>
      </c>
      <c r="B9" s="84" t="s">
        <v>1238</v>
      </c>
      <c r="C9" s="86" t="s">
        <v>1239</v>
      </c>
      <c r="D9" s="88" t="s">
        <v>1240</v>
      </c>
      <c r="E9" s="88" t="s">
        <v>1241</v>
      </c>
      <c r="F9" s="89" t="s">
        <v>1242</v>
      </c>
      <c r="G9" s="89" t="s">
        <v>1217</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1236</v>
      </c>
      <c r="B10" s="84" t="s">
        <v>1243</v>
      </c>
      <c r="C10" s="86" t="s">
        <v>1244</v>
      </c>
      <c r="D10" s="88" t="s">
        <v>1245</v>
      </c>
      <c r="E10" s="88" t="s">
        <v>1246</v>
      </c>
      <c r="F10" s="89" t="s">
        <v>1242</v>
      </c>
      <c r="G10" s="89" t="s">
        <v>1217</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1236</v>
      </c>
      <c r="B11" s="84" t="s">
        <v>1247</v>
      </c>
      <c r="C11" s="86" t="s">
        <v>1248</v>
      </c>
      <c r="D11" s="88" t="s">
        <v>1249</v>
      </c>
      <c r="E11" s="88" t="s">
        <v>1250</v>
      </c>
      <c r="F11" s="89" t="s">
        <v>1242</v>
      </c>
      <c r="G11" s="89" t="s">
        <v>1222</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1236</v>
      </c>
      <c r="B12" s="84" t="s">
        <v>1251</v>
      </c>
      <c r="C12" s="86" t="s">
        <v>1252</v>
      </c>
      <c r="D12" s="88" t="s">
        <v>1253</v>
      </c>
      <c r="E12" s="88" t="s">
        <v>1254</v>
      </c>
      <c r="F12" s="89" t="s">
        <v>1242</v>
      </c>
      <c r="G12" s="89" t="s">
        <v>1227</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1236</v>
      </c>
      <c r="B13" s="84" t="s">
        <v>1255</v>
      </c>
      <c r="C13" s="86" t="s">
        <v>1256</v>
      </c>
      <c r="D13" s="88" t="s">
        <v>1257</v>
      </c>
      <c r="E13" s="88" t="s">
        <v>1258</v>
      </c>
      <c r="F13" s="89" t="s">
        <v>1242</v>
      </c>
      <c r="G13" s="89" t="s">
        <v>1259</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1236</v>
      </c>
      <c r="B14" s="84" t="s">
        <v>1260</v>
      </c>
      <c r="C14" s="86" t="s">
        <v>1261</v>
      </c>
      <c r="D14" s="88" t="s">
        <v>1262</v>
      </c>
      <c r="E14" s="88" t="s">
        <v>1263</v>
      </c>
      <c r="F14" s="89" t="s">
        <v>1242</v>
      </c>
      <c r="G14" s="89" t="s">
        <v>1259</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1236</v>
      </c>
      <c r="B15" s="84" t="s">
        <v>1264</v>
      </c>
      <c r="C15" s="86" t="s">
        <v>1265</v>
      </c>
      <c r="D15" s="88" t="s">
        <v>1266</v>
      </c>
      <c r="E15" s="88" t="s">
        <v>1267</v>
      </c>
      <c r="F15" s="89" t="s">
        <v>1242</v>
      </c>
      <c r="G15" s="89" t="s">
        <v>1259</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1268</v>
      </c>
      <c r="B16" s="83">
        <v>3</v>
      </c>
      <c r="C16" s="85" t="s">
        <v>21</v>
      </c>
      <c r="D16" s="87" t="s">
        <v>1269</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1268</v>
      </c>
      <c r="B17" s="84" t="s">
        <v>1270</v>
      </c>
      <c r="C17" s="86" t="s">
        <v>1271</v>
      </c>
      <c r="D17" s="88" t="s">
        <v>1272</v>
      </c>
      <c r="E17" s="88" t="s">
        <v>1273</v>
      </c>
      <c r="F17" s="89" t="s">
        <v>1274</v>
      </c>
      <c r="G17" s="89" t="s">
        <v>1275</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1268</v>
      </c>
      <c r="B18" s="84" t="s">
        <v>1276</v>
      </c>
      <c r="C18" s="86" t="s">
        <v>1277</v>
      </c>
      <c r="D18" s="88" t="s">
        <v>1278</v>
      </c>
      <c r="E18" s="88" t="s">
        <v>1279</v>
      </c>
      <c r="F18" s="89" t="s">
        <v>1274</v>
      </c>
      <c r="G18" s="89" t="s">
        <v>1217</v>
      </c>
      <c r="H18" s="89">
        <v>1</v>
      </c>
      <c r="I18" s="91">
        <f>IF(COUNTIF(J18:AW18,"&lt;&gt;")=0,"",SUMPRODUCT(((Recommendations[ImplStatus]="Implemented")+(Recommendations[ImplStatus]="Compensated"))*ISNUMBER(MATCH(Recommendations[Id],J18:AW18,0)))/COUNTIF(J18:AW18,"&lt;&gt;"))</f>
        <v>0</v>
      </c>
      <c r="J18" s="93" t="s">
        <v>831</v>
      </c>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1268</v>
      </c>
      <c r="B19" s="84" t="s">
        <v>1280</v>
      </c>
      <c r="C19" s="86" t="s">
        <v>1281</v>
      </c>
      <c r="D19" s="88" t="s">
        <v>1282</v>
      </c>
      <c r="E19" s="88" t="s">
        <v>1283</v>
      </c>
      <c r="F19" s="89" t="s">
        <v>1274</v>
      </c>
      <c r="G19" s="89" t="s">
        <v>1259</v>
      </c>
      <c r="H19" s="89">
        <v>1</v>
      </c>
      <c r="I19" s="91">
        <f>IF(COUNTIF(J19:AW19,"&lt;&gt;")=0,"",SUMPRODUCT(((Recommendations[ImplStatus]="Implemented")+(Recommendations[ImplStatus]="Compensated"))*ISNUMBER(MATCH(Recommendations[Id],J19:AW19,0)))/COUNTIF(J19:AW19,"&lt;&gt;"))</f>
        <v>0</v>
      </c>
      <c r="J19" s="93" t="s">
        <v>14</v>
      </c>
      <c r="K19" s="93" t="s">
        <v>352</v>
      </c>
      <c r="L19" s="93" t="s">
        <v>382</v>
      </c>
      <c r="M19" s="93" t="s">
        <v>851</v>
      </c>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1268</v>
      </c>
      <c r="B20" s="84" t="s">
        <v>1284</v>
      </c>
      <c r="C20" s="86" t="s">
        <v>1285</v>
      </c>
      <c r="D20" s="88" t="s">
        <v>1286</v>
      </c>
      <c r="E20" s="88" t="s">
        <v>1287</v>
      </c>
      <c r="F20" s="89" t="s">
        <v>1274</v>
      </c>
      <c r="G20" s="89" t="s">
        <v>1259</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1268</v>
      </c>
      <c r="B21" s="84" t="s">
        <v>1288</v>
      </c>
      <c r="C21" s="86" t="s">
        <v>1289</v>
      </c>
      <c r="D21" s="88" t="s">
        <v>1290</v>
      </c>
      <c r="E21" s="88" t="s">
        <v>1291</v>
      </c>
      <c r="F21" s="89" t="s">
        <v>1274</v>
      </c>
      <c r="G21" s="89" t="s">
        <v>1259</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1268</v>
      </c>
      <c r="B22" s="84" t="s">
        <v>1292</v>
      </c>
      <c r="C22" s="86" t="s">
        <v>1293</v>
      </c>
      <c r="D22" s="88" t="s">
        <v>1294</v>
      </c>
      <c r="E22" s="88" t="s">
        <v>1295</v>
      </c>
      <c r="F22" s="89" t="s">
        <v>1274</v>
      </c>
      <c r="G22" s="89" t="s">
        <v>1259</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1268</v>
      </c>
      <c r="B23" s="84" t="s">
        <v>1296</v>
      </c>
      <c r="C23" s="86" t="s">
        <v>1297</v>
      </c>
      <c r="D23" s="88" t="s">
        <v>1298</v>
      </c>
      <c r="E23" s="88" t="s">
        <v>1299</v>
      </c>
      <c r="F23" s="89" t="s">
        <v>1274</v>
      </c>
      <c r="G23" s="89" t="s">
        <v>1217</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1268</v>
      </c>
      <c r="B24" s="84" t="s">
        <v>1300</v>
      </c>
      <c r="C24" s="86" t="s">
        <v>1301</v>
      </c>
      <c r="D24" s="88" t="s">
        <v>1302</v>
      </c>
      <c r="E24" s="88" t="s">
        <v>1303</v>
      </c>
      <c r="F24" s="89" t="s">
        <v>1274</v>
      </c>
      <c r="G24" s="89" t="s">
        <v>1217</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1268</v>
      </c>
      <c r="B25" s="84" t="s">
        <v>1304</v>
      </c>
      <c r="C25" s="86" t="s">
        <v>1305</v>
      </c>
      <c r="D25" s="88" t="s">
        <v>1306</v>
      </c>
      <c r="E25" s="88" t="s">
        <v>1307</v>
      </c>
      <c r="F25" s="89" t="s">
        <v>1274</v>
      </c>
      <c r="G25" s="89" t="s">
        <v>1259</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1268</v>
      </c>
      <c r="B26" s="84" t="s">
        <v>1308</v>
      </c>
      <c r="C26" s="86" t="s">
        <v>1309</v>
      </c>
      <c r="D26" s="88" t="s">
        <v>1310</v>
      </c>
      <c r="E26" s="88" t="s">
        <v>1311</v>
      </c>
      <c r="F26" s="89" t="s">
        <v>1274</v>
      </c>
      <c r="G26" s="89" t="s">
        <v>1259</v>
      </c>
      <c r="H26" s="89">
        <v>2</v>
      </c>
      <c r="I26" s="91">
        <f>IF(COUNTIF(J26:AW26,"&lt;&gt;")=0,"",SUMPRODUCT(((Recommendations[ImplStatus]="Implemented")+(Recommendations[ImplStatus]="Compensated"))*ISNUMBER(MATCH(Recommendations[Id],J26:AW26,0)))/COUNTIF(J26:AW26,"&lt;&gt;"))</f>
        <v>0</v>
      </c>
      <c r="J26" s="93" t="s">
        <v>263</v>
      </c>
      <c r="K26" s="93" t="s">
        <v>287</v>
      </c>
      <c r="L26" s="93" t="s">
        <v>561</v>
      </c>
      <c r="M26" s="93" t="s">
        <v>576</v>
      </c>
      <c r="N26" s="93" t="s">
        <v>901</v>
      </c>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1268</v>
      </c>
      <c r="B27" s="84" t="s">
        <v>1312</v>
      </c>
      <c r="C27" s="86" t="s">
        <v>1313</v>
      </c>
      <c r="D27" s="88" t="s">
        <v>1314</v>
      </c>
      <c r="E27" s="88" t="s">
        <v>1315</v>
      </c>
      <c r="F27" s="89" t="s">
        <v>1274</v>
      </c>
      <c r="G27" s="89" t="s">
        <v>1259</v>
      </c>
      <c r="H27" s="89">
        <v>2</v>
      </c>
      <c r="I27" s="91">
        <f>IF(COUNTIF(J27:AW27,"&lt;&gt;")=0,"",SUMPRODUCT(((Recommendations[ImplStatus]="Implemented")+(Recommendations[ImplStatus]="Compensated"))*ISNUMBER(MATCH(Recommendations[Id],J27:AW27,0)))/COUNTIF(J27:AW27,"&lt;&gt;"))</f>
        <v>0</v>
      </c>
      <c r="J27" s="93" t="s">
        <v>901</v>
      </c>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1268</v>
      </c>
      <c r="B28" s="84" t="s">
        <v>1316</v>
      </c>
      <c r="C28" s="86" t="s">
        <v>1317</v>
      </c>
      <c r="D28" s="88" t="s">
        <v>1318</v>
      </c>
      <c r="E28" s="88" t="s">
        <v>1319</v>
      </c>
      <c r="F28" s="89" t="s">
        <v>1274</v>
      </c>
      <c r="G28" s="89" t="s">
        <v>1259</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1268</v>
      </c>
      <c r="B29" s="84" t="s">
        <v>1320</v>
      </c>
      <c r="C29" s="86" t="s">
        <v>1321</v>
      </c>
      <c r="D29" s="88" t="s">
        <v>1322</v>
      </c>
      <c r="E29" s="88" t="s">
        <v>1323</v>
      </c>
      <c r="F29" s="89" t="s">
        <v>1274</v>
      </c>
      <c r="G29" s="89" t="s">
        <v>1259</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1268</v>
      </c>
      <c r="B30" s="84" t="s">
        <v>1324</v>
      </c>
      <c r="C30" s="86" t="s">
        <v>1325</v>
      </c>
      <c r="D30" s="88" t="s">
        <v>1326</v>
      </c>
      <c r="E30" s="88" t="s">
        <v>1327</v>
      </c>
      <c r="F30" s="89" t="s">
        <v>1274</v>
      </c>
      <c r="G30" s="89" t="s">
        <v>1227</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1328</v>
      </c>
      <c r="B31" s="83">
        <v>4</v>
      </c>
      <c r="C31" s="85" t="s">
        <v>21</v>
      </c>
      <c r="D31" s="87" t="s">
        <v>1329</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1328</v>
      </c>
      <c r="B32" s="84" t="s">
        <v>1330</v>
      </c>
      <c r="C32" s="86" t="s">
        <v>1331</v>
      </c>
      <c r="D32" s="88" t="s">
        <v>1332</v>
      </c>
      <c r="E32" s="88" t="s">
        <v>1333</v>
      </c>
      <c r="F32" s="89" t="s">
        <v>1334</v>
      </c>
      <c r="G32" s="89" t="s">
        <v>1275</v>
      </c>
      <c r="H32" s="89">
        <v>1</v>
      </c>
      <c r="I32" s="91">
        <f>IF(COUNTIF(J32:AW32,"&lt;&gt;")=0,"",SUMPRODUCT(((Recommendations[ImplStatus]="Implemented")+(Recommendations[ImplStatus]="Compensated"))*ISNUMBER(MATCH(Recommendations[Id],J32:AW32,0)))/COUNTIF(J32:AW32,"&lt;&gt;"))</f>
        <v>0</v>
      </c>
      <c r="J32" s="93" t="s">
        <v>576</v>
      </c>
      <c r="K32" s="93" t="s">
        <v>791</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1328</v>
      </c>
      <c r="B33" s="84" t="s">
        <v>1335</v>
      </c>
      <c r="C33" s="86" t="s">
        <v>1336</v>
      </c>
      <c r="D33" s="88" t="s">
        <v>1337</v>
      </c>
      <c r="E33" s="88" t="s">
        <v>1338</v>
      </c>
      <c r="F33" s="89" t="s">
        <v>1334</v>
      </c>
      <c r="G33" s="89" t="s">
        <v>1275</v>
      </c>
      <c r="H33" s="89">
        <v>1</v>
      </c>
      <c r="I33" s="91">
        <f>IF(COUNTIF(J33:AW33,"&lt;&gt;")=0,"",SUMPRODUCT(((Recommendations[ImplStatus]="Implemented")+(Recommendations[ImplStatus]="Compensated"))*ISNUMBER(MATCH(Recommendations[Id],J33:AW33,0)))/COUNTIF(J33:AW33,"&lt;&gt;"))</f>
        <v>0</v>
      </c>
      <c r="J33" s="93" t="s">
        <v>117</v>
      </c>
      <c r="K33" s="93" t="s">
        <v>123</v>
      </c>
      <c r="L33" s="93" t="s">
        <v>128</v>
      </c>
      <c r="M33" s="93" t="s">
        <v>133</v>
      </c>
      <c r="N33" s="93" t="s">
        <v>158</v>
      </c>
      <c r="O33" s="93" t="s">
        <v>357</v>
      </c>
      <c r="P33" s="93" t="s">
        <v>576</v>
      </c>
      <c r="Q33" s="93" t="s">
        <v>666</v>
      </c>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1328</v>
      </c>
      <c r="B34" s="84" t="s">
        <v>1339</v>
      </c>
      <c r="C34" s="86" t="s">
        <v>1340</v>
      </c>
      <c r="D34" s="88" t="s">
        <v>1341</v>
      </c>
      <c r="E34" s="88" t="s">
        <v>1342</v>
      </c>
      <c r="F34" s="89" t="s">
        <v>1216</v>
      </c>
      <c r="G34" s="89" t="s">
        <v>1259</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1328</v>
      </c>
      <c r="B35" s="84" t="s">
        <v>1343</v>
      </c>
      <c r="C35" s="86" t="s">
        <v>1344</v>
      </c>
      <c r="D35" s="88" t="s">
        <v>1345</v>
      </c>
      <c r="E35" s="88" t="s">
        <v>1346</v>
      </c>
      <c r="F35" s="89" t="s">
        <v>1216</v>
      </c>
      <c r="G35" s="89" t="s">
        <v>1259</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1328</v>
      </c>
      <c r="B36" s="84" t="s">
        <v>1347</v>
      </c>
      <c r="C36" s="86" t="s">
        <v>1348</v>
      </c>
      <c r="D36" s="88" t="s">
        <v>1349</v>
      </c>
      <c r="E36" s="88" t="s">
        <v>1350</v>
      </c>
      <c r="F36" s="89" t="s">
        <v>1216</v>
      </c>
      <c r="G36" s="89" t="s">
        <v>1259</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1328</v>
      </c>
      <c r="B37" s="84" t="s">
        <v>1351</v>
      </c>
      <c r="C37" s="86" t="s">
        <v>1352</v>
      </c>
      <c r="D37" s="88" t="s">
        <v>1353</v>
      </c>
      <c r="E37" s="88" t="s">
        <v>1354</v>
      </c>
      <c r="F37" s="89" t="s">
        <v>1216</v>
      </c>
      <c r="G37" s="89" t="s">
        <v>1259</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1328</v>
      </c>
      <c r="B38" s="84" t="s">
        <v>1355</v>
      </c>
      <c r="C38" s="86" t="s">
        <v>1356</v>
      </c>
      <c r="D38" s="88" t="s">
        <v>1357</v>
      </c>
      <c r="E38" s="88" t="s">
        <v>1358</v>
      </c>
      <c r="F38" s="89" t="s">
        <v>1359</v>
      </c>
      <c r="G38" s="89" t="s">
        <v>1259</v>
      </c>
      <c r="H38" s="89">
        <v>1</v>
      </c>
      <c r="I38" s="91">
        <f>IF(COUNTIF(J38:AW38,"&lt;&gt;")=0,"",SUMPRODUCT(((Recommendations[ImplStatus]="Implemented")+(Recommendations[ImplStatus]="Compensated"))*ISNUMBER(MATCH(Recommendations[Id],J38:AW38,0)))/COUNTIF(J38:AW38,"&lt;&gt;"))</f>
        <v>0</v>
      </c>
      <c r="J38" s="93" t="s">
        <v>751</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1328</v>
      </c>
      <c r="B39" s="84" t="s">
        <v>1360</v>
      </c>
      <c r="C39" s="86" t="s">
        <v>1361</v>
      </c>
      <c r="D39" s="88" t="s">
        <v>1362</v>
      </c>
      <c r="E39" s="88" t="s">
        <v>1363</v>
      </c>
      <c r="F39" s="89" t="s">
        <v>1216</v>
      </c>
      <c r="G39" s="89" t="s">
        <v>1259</v>
      </c>
      <c r="H39" s="89">
        <v>2</v>
      </c>
      <c r="I39" s="91">
        <f>IF(COUNTIF(J39:AW39,"&lt;&gt;")=0,"",SUMPRODUCT(((Recommendations[ImplStatus]="Implemented")+(Recommendations[ImplStatus]="Compensated"))*ISNUMBER(MATCH(Recommendations[Id],J39:AW39,0)))/COUNTIF(J39:AW39,"&lt;&gt;"))</f>
        <v>0</v>
      </c>
      <c r="J39" s="93" t="s">
        <v>218</v>
      </c>
      <c r="K39" s="93" t="s">
        <v>641</v>
      </c>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1328</v>
      </c>
      <c r="B40" s="84" t="s">
        <v>1364</v>
      </c>
      <c r="C40" s="86" t="s">
        <v>1365</v>
      </c>
      <c r="D40" s="88" t="s">
        <v>1366</v>
      </c>
      <c r="E40" s="88" t="s">
        <v>1367</v>
      </c>
      <c r="F40" s="89" t="s">
        <v>1216</v>
      </c>
      <c r="G40" s="89" t="s">
        <v>1259</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1328</v>
      </c>
      <c r="B41" s="84" t="s">
        <v>1368</v>
      </c>
      <c r="C41" s="86" t="s">
        <v>1369</v>
      </c>
      <c r="D41" s="88" t="s">
        <v>1370</v>
      </c>
      <c r="E41" s="88" t="s">
        <v>1371</v>
      </c>
      <c r="F41" s="89" t="s">
        <v>1216</v>
      </c>
      <c r="G41" s="89" t="s">
        <v>1259</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1328</v>
      </c>
      <c r="B42" s="84" t="s">
        <v>1372</v>
      </c>
      <c r="C42" s="86" t="s">
        <v>1373</v>
      </c>
      <c r="D42" s="88" t="s">
        <v>1374</v>
      </c>
      <c r="E42" s="88" t="s">
        <v>1375</v>
      </c>
      <c r="F42" s="89" t="s">
        <v>1274</v>
      </c>
      <c r="G42" s="89" t="s">
        <v>1259</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1328</v>
      </c>
      <c r="B43" s="84" t="s">
        <v>1376</v>
      </c>
      <c r="C43" s="86" t="s">
        <v>1377</v>
      </c>
      <c r="D43" s="88" t="s">
        <v>1378</v>
      </c>
      <c r="E43" s="88" t="s">
        <v>1379</v>
      </c>
      <c r="F43" s="89" t="s">
        <v>1274</v>
      </c>
      <c r="G43" s="89" t="s">
        <v>1259</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1380</v>
      </c>
      <c r="B44" s="83">
        <v>5</v>
      </c>
      <c r="C44" s="85" t="s">
        <v>21</v>
      </c>
      <c r="D44" s="87" t="s">
        <v>1381</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1380</v>
      </c>
      <c r="B45" s="84" t="s">
        <v>1382</v>
      </c>
      <c r="C45" s="86" t="s">
        <v>1383</v>
      </c>
      <c r="D45" s="88" t="s">
        <v>1384</v>
      </c>
      <c r="E45" s="88" t="s">
        <v>1385</v>
      </c>
      <c r="F45" s="89" t="s">
        <v>1359</v>
      </c>
      <c r="G45" s="89" t="s">
        <v>1217</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1380</v>
      </c>
      <c r="B46" s="84" t="s">
        <v>1386</v>
      </c>
      <c r="C46" s="86" t="s">
        <v>1387</v>
      </c>
      <c r="D46" s="88" t="s">
        <v>1388</v>
      </c>
      <c r="E46" s="88" t="s">
        <v>1389</v>
      </c>
      <c r="F46" s="89" t="s">
        <v>1359</v>
      </c>
      <c r="G46" s="89" t="s">
        <v>1259</v>
      </c>
      <c r="H46" s="89">
        <v>1</v>
      </c>
      <c r="I46" s="91">
        <f>IF(COUNTIF(J46:AW46,"&lt;&gt;")=0,"",SUMPRODUCT(((Recommendations[ImplStatus]="Implemented")+(Recommendations[ImplStatus]="Compensated"))*ISNUMBER(MATCH(Recommendations[Id],J46:AW46,0)))/COUNTIF(J46:AW46,"&lt;&gt;"))</f>
        <v>0</v>
      </c>
      <c r="J46" s="93" t="s">
        <v>253</v>
      </c>
      <c r="K46" s="93" t="s">
        <v>258</v>
      </c>
      <c r="L46" s="93" t="s">
        <v>571</v>
      </c>
      <c r="M46" s="93" t="s">
        <v>751</v>
      </c>
      <c r="N46" s="93" t="s">
        <v>866</v>
      </c>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1380</v>
      </c>
      <c r="B47" s="84" t="s">
        <v>1390</v>
      </c>
      <c r="C47" s="86" t="s">
        <v>1391</v>
      </c>
      <c r="D47" s="88" t="s">
        <v>1392</v>
      </c>
      <c r="E47" s="88" t="s">
        <v>1393</v>
      </c>
      <c r="F47" s="89" t="s">
        <v>1359</v>
      </c>
      <c r="G47" s="89" t="s">
        <v>1259</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1380</v>
      </c>
      <c r="B48" s="84" t="s">
        <v>1394</v>
      </c>
      <c r="C48" s="86" t="s">
        <v>1395</v>
      </c>
      <c r="D48" s="88" t="s">
        <v>1396</v>
      </c>
      <c r="E48" s="88" t="s">
        <v>1397</v>
      </c>
      <c r="F48" s="89" t="s">
        <v>1359</v>
      </c>
      <c r="G48" s="89" t="s">
        <v>1259</v>
      </c>
      <c r="H48" s="89">
        <v>1</v>
      </c>
      <c r="I48" s="91">
        <f>IF(COUNTIF(J48:AW48,"&lt;&gt;")=0,"",SUMPRODUCT(((Recommendations[ImplStatus]="Implemented")+(Recommendations[ImplStatus]="Compensated"))*ISNUMBER(MATCH(Recommendations[Id],J48:AW48,0)))/COUNTIF(J48:AW48,"&lt;&gt;"))</f>
        <v>0</v>
      </c>
      <c r="J48" s="93" t="s">
        <v>25</v>
      </c>
      <c r="K48" s="93" t="s">
        <v>62</v>
      </c>
      <c r="L48" s="93" t="s">
        <v>77</v>
      </c>
      <c r="M48" s="93" t="s">
        <v>102</v>
      </c>
      <c r="N48" s="93" t="s">
        <v>138</v>
      </c>
      <c r="O48" s="93" t="s">
        <v>153</v>
      </c>
      <c r="P48" s="93" t="s">
        <v>183</v>
      </c>
      <c r="Q48" s="93" t="s">
        <v>188</v>
      </c>
      <c r="R48" s="93" t="s">
        <v>282</v>
      </c>
      <c r="S48" s="93" t="s">
        <v>297</v>
      </c>
      <c r="T48" s="93" t="s">
        <v>317</v>
      </c>
      <c r="U48" s="93" t="s">
        <v>411</v>
      </c>
      <c r="V48" s="93" t="s">
        <v>466</v>
      </c>
      <c r="W48" s="93" t="s">
        <v>566</v>
      </c>
      <c r="X48" s="93" t="s">
        <v>631</v>
      </c>
      <c r="Y48" s="93" t="s">
        <v>681</v>
      </c>
      <c r="Z48" s="93" t="s">
        <v>841</v>
      </c>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1380</v>
      </c>
      <c r="B49" s="84" t="s">
        <v>1398</v>
      </c>
      <c r="C49" s="86" t="s">
        <v>1399</v>
      </c>
      <c r="D49" s="88" t="s">
        <v>1400</v>
      </c>
      <c r="E49" s="88" t="s">
        <v>1401</v>
      </c>
      <c r="F49" s="89" t="s">
        <v>1359</v>
      </c>
      <c r="G49" s="89" t="s">
        <v>1217</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1380</v>
      </c>
      <c r="B50" s="84" t="s">
        <v>1402</v>
      </c>
      <c r="C50" s="86" t="s">
        <v>1403</v>
      </c>
      <c r="D50" s="88" t="s">
        <v>1404</v>
      </c>
      <c r="E50" s="88" t="s">
        <v>1405</v>
      </c>
      <c r="F50" s="89" t="s">
        <v>1359</v>
      </c>
      <c r="G50" s="89" t="s">
        <v>1275</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1406</v>
      </c>
      <c r="B51" s="83">
        <v>6</v>
      </c>
      <c r="C51" s="85" t="s">
        <v>21</v>
      </c>
      <c r="D51" s="87" t="s">
        <v>1407</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1406</v>
      </c>
      <c r="B52" s="84" t="s">
        <v>1408</v>
      </c>
      <c r="C52" s="86" t="s">
        <v>1409</v>
      </c>
      <c r="D52" s="88" t="s">
        <v>1410</v>
      </c>
      <c r="E52" s="88" t="s">
        <v>1411</v>
      </c>
      <c r="F52" s="89" t="s">
        <v>1334</v>
      </c>
      <c r="G52" s="89" t="s">
        <v>1275</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1406</v>
      </c>
      <c r="B53" s="84" t="s">
        <v>1412</v>
      </c>
      <c r="C53" s="86" t="s">
        <v>1413</v>
      </c>
      <c r="D53" s="88" t="s">
        <v>1414</v>
      </c>
      <c r="E53" s="88" t="s">
        <v>1415</v>
      </c>
      <c r="F53" s="89" t="s">
        <v>1334</v>
      </c>
      <c r="G53" s="89" t="s">
        <v>1275</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1406</v>
      </c>
      <c r="B54" s="84" t="s">
        <v>1416</v>
      </c>
      <c r="C54" s="86" t="s">
        <v>1417</v>
      </c>
      <c r="D54" s="88" t="s">
        <v>1418</v>
      </c>
      <c r="E54" s="88" t="s">
        <v>1419</v>
      </c>
      <c r="F54" s="89" t="s">
        <v>1359</v>
      </c>
      <c r="G54" s="89" t="s">
        <v>1259</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1406</v>
      </c>
      <c r="B55" s="84" t="s">
        <v>1420</v>
      </c>
      <c r="C55" s="86" t="s">
        <v>1421</v>
      </c>
      <c r="D55" s="88" t="s">
        <v>1422</v>
      </c>
      <c r="E55" s="88" t="s">
        <v>1423</v>
      </c>
      <c r="F55" s="89" t="s">
        <v>1359</v>
      </c>
      <c r="G55" s="89" t="s">
        <v>1259</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1406</v>
      </c>
      <c r="B56" s="84" t="s">
        <v>1424</v>
      </c>
      <c r="C56" s="86" t="s">
        <v>1425</v>
      </c>
      <c r="D56" s="88" t="s">
        <v>1426</v>
      </c>
      <c r="E56" s="88" t="s">
        <v>1427</v>
      </c>
      <c r="F56" s="89" t="s">
        <v>1359</v>
      </c>
      <c r="G56" s="89" t="s">
        <v>1259</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1406</v>
      </c>
      <c r="B57" s="84" t="s">
        <v>1428</v>
      </c>
      <c r="C57" s="86" t="s">
        <v>1429</v>
      </c>
      <c r="D57" s="88" t="s">
        <v>1430</v>
      </c>
      <c r="E57" s="88" t="s">
        <v>1431</v>
      </c>
      <c r="F57" s="89" t="s">
        <v>1242</v>
      </c>
      <c r="G57" s="89" t="s">
        <v>1217</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1406</v>
      </c>
      <c r="B58" s="84" t="s">
        <v>1432</v>
      </c>
      <c r="C58" s="86" t="s">
        <v>1433</v>
      </c>
      <c r="D58" s="88" t="s">
        <v>1434</v>
      </c>
      <c r="E58" s="88" t="s">
        <v>1435</v>
      </c>
      <c r="F58" s="89" t="s">
        <v>1359</v>
      </c>
      <c r="G58" s="89" t="s">
        <v>1259</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1406</v>
      </c>
      <c r="B59" s="84" t="s">
        <v>1436</v>
      </c>
      <c r="C59" s="86" t="s">
        <v>1437</v>
      </c>
      <c r="D59" s="88" t="s">
        <v>1438</v>
      </c>
      <c r="E59" s="88" t="s">
        <v>1439</v>
      </c>
      <c r="F59" s="89" t="s">
        <v>1359</v>
      </c>
      <c r="G59" s="89" t="s">
        <v>1275</v>
      </c>
      <c r="H59" s="89">
        <v>3</v>
      </c>
      <c r="I59" s="91">
        <f>IF(COUNTIF(J59:AW59,"&lt;&gt;")=0,"",SUMPRODUCT(((Recommendations[ImplStatus]="Implemented")+(Recommendations[ImplStatus]="Compensated"))*ISNUMBER(MATCH(Recommendations[Id],J59:AW59,0)))/COUNTIF(J59:AW59,"&lt;&gt;"))</f>
        <v>0</v>
      </c>
      <c r="J59" s="93" t="s">
        <v>183</v>
      </c>
      <c r="K59" s="93" t="s">
        <v>188</v>
      </c>
      <c r="L59" s="93" t="s">
        <v>362</v>
      </c>
      <c r="M59" s="93" t="s">
        <v>871</v>
      </c>
      <c r="N59" s="93" t="s">
        <v>876</v>
      </c>
      <c r="O59" s="93" t="s">
        <v>881</v>
      </c>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1440</v>
      </c>
      <c r="B60" s="83">
        <v>7</v>
      </c>
      <c r="C60" s="85" t="s">
        <v>21</v>
      </c>
      <c r="D60" s="87" t="s">
        <v>1441</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1440</v>
      </c>
      <c r="B61" s="84" t="s">
        <v>1442</v>
      </c>
      <c r="C61" s="86" t="s">
        <v>1443</v>
      </c>
      <c r="D61" s="88" t="s">
        <v>1444</v>
      </c>
      <c r="E61" s="88" t="s">
        <v>1445</v>
      </c>
      <c r="F61" s="89" t="s">
        <v>1334</v>
      </c>
      <c r="G61" s="89" t="s">
        <v>1275</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1440</v>
      </c>
      <c r="B62" s="84" t="s">
        <v>1446</v>
      </c>
      <c r="C62" s="86" t="s">
        <v>1447</v>
      </c>
      <c r="D62" s="88" t="s">
        <v>1448</v>
      </c>
      <c r="E62" s="88" t="s">
        <v>1449</v>
      </c>
      <c r="F62" s="89" t="s">
        <v>1334</v>
      </c>
      <c r="G62" s="89" t="s">
        <v>1275</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1440</v>
      </c>
      <c r="B63" s="84" t="s">
        <v>1450</v>
      </c>
      <c r="C63" s="86" t="s">
        <v>1451</v>
      </c>
      <c r="D63" s="88" t="s">
        <v>1452</v>
      </c>
      <c r="E63" s="88" t="s">
        <v>1453</v>
      </c>
      <c r="F63" s="89" t="s">
        <v>1242</v>
      </c>
      <c r="G63" s="89" t="s">
        <v>1259</v>
      </c>
      <c r="H63" s="89">
        <v>1</v>
      </c>
      <c r="I63" s="91">
        <f>IF(COUNTIF(J63:AW63,"&lt;&gt;")=0,"",SUMPRODUCT(((Recommendations[ImplStatus]="Implemented")+(Recommendations[ImplStatus]="Compensated"))*ISNUMBER(MATCH(Recommendations[Id],J63:AW63,0)))/COUNTIF(J63:AW63,"&lt;&gt;"))</f>
        <v>0</v>
      </c>
      <c r="J63" s="93" t="s">
        <v>387</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1440</v>
      </c>
      <c r="B64" s="84" t="s">
        <v>1454</v>
      </c>
      <c r="C64" s="86" t="s">
        <v>1455</v>
      </c>
      <c r="D64" s="88" t="s">
        <v>1456</v>
      </c>
      <c r="E64" s="88" t="s">
        <v>1457</v>
      </c>
      <c r="F64" s="89" t="s">
        <v>1242</v>
      </c>
      <c r="G64" s="89" t="s">
        <v>1259</v>
      </c>
      <c r="H64" s="89">
        <v>1</v>
      </c>
      <c r="I64" s="91">
        <f>IF(COUNTIF(J64:AW64,"&lt;&gt;")=0,"",SUMPRODUCT(((Recommendations[ImplStatus]="Implemented")+(Recommendations[ImplStatus]="Compensated"))*ISNUMBER(MATCH(Recommendations[Id],J64:AW64,0)))/COUNTIF(J64:AW64,"&lt;&gt;"))</f>
        <v>0</v>
      </c>
      <c r="J64" s="93" t="s">
        <v>387</v>
      </c>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1440</v>
      </c>
      <c r="B65" s="84" t="s">
        <v>1458</v>
      </c>
      <c r="C65" s="86" t="s">
        <v>1459</v>
      </c>
      <c r="D65" s="88" t="s">
        <v>1460</v>
      </c>
      <c r="E65" s="88" t="s">
        <v>1461</v>
      </c>
      <c r="F65" s="89" t="s">
        <v>1242</v>
      </c>
      <c r="G65" s="89" t="s">
        <v>1217</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1440</v>
      </c>
      <c r="B66" s="84" t="s">
        <v>1462</v>
      </c>
      <c r="C66" s="86" t="s">
        <v>1463</v>
      </c>
      <c r="D66" s="88" t="s">
        <v>1464</v>
      </c>
      <c r="E66" s="88" t="s">
        <v>1465</v>
      </c>
      <c r="F66" s="89" t="s">
        <v>1242</v>
      </c>
      <c r="G66" s="89" t="s">
        <v>1217</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1440</v>
      </c>
      <c r="B67" s="84" t="s">
        <v>1466</v>
      </c>
      <c r="C67" s="86" t="s">
        <v>1467</v>
      </c>
      <c r="D67" s="88" t="s">
        <v>1468</v>
      </c>
      <c r="E67" s="88" t="s">
        <v>1469</v>
      </c>
      <c r="F67" s="89" t="s">
        <v>1242</v>
      </c>
      <c r="G67" s="89" t="s">
        <v>1222</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1470</v>
      </c>
      <c r="B68" s="83">
        <v>8</v>
      </c>
      <c r="C68" s="85" t="s">
        <v>21</v>
      </c>
      <c r="D68" s="87" t="s">
        <v>1471</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1470</v>
      </c>
      <c r="B69" s="84" t="s">
        <v>1472</v>
      </c>
      <c r="C69" s="86" t="s">
        <v>1473</v>
      </c>
      <c r="D69" s="88" t="s">
        <v>1474</v>
      </c>
      <c r="E69" s="88" t="s">
        <v>1475</v>
      </c>
      <c r="F69" s="89" t="s">
        <v>1334</v>
      </c>
      <c r="G69" s="89" t="s">
        <v>1275</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1470</v>
      </c>
      <c r="B70" s="84" t="s">
        <v>1476</v>
      </c>
      <c r="C70" s="86" t="s">
        <v>1477</v>
      </c>
      <c r="D70" s="88" t="s">
        <v>1478</v>
      </c>
      <c r="E70" s="88" t="s">
        <v>1479</v>
      </c>
      <c r="F70" s="89" t="s">
        <v>1274</v>
      </c>
      <c r="G70" s="89" t="s">
        <v>1227</v>
      </c>
      <c r="H70" s="89">
        <v>1</v>
      </c>
      <c r="I70" s="91">
        <f>IF(COUNTIF(J70:AW70,"&lt;&gt;")=0,"",SUMPRODUCT(((Recommendations[ImplStatus]="Implemented")+(Recommendations[ImplStatus]="Compensated"))*ISNUMBER(MATCH(Recommendations[Id],J70:AW70,0)))/COUNTIF(J70:AW70,"&lt;&gt;"))</f>
        <v>0</v>
      </c>
      <c r="J70" s="93" t="s">
        <v>42</v>
      </c>
      <c r="K70" s="93" t="s">
        <v>57</v>
      </c>
      <c r="L70" s="93" t="s">
        <v>143</v>
      </c>
      <c r="M70" s="93" t="s">
        <v>173</v>
      </c>
      <c r="N70" s="93" t="s">
        <v>178</v>
      </c>
      <c r="O70" s="93" t="s">
        <v>238</v>
      </c>
      <c r="P70" s="93" t="s">
        <v>312</v>
      </c>
      <c r="Q70" s="93" t="s">
        <v>347</v>
      </c>
      <c r="R70" s="93" t="s">
        <v>402</v>
      </c>
      <c r="S70" s="93" t="s">
        <v>407</v>
      </c>
      <c r="T70" s="93" t="s">
        <v>421</v>
      </c>
      <c r="U70" s="93" t="s">
        <v>426</v>
      </c>
      <c r="V70" s="93" t="s">
        <v>486</v>
      </c>
      <c r="W70" s="93" t="s">
        <v>646</v>
      </c>
      <c r="X70" s="93" t="s">
        <v>786</v>
      </c>
      <c r="Y70" s="93" t="s">
        <v>796</v>
      </c>
      <c r="Z70" s="93" t="s">
        <v>801</v>
      </c>
      <c r="AA70" s="93" t="s">
        <v>906</v>
      </c>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1470</v>
      </c>
      <c r="B71" s="84" t="s">
        <v>1480</v>
      </c>
      <c r="C71" s="86" t="s">
        <v>1481</v>
      </c>
      <c r="D71" s="88" t="s">
        <v>1482</v>
      </c>
      <c r="E71" s="88" t="s">
        <v>1483</v>
      </c>
      <c r="F71" s="89" t="s">
        <v>1274</v>
      </c>
      <c r="G71" s="89" t="s">
        <v>1259</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1470</v>
      </c>
      <c r="B72" s="84" t="s">
        <v>1484</v>
      </c>
      <c r="C72" s="86" t="s">
        <v>1485</v>
      </c>
      <c r="D72" s="88" t="s">
        <v>1486</v>
      </c>
      <c r="E72" s="88" t="s">
        <v>1487</v>
      </c>
      <c r="F72" s="89" t="s">
        <v>1488</v>
      </c>
      <c r="G72" s="89" t="s">
        <v>1259</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1470</v>
      </c>
      <c r="B73" s="84" t="s">
        <v>1489</v>
      </c>
      <c r="C73" s="86" t="s">
        <v>1490</v>
      </c>
      <c r="D73" s="88" t="s">
        <v>1491</v>
      </c>
      <c r="E73" s="88" t="s">
        <v>1492</v>
      </c>
      <c r="F73" s="89" t="s">
        <v>1274</v>
      </c>
      <c r="G73" s="89" t="s">
        <v>1227</v>
      </c>
      <c r="H73" s="89">
        <v>2</v>
      </c>
      <c r="I73" s="91">
        <f>IF(COUNTIF(J73:AW73,"&lt;&gt;")=0,"",SUMPRODUCT(((Recommendations[ImplStatus]="Implemented")+(Recommendations[ImplStatus]="Compensated"))*ISNUMBER(MATCH(Recommendations[Id],J73:AW73,0)))/COUNTIF(J73:AW73,"&lt;&gt;"))</f>
        <v>0</v>
      </c>
      <c r="J73" s="93" t="s">
        <v>31</v>
      </c>
      <c r="K73" s="93" t="s">
        <v>42</v>
      </c>
      <c r="L73" s="93" t="s">
        <v>57</v>
      </c>
      <c r="M73" s="93" t="s">
        <v>143</v>
      </c>
      <c r="N73" s="93" t="s">
        <v>173</v>
      </c>
      <c r="O73" s="93" t="s">
        <v>178</v>
      </c>
      <c r="P73" s="93" t="s">
        <v>238</v>
      </c>
      <c r="Q73" s="93" t="s">
        <v>312</v>
      </c>
      <c r="R73" s="93" t="s">
        <v>347</v>
      </c>
      <c r="S73" s="93" t="s">
        <v>402</v>
      </c>
      <c r="T73" s="93" t="s">
        <v>407</v>
      </c>
      <c r="U73" s="93" t="s">
        <v>421</v>
      </c>
      <c r="V73" s="93" t="s">
        <v>426</v>
      </c>
      <c r="W73" s="93" t="s">
        <v>486</v>
      </c>
      <c r="X73" s="93" t="s">
        <v>646</v>
      </c>
      <c r="Y73" s="93" t="s">
        <v>786</v>
      </c>
      <c r="Z73" s="93" t="s">
        <v>796</v>
      </c>
      <c r="AA73" s="93" t="s">
        <v>801</v>
      </c>
      <c r="AB73" s="93" t="s">
        <v>906</v>
      </c>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1470</v>
      </c>
      <c r="B74" s="84" t="s">
        <v>1493</v>
      </c>
      <c r="C74" s="86" t="s">
        <v>1494</v>
      </c>
      <c r="D74" s="88" t="s">
        <v>1495</v>
      </c>
      <c r="E74" s="88" t="s">
        <v>1496</v>
      </c>
      <c r="F74" s="89" t="s">
        <v>1274</v>
      </c>
      <c r="G74" s="89" t="s">
        <v>1227</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1470</v>
      </c>
      <c r="B75" s="84" t="s">
        <v>1497</v>
      </c>
      <c r="C75" s="86" t="s">
        <v>1498</v>
      </c>
      <c r="D75" s="88" t="s">
        <v>1499</v>
      </c>
      <c r="E75" s="88" t="s">
        <v>1500</v>
      </c>
      <c r="F75" s="89" t="s">
        <v>1274</v>
      </c>
      <c r="G75" s="89" t="s">
        <v>1227</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1470</v>
      </c>
      <c r="B76" s="84" t="s">
        <v>1501</v>
      </c>
      <c r="C76" s="86" t="s">
        <v>1502</v>
      </c>
      <c r="D76" s="88" t="s">
        <v>1503</v>
      </c>
      <c r="E76" s="88" t="s">
        <v>1504</v>
      </c>
      <c r="F76" s="89" t="s">
        <v>1274</v>
      </c>
      <c r="G76" s="89" t="s">
        <v>1227</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1470</v>
      </c>
      <c r="B77" s="84" t="s">
        <v>1505</v>
      </c>
      <c r="C77" s="86" t="s">
        <v>1506</v>
      </c>
      <c r="D77" s="88" t="s">
        <v>1507</v>
      </c>
      <c r="E77" s="88" t="s">
        <v>1508</v>
      </c>
      <c r="F77" s="89" t="s">
        <v>1274</v>
      </c>
      <c r="G77" s="89" t="s">
        <v>1227</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1470</v>
      </c>
      <c r="B78" s="84" t="s">
        <v>1509</v>
      </c>
      <c r="C78" s="86" t="s">
        <v>1510</v>
      </c>
      <c r="D78" s="88" t="s">
        <v>1511</v>
      </c>
      <c r="E78" s="88" t="s">
        <v>1512</v>
      </c>
      <c r="F78" s="89" t="s">
        <v>1274</v>
      </c>
      <c r="G78" s="89" t="s">
        <v>1259</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1470</v>
      </c>
      <c r="B79" s="84" t="s">
        <v>1513</v>
      </c>
      <c r="C79" s="86" t="s">
        <v>1514</v>
      </c>
      <c r="D79" s="88" t="s">
        <v>1515</v>
      </c>
      <c r="E79" s="88" t="s">
        <v>1516</v>
      </c>
      <c r="F79" s="89" t="s">
        <v>1274</v>
      </c>
      <c r="G79" s="89" t="s">
        <v>1227</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1470</v>
      </c>
      <c r="B80" s="84" t="s">
        <v>1517</v>
      </c>
      <c r="C80" s="86" t="s">
        <v>1518</v>
      </c>
      <c r="D80" s="88" t="s">
        <v>1519</v>
      </c>
      <c r="E80" s="88" t="s">
        <v>1520</v>
      </c>
      <c r="F80" s="89" t="s">
        <v>1274</v>
      </c>
      <c r="G80" s="89" t="s">
        <v>1227</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1521</v>
      </c>
      <c r="B81" s="83">
        <v>9</v>
      </c>
      <c r="C81" s="85" t="s">
        <v>21</v>
      </c>
      <c r="D81" s="87" t="s">
        <v>1522</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1521</v>
      </c>
      <c r="B82" s="84" t="s">
        <v>1523</v>
      </c>
      <c r="C82" s="86" t="s">
        <v>1524</v>
      </c>
      <c r="D82" s="88" t="s">
        <v>1525</v>
      </c>
      <c r="E82" s="88" t="s">
        <v>1526</v>
      </c>
      <c r="F82" s="89" t="s">
        <v>1242</v>
      </c>
      <c r="G82" s="89" t="s">
        <v>1259</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1521</v>
      </c>
      <c r="B83" s="84" t="s">
        <v>1527</v>
      </c>
      <c r="C83" s="86" t="s">
        <v>1528</v>
      </c>
      <c r="D83" s="88" t="s">
        <v>1529</v>
      </c>
      <c r="E83" s="88" t="s">
        <v>1530</v>
      </c>
      <c r="F83" s="89" t="s">
        <v>1216</v>
      </c>
      <c r="G83" s="89" t="s">
        <v>1259</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1521</v>
      </c>
      <c r="B84" s="84" t="s">
        <v>1531</v>
      </c>
      <c r="C84" s="86" t="s">
        <v>1532</v>
      </c>
      <c r="D84" s="88" t="s">
        <v>1533</v>
      </c>
      <c r="E84" s="88" t="s">
        <v>1534</v>
      </c>
      <c r="F84" s="89" t="s">
        <v>1488</v>
      </c>
      <c r="G84" s="89" t="s">
        <v>1259</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1521</v>
      </c>
      <c r="B85" s="84" t="s">
        <v>1535</v>
      </c>
      <c r="C85" s="86" t="s">
        <v>1536</v>
      </c>
      <c r="D85" s="88" t="s">
        <v>1537</v>
      </c>
      <c r="E85" s="88" t="s">
        <v>1538</v>
      </c>
      <c r="F85" s="89" t="s">
        <v>1242</v>
      </c>
      <c r="G85" s="89" t="s">
        <v>1259</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1521</v>
      </c>
      <c r="B86" s="84" t="s">
        <v>1539</v>
      </c>
      <c r="C86" s="86" t="s">
        <v>1540</v>
      </c>
      <c r="D86" s="88" t="s">
        <v>1541</v>
      </c>
      <c r="E86" s="88" t="s">
        <v>1542</v>
      </c>
      <c r="F86" s="89" t="s">
        <v>1488</v>
      </c>
      <c r="G86" s="89" t="s">
        <v>1259</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1521</v>
      </c>
      <c r="B87" s="84" t="s">
        <v>1543</v>
      </c>
      <c r="C87" s="86" t="s">
        <v>1544</v>
      </c>
      <c r="D87" s="88" t="s">
        <v>1545</v>
      </c>
      <c r="E87" s="88" t="s">
        <v>1546</v>
      </c>
      <c r="F87" s="89" t="s">
        <v>1488</v>
      </c>
      <c r="G87" s="89" t="s">
        <v>1259</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1521</v>
      </c>
      <c r="B88" s="84" t="s">
        <v>1547</v>
      </c>
      <c r="C88" s="86" t="s">
        <v>1548</v>
      </c>
      <c r="D88" s="88" t="s">
        <v>1549</v>
      </c>
      <c r="E88" s="88" t="s">
        <v>1550</v>
      </c>
      <c r="F88" s="89" t="s">
        <v>1488</v>
      </c>
      <c r="G88" s="89" t="s">
        <v>1259</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1551</v>
      </c>
      <c r="B89" s="83">
        <v>10</v>
      </c>
      <c r="C89" s="85" t="s">
        <v>21</v>
      </c>
      <c r="D89" s="87" t="s">
        <v>1552</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1551</v>
      </c>
      <c r="B90" s="84" t="s">
        <v>1553</v>
      </c>
      <c r="C90" s="86" t="s">
        <v>1554</v>
      </c>
      <c r="D90" s="88" t="s">
        <v>1555</v>
      </c>
      <c r="E90" s="88" t="s">
        <v>1556</v>
      </c>
      <c r="F90" s="89" t="s">
        <v>1216</v>
      </c>
      <c r="G90" s="89" t="s">
        <v>1227</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1551</v>
      </c>
      <c r="B91" s="84" t="s">
        <v>1557</v>
      </c>
      <c r="C91" s="86" t="s">
        <v>1558</v>
      </c>
      <c r="D91" s="88" t="s">
        <v>1559</v>
      </c>
      <c r="E91" s="88" t="s">
        <v>1560</v>
      </c>
      <c r="F91" s="89" t="s">
        <v>1216</v>
      </c>
      <c r="G91" s="89" t="s">
        <v>1259</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1551</v>
      </c>
      <c r="B92" s="84" t="s">
        <v>1561</v>
      </c>
      <c r="C92" s="86" t="s">
        <v>1562</v>
      </c>
      <c r="D92" s="88" t="s">
        <v>1563</v>
      </c>
      <c r="E92" s="88" t="s">
        <v>1564</v>
      </c>
      <c r="F92" s="89" t="s">
        <v>1216</v>
      </c>
      <c r="G92" s="89" t="s">
        <v>1259</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1551</v>
      </c>
      <c r="B93" s="84" t="s">
        <v>1565</v>
      </c>
      <c r="C93" s="86" t="s">
        <v>1566</v>
      </c>
      <c r="D93" s="88" t="s">
        <v>1567</v>
      </c>
      <c r="E93" s="88" t="s">
        <v>1568</v>
      </c>
      <c r="F93" s="89" t="s">
        <v>1216</v>
      </c>
      <c r="G93" s="89" t="s">
        <v>1227</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1551</v>
      </c>
      <c r="B94" s="84" t="s">
        <v>1569</v>
      </c>
      <c r="C94" s="86" t="s">
        <v>1570</v>
      </c>
      <c r="D94" s="88" t="s">
        <v>1571</v>
      </c>
      <c r="E94" s="88" t="s">
        <v>1572</v>
      </c>
      <c r="F94" s="89" t="s">
        <v>1216</v>
      </c>
      <c r="G94" s="89" t="s">
        <v>1259</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1551</v>
      </c>
      <c r="B95" s="84" t="s">
        <v>1573</v>
      </c>
      <c r="C95" s="86" t="s">
        <v>1574</v>
      </c>
      <c r="D95" s="88" t="s">
        <v>1575</v>
      </c>
      <c r="E95" s="88" t="s">
        <v>1576</v>
      </c>
      <c r="F95" s="89" t="s">
        <v>1216</v>
      </c>
      <c r="G95" s="89" t="s">
        <v>1259</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1551</v>
      </c>
      <c r="B96" s="84" t="s">
        <v>1577</v>
      </c>
      <c r="C96" s="86" t="s">
        <v>1578</v>
      </c>
      <c r="D96" s="88" t="s">
        <v>1579</v>
      </c>
      <c r="E96" s="88" t="s">
        <v>1580</v>
      </c>
      <c r="F96" s="89" t="s">
        <v>1216</v>
      </c>
      <c r="G96" s="89" t="s">
        <v>1227</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1581</v>
      </c>
      <c r="B97" s="83">
        <v>11</v>
      </c>
      <c r="C97" s="85" t="s">
        <v>21</v>
      </c>
      <c r="D97" s="87" t="s">
        <v>1582</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1581</v>
      </c>
      <c r="B98" s="84" t="s">
        <v>1583</v>
      </c>
      <c r="C98" s="86" t="s">
        <v>1584</v>
      </c>
      <c r="D98" s="88" t="s">
        <v>1585</v>
      </c>
      <c r="E98" s="88" t="s">
        <v>1586</v>
      </c>
      <c r="F98" s="89" t="s">
        <v>1334</v>
      </c>
      <c r="G98" s="89" t="s">
        <v>1275</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1581</v>
      </c>
      <c r="B99" s="84" t="s">
        <v>1587</v>
      </c>
      <c r="C99" s="86" t="s">
        <v>1588</v>
      </c>
      <c r="D99" s="88" t="s">
        <v>1589</v>
      </c>
      <c r="E99" s="88" t="s">
        <v>1590</v>
      </c>
      <c r="F99" s="89" t="s">
        <v>1274</v>
      </c>
      <c r="G99" s="89" t="s">
        <v>1591</v>
      </c>
      <c r="H99" s="89">
        <v>1</v>
      </c>
      <c r="I99" s="91">
        <f>IF(COUNTIF(J99:AW99,"&lt;&gt;")=0,"",SUMPRODUCT(((Recommendations[ImplStatus]="Implemented")+(Recommendations[ImplStatus]="Compensated"))*ISNUMBER(MATCH(Recommendations[Id],J99:AW99,0)))/COUNTIF(J99:AW99,"&lt;&gt;"))</f>
        <v>0</v>
      </c>
      <c r="J99" s="93" t="s">
        <v>82</v>
      </c>
      <c r="K99" s="93" t="s">
        <v>87</v>
      </c>
      <c r="L99" s="93" t="s">
        <v>496</v>
      </c>
      <c r="M99" s="93" t="s">
        <v>726</v>
      </c>
      <c r="N99" s="93" t="s">
        <v>911</v>
      </c>
      <c r="O99" s="93" t="s">
        <v>916</v>
      </c>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1581</v>
      </c>
      <c r="B100" s="84" t="s">
        <v>1592</v>
      </c>
      <c r="C100" s="86" t="s">
        <v>1593</v>
      </c>
      <c r="D100" s="88" t="s">
        <v>1594</v>
      </c>
      <c r="E100" s="88" t="s">
        <v>1595</v>
      </c>
      <c r="F100" s="89" t="s">
        <v>1274</v>
      </c>
      <c r="G100" s="89" t="s">
        <v>1259</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1581</v>
      </c>
      <c r="B101" s="84" t="s">
        <v>1596</v>
      </c>
      <c r="C101" s="86" t="s">
        <v>1597</v>
      </c>
      <c r="D101" s="88" t="s">
        <v>1598</v>
      </c>
      <c r="E101" s="88" t="s">
        <v>1599</v>
      </c>
      <c r="F101" s="89" t="s">
        <v>1274</v>
      </c>
      <c r="G101" s="89" t="s">
        <v>1591</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1581</v>
      </c>
      <c r="B102" s="84" t="s">
        <v>1600</v>
      </c>
      <c r="C102" s="86" t="s">
        <v>1601</v>
      </c>
      <c r="D102" s="88" t="s">
        <v>1602</v>
      </c>
      <c r="E102" s="88" t="s">
        <v>1603</v>
      </c>
      <c r="F102" s="89" t="s">
        <v>1274</v>
      </c>
      <c r="G102" s="89" t="s">
        <v>1591</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1604</v>
      </c>
      <c r="B103" s="83">
        <v>12</v>
      </c>
      <c r="C103" s="85" t="s">
        <v>21</v>
      </c>
      <c r="D103" s="87" t="s">
        <v>1605</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1604</v>
      </c>
      <c r="B104" s="84" t="s">
        <v>1606</v>
      </c>
      <c r="C104" s="86" t="s">
        <v>1607</v>
      </c>
      <c r="D104" s="88" t="s">
        <v>1608</v>
      </c>
      <c r="E104" s="88" t="s">
        <v>1609</v>
      </c>
      <c r="F104" s="89" t="s">
        <v>1488</v>
      </c>
      <c r="G104" s="89" t="s">
        <v>1259</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1604</v>
      </c>
      <c r="B105" s="84" t="s">
        <v>1610</v>
      </c>
      <c r="C105" s="86" t="s">
        <v>1611</v>
      </c>
      <c r="D105" s="88" t="s">
        <v>1612</v>
      </c>
      <c r="E105" s="88" t="s">
        <v>1613</v>
      </c>
      <c r="F105" s="89" t="s">
        <v>1488</v>
      </c>
      <c r="G105" s="89" t="s">
        <v>1259</v>
      </c>
      <c r="H105" s="89">
        <v>2</v>
      </c>
      <c r="I105" s="91">
        <f>IF(COUNTIF(J105:AW105,"&lt;&gt;")=0,"",SUMPRODUCT(((Recommendations[ImplStatus]="Implemented")+(Recommendations[ImplStatus]="Compensated"))*ISNUMBER(MATCH(Recommendations[Id],J105:AW105,0)))/COUNTIF(J105:AW105,"&lt;&gt;"))</f>
        <v>0</v>
      </c>
      <c r="J105" s="93" t="s">
        <v>173</v>
      </c>
      <c r="K105" s="93" t="s">
        <v>203</v>
      </c>
      <c r="L105" s="93" t="s">
        <v>372</v>
      </c>
      <c r="M105" s="93" t="s">
        <v>671</v>
      </c>
      <c r="N105" s="93" t="s">
        <v>686</v>
      </c>
      <c r="O105" s="93" t="s">
        <v>856</v>
      </c>
      <c r="P105" s="93" t="s">
        <v>861</v>
      </c>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1604</v>
      </c>
      <c r="B106" s="84" t="s">
        <v>1614</v>
      </c>
      <c r="C106" s="86" t="s">
        <v>1615</v>
      </c>
      <c r="D106" s="88" t="s">
        <v>1616</v>
      </c>
      <c r="E106" s="88" t="s">
        <v>1617</v>
      </c>
      <c r="F106" s="89" t="s">
        <v>1488</v>
      </c>
      <c r="G106" s="89" t="s">
        <v>1259</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1604</v>
      </c>
      <c r="B107" s="84" t="s">
        <v>1618</v>
      </c>
      <c r="C107" s="86" t="s">
        <v>1619</v>
      </c>
      <c r="D107" s="88" t="s">
        <v>1620</v>
      </c>
      <c r="E107" s="88" t="s">
        <v>1621</v>
      </c>
      <c r="F107" s="89" t="s">
        <v>1334</v>
      </c>
      <c r="G107" s="89" t="s">
        <v>1275</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1604</v>
      </c>
      <c r="B108" s="84" t="s">
        <v>1622</v>
      </c>
      <c r="C108" s="86" t="s">
        <v>1623</v>
      </c>
      <c r="D108" s="88" t="s">
        <v>1624</v>
      </c>
      <c r="E108" s="88" t="s">
        <v>1625</v>
      </c>
      <c r="F108" s="89" t="s">
        <v>1488</v>
      </c>
      <c r="G108" s="89" t="s">
        <v>1259</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1604</v>
      </c>
      <c r="B109" s="84" t="s">
        <v>1626</v>
      </c>
      <c r="C109" s="86" t="s">
        <v>1627</v>
      </c>
      <c r="D109" s="88" t="s">
        <v>1628</v>
      </c>
      <c r="E109" s="88" t="s">
        <v>1629</v>
      </c>
      <c r="F109" s="89" t="s">
        <v>1488</v>
      </c>
      <c r="G109" s="89" t="s">
        <v>1259</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1604</v>
      </c>
      <c r="B110" s="84" t="s">
        <v>1630</v>
      </c>
      <c r="C110" s="86" t="s">
        <v>1631</v>
      </c>
      <c r="D110" s="88" t="s">
        <v>1632</v>
      </c>
      <c r="E110" s="88" t="s">
        <v>1633</v>
      </c>
      <c r="F110" s="89" t="s">
        <v>1216</v>
      </c>
      <c r="G110" s="89" t="s">
        <v>1259</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1604</v>
      </c>
      <c r="B111" s="84" t="s">
        <v>1634</v>
      </c>
      <c r="C111" s="86" t="s">
        <v>1635</v>
      </c>
      <c r="D111" s="88" t="s">
        <v>1636</v>
      </c>
      <c r="E111" s="88" t="s">
        <v>1637</v>
      </c>
      <c r="F111" s="89" t="s">
        <v>1216</v>
      </c>
      <c r="G111" s="89" t="s">
        <v>1259</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1638</v>
      </c>
      <c r="B112" s="83">
        <v>13</v>
      </c>
      <c r="C112" s="85" t="s">
        <v>21</v>
      </c>
      <c r="D112" s="87" t="s">
        <v>1639</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1638</v>
      </c>
      <c r="B113" s="84" t="s">
        <v>1640</v>
      </c>
      <c r="C113" s="86" t="s">
        <v>1641</v>
      </c>
      <c r="D113" s="88" t="s">
        <v>1642</v>
      </c>
      <c r="E113" s="88" t="s">
        <v>1643</v>
      </c>
      <c r="F113" s="89" t="s">
        <v>1488</v>
      </c>
      <c r="G113" s="89" t="s">
        <v>1227</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1638</v>
      </c>
      <c r="B114" s="84" t="s">
        <v>1644</v>
      </c>
      <c r="C114" s="86" t="s">
        <v>1645</v>
      </c>
      <c r="D114" s="88" t="s">
        <v>1646</v>
      </c>
      <c r="E114" s="88" t="s">
        <v>1647</v>
      </c>
      <c r="F114" s="89" t="s">
        <v>1216</v>
      </c>
      <c r="G114" s="89" t="s">
        <v>1227</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1638</v>
      </c>
      <c r="B115" s="84" t="s">
        <v>1648</v>
      </c>
      <c r="C115" s="86" t="s">
        <v>1649</v>
      </c>
      <c r="D115" s="88" t="s">
        <v>1650</v>
      </c>
      <c r="E115" s="88" t="s">
        <v>1651</v>
      </c>
      <c r="F115" s="89" t="s">
        <v>1488</v>
      </c>
      <c r="G115" s="89" t="s">
        <v>1227</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1638</v>
      </c>
      <c r="B116" s="84" t="s">
        <v>1652</v>
      </c>
      <c r="C116" s="86" t="s">
        <v>1653</v>
      </c>
      <c r="D116" s="88" t="s">
        <v>1654</v>
      </c>
      <c r="E116" s="88" t="s">
        <v>1655</v>
      </c>
      <c r="F116" s="89" t="s">
        <v>1488</v>
      </c>
      <c r="G116" s="89" t="s">
        <v>1259</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1638</v>
      </c>
      <c r="B117" s="84" t="s">
        <v>1656</v>
      </c>
      <c r="C117" s="86" t="s">
        <v>1657</v>
      </c>
      <c r="D117" s="88" t="s">
        <v>1658</v>
      </c>
      <c r="E117" s="88" t="s">
        <v>1659</v>
      </c>
      <c r="F117" s="89" t="s">
        <v>1216</v>
      </c>
      <c r="G117" s="89" t="s">
        <v>1259</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1638</v>
      </c>
      <c r="B118" s="84" t="s">
        <v>1660</v>
      </c>
      <c r="C118" s="86" t="s">
        <v>1661</v>
      </c>
      <c r="D118" s="88" t="s">
        <v>1662</v>
      </c>
      <c r="E118" s="88" t="s">
        <v>1663</v>
      </c>
      <c r="F118" s="89" t="s">
        <v>1488</v>
      </c>
      <c r="G118" s="89" t="s">
        <v>1227</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1638</v>
      </c>
      <c r="B119" s="84" t="s">
        <v>1664</v>
      </c>
      <c r="C119" s="86" t="s">
        <v>1665</v>
      </c>
      <c r="D119" s="88" t="s">
        <v>1666</v>
      </c>
      <c r="E119" s="88" t="s">
        <v>1667</v>
      </c>
      <c r="F119" s="89" t="s">
        <v>1216</v>
      </c>
      <c r="G119" s="89" t="s">
        <v>1259</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1638</v>
      </c>
      <c r="B120" s="84" t="s">
        <v>1668</v>
      </c>
      <c r="C120" s="86" t="s">
        <v>1669</v>
      </c>
      <c r="D120" s="88" t="s">
        <v>1670</v>
      </c>
      <c r="E120" s="88" t="s">
        <v>1671</v>
      </c>
      <c r="F120" s="89" t="s">
        <v>1488</v>
      </c>
      <c r="G120" s="89" t="s">
        <v>1259</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1638</v>
      </c>
      <c r="B121" s="84" t="s">
        <v>1672</v>
      </c>
      <c r="C121" s="86" t="s">
        <v>1673</v>
      </c>
      <c r="D121" s="88" t="s">
        <v>1674</v>
      </c>
      <c r="E121" s="88" t="s">
        <v>1675</v>
      </c>
      <c r="F121" s="89" t="s">
        <v>1488</v>
      </c>
      <c r="G121" s="89" t="s">
        <v>1259</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1638</v>
      </c>
      <c r="B122" s="84" t="s">
        <v>1676</v>
      </c>
      <c r="C122" s="86" t="s">
        <v>1677</v>
      </c>
      <c r="D122" s="88" t="s">
        <v>1678</v>
      </c>
      <c r="E122" s="88" t="s">
        <v>1679</v>
      </c>
      <c r="F122" s="89" t="s">
        <v>1488</v>
      </c>
      <c r="G122" s="89" t="s">
        <v>1259</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1638</v>
      </c>
      <c r="B123" s="84" t="s">
        <v>1680</v>
      </c>
      <c r="C123" s="86" t="s">
        <v>1681</v>
      </c>
      <c r="D123" s="88" t="s">
        <v>1682</v>
      </c>
      <c r="E123" s="88" t="s">
        <v>1683</v>
      </c>
      <c r="F123" s="89" t="s">
        <v>1488</v>
      </c>
      <c r="G123" s="89" t="s">
        <v>1227</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1684</v>
      </c>
      <c r="B124" s="83">
        <v>14</v>
      </c>
      <c r="C124" s="85" t="s">
        <v>21</v>
      </c>
      <c r="D124" s="87" t="s">
        <v>1685</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1684</v>
      </c>
      <c r="B125" s="84" t="s">
        <v>1686</v>
      </c>
      <c r="C125" s="86" t="s">
        <v>1687</v>
      </c>
      <c r="D125" s="88" t="s">
        <v>1688</v>
      </c>
      <c r="E125" s="88" t="s">
        <v>1689</v>
      </c>
      <c r="F125" s="89" t="s">
        <v>1334</v>
      </c>
      <c r="G125" s="89" t="s">
        <v>1275</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1684</v>
      </c>
      <c r="B126" s="84" t="s">
        <v>1690</v>
      </c>
      <c r="C126" s="86" t="s">
        <v>1691</v>
      </c>
      <c r="D126" s="88" t="s">
        <v>1692</v>
      </c>
      <c r="E126" s="88" t="s">
        <v>1693</v>
      </c>
      <c r="F126" s="89" t="s">
        <v>1359</v>
      </c>
      <c r="G126" s="89" t="s">
        <v>1259</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1684</v>
      </c>
      <c r="B127" s="84" t="s">
        <v>1694</v>
      </c>
      <c r="C127" s="86" t="s">
        <v>1695</v>
      </c>
      <c r="D127" s="88" t="s">
        <v>1696</v>
      </c>
      <c r="E127" s="88" t="s">
        <v>1697</v>
      </c>
      <c r="F127" s="89" t="s">
        <v>1359</v>
      </c>
      <c r="G127" s="89" t="s">
        <v>1259</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1684</v>
      </c>
      <c r="B128" s="84" t="s">
        <v>1698</v>
      </c>
      <c r="C128" s="86" t="s">
        <v>1699</v>
      </c>
      <c r="D128" s="88" t="s">
        <v>1700</v>
      </c>
      <c r="E128" s="88" t="s">
        <v>1701</v>
      </c>
      <c r="F128" s="89" t="s">
        <v>1359</v>
      </c>
      <c r="G128" s="89" t="s">
        <v>1259</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1684</v>
      </c>
      <c r="B129" s="84" t="s">
        <v>1702</v>
      </c>
      <c r="C129" s="86" t="s">
        <v>1703</v>
      </c>
      <c r="D129" s="88" t="s">
        <v>1704</v>
      </c>
      <c r="E129" s="88" t="s">
        <v>1705</v>
      </c>
      <c r="F129" s="89" t="s">
        <v>1359</v>
      </c>
      <c r="G129" s="89" t="s">
        <v>1259</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1684</v>
      </c>
      <c r="B130" s="84" t="s">
        <v>1706</v>
      </c>
      <c r="C130" s="86" t="s">
        <v>1707</v>
      </c>
      <c r="D130" s="88" t="s">
        <v>1708</v>
      </c>
      <c r="E130" s="88" t="s">
        <v>1709</v>
      </c>
      <c r="F130" s="89" t="s">
        <v>1359</v>
      </c>
      <c r="G130" s="89" t="s">
        <v>1259</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1684</v>
      </c>
      <c r="B131" s="84" t="s">
        <v>1710</v>
      </c>
      <c r="C131" s="86" t="s">
        <v>1711</v>
      </c>
      <c r="D131" s="88" t="s">
        <v>1712</v>
      </c>
      <c r="E131" s="88" t="s">
        <v>1713</v>
      </c>
      <c r="F131" s="89" t="s">
        <v>1359</v>
      </c>
      <c r="G131" s="89" t="s">
        <v>1259</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1684</v>
      </c>
      <c r="B132" s="84" t="s">
        <v>1714</v>
      </c>
      <c r="C132" s="86" t="s">
        <v>1715</v>
      </c>
      <c r="D132" s="88" t="s">
        <v>1716</v>
      </c>
      <c r="E132" s="88" t="s">
        <v>1717</v>
      </c>
      <c r="F132" s="89" t="s">
        <v>1359</v>
      </c>
      <c r="G132" s="89" t="s">
        <v>1259</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1684</v>
      </c>
      <c r="B133" s="84" t="s">
        <v>1718</v>
      </c>
      <c r="C133" s="86" t="s">
        <v>1719</v>
      </c>
      <c r="D133" s="88" t="s">
        <v>1720</v>
      </c>
      <c r="E133" s="88" t="s">
        <v>1721</v>
      </c>
      <c r="F133" s="89" t="s">
        <v>1359</v>
      </c>
      <c r="G133" s="89" t="s">
        <v>1259</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1722</v>
      </c>
      <c r="B134" s="83">
        <v>15</v>
      </c>
      <c r="C134" s="85" t="s">
        <v>21</v>
      </c>
      <c r="D134" s="87" t="s">
        <v>1723</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1722</v>
      </c>
      <c r="B135" s="84" t="s">
        <v>1724</v>
      </c>
      <c r="C135" s="86" t="s">
        <v>1725</v>
      </c>
      <c r="D135" s="88" t="s">
        <v>1726</v>
      </c>
      <c r="E135" s="88" t="s">
        <v>1727</v>
      </c>
      <c r="F135" s="89" t="s">
        <v>1359</v>
      </c>
      <c r="G135" s="89" t="s">
        <v>1217</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1722</v>
      </c>
      <c r="B136" s="84" t="s">
        <v>1728</v>
      </c>
      <c r="C136" s="86" t="s">
        <v>1729</v>
      </c>
      <c r="D136" s="88" t="s">
        <v>1730</v>
      </c>
      <c r="E136" s="88" t="s">
        <v>1731</v>
      </c>
      <c r="F136" s="89" t="s">
        <v>1334</v>
      </c>
      <c r="G136" s="89" t="s">
        <v>1275</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1722</v>
      </c>
      <c r="B137" s="84" t="s">
        <v>1732</v>
      </c>
      <c r="C137" s="86" t="s">
        <v>1733</v>
      </c>
      <c r="D137" s="88" t="s">
        <v>1734</v>
      </c>
      <c r="E137" s="88" t="s">
        <v>1735</v>
      </c>
      <c r="F137" s="89" t="s">
        <v>1359</v>
      </c>
      <c r="G137" s="89" t="s">
        <v>1275</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1722</v>
      </c>
      <c r="B138" s="84" t="s">
        <v>1736</v>
      </c>
      <c r="C138" s="86" t="s">
        <v>1737</v>
      </c>
      <c r="D138" s="88" t="s">
        <v>1738</v>
      </c>
      <c r="E138" s="88" t="s">
        <v>1739</v>
      </c>
      <c r="F138" s="89" t="s">
        <v>1334</v>
      </c>
      <c r="G138" s="89" t="s">
        <v>1275</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1722</v>
      </c>
      <c r="B139" s="84" t="s">
        <v>1740</v>
      </c>
      <c r="C139" s="86" t="s">
        <v>1741</v>
      </c>
      <c r="D139" s="88" t="s">
        <v>1742</v>
      </c>
      <c r="E139" s="88" t="s">
        <v>1743</v>
      </c>
      <c r="F139" s="89" t="s">
        <v>1359</v>
      </c>
      <c r="G139" s="89" t="s">
        <v>1275</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1722</v>
      </c>
      <c r="B140" s="84" t="s">
        <v>1744</v>
      </c>
      <c r="C140" s="86" t="s">
        <v>1745</v>
      </c>
      <c r="D140" s="88" t="s">
        <v>1746</v>
      </c>
      <c r="E140" s="88" t="s">
        <v>1747</v>
      </c>
      <c r="F140" s="89" t="s">
        <v>1274</v>
      </c>
      <c r="G140" s="89" t="s">
        <v>1275</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1722</v>
      </c>
      <c r="B141" s="84" t="s">
        <v>1748</v>
      </c>
      <c r="C141" s="86" t="s">
        <v>1749</v>
      </c>
      <c r="D141" s="88" t="s">
        <v>1750</v>
      </c>
      <c r="E141" s="88" t="s">
        <v>1751</v>
      </c>
      <c r="F141" s="89" t="s">
        <v>1274</v>
      </c>
      <c r="G141" s="89" t="s">
        <v>1259</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1752</v>
      </c>
      <c r="B142" s="83">
        <v>16</v>
      </c>
      <c r="C142" s="85" t="s">
        <v>21</v>
      </c>
      <c r="D142" s="87" t="s">
        <v>1753</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1752</v>
      </c>
      <c r="B143" s="84" t="s">
        <v>1754</v>
      </c>
      <c r="C143" s="86" t="s">
        <v>1755</v>
      </c>
      <c r="D143" s="88" t="s">
        <v>1756</v>
      </c>
      <c r="E143" s="88" t="s">
        <v>1757</v>
      </c>
      <c r="F143" s="89" t="s">
        <v>1334</v>
      </c>
      <c r="G143" s="89" t="s">
        <v>1275</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1752</v>
      </c>
      <c r="B144" s="84" t="s">
        <v>1758</v>
      </c>
      <c r="C144" s="86" t="s">
        <v>1759</v>
      </c>
      <c r="D144" s="88" t="s">
        <v>1760</v>
      </c>
      <c r="E144" s="88" t="s">
        <v>1761</v>
      </c>
      <c r="F144" s="89" t="s">
        <v>1334</v>
      </c>
      <c r="G144" s="89" t="s">
        <v>1275</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1752</v>
      </c>
      <c r="B145" s="84" t="s">
        <v>1762</v>
      </c>
      <c r="C145" s="86" t="s">
        <v>1763</v>
      </c>
      <c r="D145" s="88" t="s">
        <v>1764</v>
      </c>
      <c r="E145" s="88" t="s">
        <v>1765</v>
      </c>
      <c r="F145" s="89" t="s">
        <v>1242</v>
      </c>
      <c r="G145" s="89" t="s">
        <v>1227</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1752</v>
      </c>
      <c r="B146" s="84" t="s">
        <v>1766</v>
      </c>
      <c r="C146" s="86" t="s">
        <v>1767</v>
      </c>
      <c r="D146" s="88" t="s">
        <v>1768</v>
      </c>
      <c r="E146" s="88" t="s">
        <v>1769</v>
      </c>
      <c r="F146" s="89" t="s">
        <v>1242</v>
      </c>
      <c r="G146" s="89" t="s">
        <v>1217</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1752</v>
      </c>
      <c r="B147" s="84" t="s">
        <v>1770</v>
      </c>
      <c r="C147" s="86" t="s">
        <v>1771</v>
      </c>
      <c r="D147" s="88" t="s">
        <v>1772</v>
      </c>
      <c r="E147" s="88" t="s">
        <v>1773</v>
      </c>
      <c r="F147" s="89" t="s">
        <v>1242</v>
      </c>
      <c r="G147" s="89" t="s">
        <v>1259</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1752</v>
      </c>
      <c r="B148" s="84" t="s">
        <v>1774</v>
      </c>
      <c r="C148" s="86" t="s">
        <v>1775</v>
      </c>
      <c r="D148" s="88" t="s">
        <v>1776</v>
      </c>
      <c r="E148" s="88" t="s">
        <v>1777</v>
      </c>
      <c r="F148" s="89" t="s">
        <v>1334</v>
      </c>
      <c r="G148" s="89" t="s">
        <v>1275</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1752</v>
      </c>
      <c r="B149" s="84" t="s">
        <v>1778</v>
      </c>
      <c r="C149" s="86" t="s">
        <v>1779</v>
      </c>
      <c r="D149" s="88" t="s">
        <v>1780</v>
      </c>
      <c r="E149" s="88" t="s">
        <v>1781</v>
      </c>
      <c r="F149" s="89" t="s">
        <v>1242</v>
      </c>
      <c r="G149" s="89" t="s">
        <v>1259</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1752</v>
      </c>
      <c r="B150" s="84" t="s">
        <v>1782</v>
      </c>
      <c r="C150" s="86" t="s">
        <v>1783</v>
      </c>
      <c r="D150" s="88" t="s">
        <v>1784</v>
      </c>
      <c r="E150" s="88" t="s">
        <v>1785</v>
      </c>
      <c r="F150" s="89" t="s">
        <v>1488</v>
      </c>
      <c r="G150" s="89" t="s">
        <v>1259</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1752</v>
      </c>
      <c r="B151" s="84" t="s">
        <v>1786</v>
      </c>
      <c r="C151" s="86" t="s">
        <v>1787</v>
      </c>
      <c r="D151" s="88" t="s">
        <v>1788</v>
      </c>
      <c r="E151" s="88" t="s">
        <v>1789</v>
      </c>
      <c r="F151" s="89" t="s">
        <v>1359</v>
      </c>
      <c r="G151" s="89" t="s">
        <v>1259</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1752</v>
      </c>
      <c r="B152" s="84" t="s">
        <v>1790</v>
      </c>
      <c r="C152" s="86" t="s">
        <v>1791</v>
      </c>
      <c r="D152" s="88" t="s">
        <v>1792</v>
      </c>
      <c r="E152" s="88" t="s">
        <v>1793</v>
      </c>
      <c r="F152" s="89" t="s">
        <v>1242</v>
      </c>
      <c r="G152" s="89" t="s">
        <v>1259</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1752</v>
      </c>
      <c r="B153" s="84" t="s">
        <v>1794</v>
      </c>
      <c r="C153" s="86" t="s">
        <v>1795</v>
      </c>
      <c r="D153" s="88" t="s">
        <v>1796</v>
      </c>
      <c r="E153" s="88" t="s">
        <v>1797</v>
      </c>
      <c r="F153" s="89" t="s">
        <v>1242</v>
      </c>
      <c r="G153" s="89" t="s">
        <v>1259</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1752</v>
      </c>
      <c r="B154" s="84" t="s">
        <v>1798</v>
      </c>
      <c r="C154" s="86" t="s">
        <v>1799</v>
      </c>
      <c r="D154" s="88" t="s">
        <v>1800</v>
      </c>
      <c r="E154" s="88" t="s">
        <v>1801</v>
      </c>
      <c r="F154" s="89" t="s">
        <v>1242</v>
      </c>
      <c r="G154" s="89" t="s">
        <v>1259</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1752</v>
      </c>
      <c r="B155" s="84" t="s">
        <v>1802</v>
      </c>
      <c r="C155" s="86" t="s">
        <v>1803</v>
      </c>
      <c r="D155" s="88" t="s">
        <v>1804</v>
      </c>
      <c r="E155" s="88" t="s">
        <v>1805</v>
      </c>
      <c r="F155" s="89" t="s">
        <v>1242</v>
      </c>
      <c r="G155" s="89" t="s">
        <v>1227</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1752</v>
      </c>
      <c r="B156" s="84" t="s">
        <v>1806</v>
      </c>
      <c r="C156" s="86" t="s">
        <v>1807</v>
      </c>
      <c r="D156" s="88" t="s">
        <v>1808</v>
      </c>
      <c r="E156" s="88" t="s">
        <v>1809</v>
      </c>
      <c r="F156" s="89" t="s">
        <v>1242</v>
      </c>
      <c r="G156" s="89" t="s">
        <v>1259</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1810</v>
      </c>
      <c r="B157" s="83">
        <v>17</v>
      </c>
      <c r="C157" s="85" t="s">
        <v>21</v>
      </c>
      <c r="D157" s="87" t="s">
        <v>1811</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1810</v>
      </c>
      <c r="B158" s="84" t="s">
        <v>1812</v>
      </c>
      <c r="C158" s="86" t="s">
        <v>1813</v>
      </c>
      <c r="D158" s="88" t="s">
        <v>1814</v>
      </c>
      <c r="E158" s="88" t="s">
        <v>1815</v>
      </c>
      <c r="F158" s="89" t="s">
        <v>1359</v>
      </c>
      <c r="G158" s="89" t="s">
        <v>1222</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1810</v>
      </c>
      <c r="B159" s="84" t="s">
        <v>1816</v>
      </c>
      <c r="C159" s="86" t="s">
        <v>1817</v>
      </c>
      <c r="D159" s="88" t="s">
        <v>1818</v>
      </c>
      <c r="E159" s="88" t="s">
        <v>1819</v>
      </c>
      <c r="F159" s="89" t="s">
        <v>1334</v>
      </c>
      <c r="G159" s="89" t="s">
        <v>1275</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1810</v>
      </c>
      <c r="B160" s="84" t="s">
        <v>1820</v>
      </c>
      <c r="C160" s="86" t="s">
        <v>1821</v>
      </c>
      <c r="D160" s="88" t="s">
        <v>1822</v>
      </c>
      <c r="E160" s="88" t="s">
        <v>1823</v>
      </c>
      <c r="F160" s="89" t="s">
        <v>1334</v>
      </c>
      <c r="G160" s="89" t="s">
        <v>1275</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1810</v>
      </c>
      <c r="B161" s="84" t="s">
        <v>1824</v>
      </c>
      <c r="C161" s="86" t="s">
        <v>1825</v>
      </c>
      <c r="D161" s="88" t="s">
        <v>1826</v>
      </c>
      <c r="E161" s="88" t="s">
        <v>1827</v>
      </c>
      <c r="F161" s="89" t="s">
        <v>1334</v>
      </c>
      <c r="G161" s="89" t="s">
        <v>1275</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1810</v>
      </c>
      <c r="B162" s="84" t="s">
        <v>1828</v>
      </c>
      <c r="C162" s="86" t="s">
        <v>1829</v>
      </c>
      <c r="D162" s="88" t="s">
        <v>1830</v>
      </c>
      <c r="E162" s="88" t="s">
        <v>1831</v>
      </c>
      <c r="F162" s="89" t="s">
        <v>1359</v>
      </c>
      <c r="G162" s="89" t="s">
        <v>1222</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1810</v>
      </c>
      <c r="B163" s="84" t="s">
        <v>1832</v>
      </c>
      <c r="C163" s="86" t="s">
        <v>1833</v>
      </c>
      <c r="D163" s="88" t="s">
        <v>1834</v>
      </c>
      <c r="E163" s="88" t="s">
        <v>1835</v>
      </c>
      <c r="F163" s="89" t="s">
        <v>1359</v>
      </c>
      <c r="G163" s="89" t="s">
        <v>1222</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1810</v>
      </c>
      <c r="B164" s="84" t="s">
        <v>1836</v>
      </c>
      <c r="C164" s="86" t="s">
        <v>1837</v>
      </c>
      <c r="D164" s="88" t="s">
        <v>1838</v>
      </c>
      <c r="E164" s="88" t="s">
        <v>1839</v>
      </c>
      <c r="F164" s="89" t="s">
        <v>1359</v>
      </c>
      <c r="G164" s="89" t="s">
        <v>1591</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1810</v>
      </c>
      <c r="B165" s="84" t="s">
        <v>1840</v>
      </c>
      <c r="C165" s="86" t="s">
        <v>1841</v>
      </c>
      <c r="D165" s="88" t="s">
        <v>1842</v>
      </c>
      <c r="E165" s="88" t="s">
        <v>1843</v>
      </c>
      <c r="F165" s="89" t="s">
        <v>1359</v>
      </c>
      <c r="G165" s="89" t="s">
        <v>1591</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1810</v>
      </c>
      <c r="B166" s="84" t="s">
        <v>1844</v>
      </c>
      <c r="C166" s="86" t="s">
        <v>1845</v>
      </c>
      <c r="D166" s="88" t="s">
        <v>1846</v>
      </c>
      <c r="E166" s="88" t="s">
        <v>1847</v>
      </c>
      <c r="F166" s="89" t="s">
        <v>1334</v>
      </c>
      <c r="G166" s="89" t="s">
        <v>1591</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1848</v>
      </c>
      <c r="B167" s="83">
        <v>18</v>
      </c>
      <c r="C167" s="85" t="s">
        <v>21</v>
      </c>
      <c r="D167" s="87" t="s">
        <v>1849</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1848</v>
      </c>
      <c r="B168" s="84" t="s">
        <v>1850</v>
      </c>
      <c r="C168" s="86" t="s">
        <v>1851</v>
      </c>
      <c r="D168" s="88" t="s">
        <v>1852</v>
      </c>
      <c r="E168" s="88" t="s">
        <v>1853</v>
      </c>
      <c r="F168" s="89" t="s">
        <v>1334</v>
      </c>
      <c r="G168" s="89" t="s">
        <v>1275</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1848</v>
      </c>
      <c r="B169" s="84" t="s">
        <v>1854</v>
      </c>
      <c r="C169" s="86" t="s">
        <v>1855</v>
      </c>
      <c r="D169" s="88" t="s">
        <v>1856</v>
      </c>
      <c r="E169" s="88" t="s">
        <v>1857</v>
      </c>
      <c r="F169" s="89" t="s">
        <v>1488</v>
      </c>
      <c r="G169" s="89" t="s">
        <v>1227</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1848</v>
      </c>
      <c r="B170" s="84" t="s">
        <v>1858</v>
      </c>
      <c r="C170" s="86" t="s">
        <v>1859</v>
      </c>
      <c r="D170" s="88" t="s">
        <v>1860</v>
      </c>
      <c r="E170" s="88" t="s">
        <v>1861</v>
      </c>
      <c r="F170" s="89" t="s">
        <v>1488</v>
      </c>
      <c r="G170" s="89" t="s">
        <v>1259</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1848</v>
      </c>
      <c r="B171" s="84" t="s">
        <v>1862</v>
      </c>
      <c r="C171" s="86" t="s">
        <v>1863</v>
      </c>
      <c r="D171" s="88" t="s">
        <v>1864</v>
      </c>
      <c r="E171" s="88" t="s">
        <v>1865</v>
      </c>
      <c r="F171" s="89" t="s">
        <v>1488</v>
      </c>
      <c r="G171" s="89" t="s">
        <v>1259</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1848</v>
      </c>
      <c r="B172" s="94" t="s">
        <v>1866</v>
      </c>
      <c r="C172" s="95" t="s">
        <v>1867</v>
      </c>
      <c r="D172" s="96" t="s">
        <v>1868</v>
      </c>
      <c r="E172" s="96" t="s">
        <v>1869</v>
      </c>
      <c r="F172" s="97" t="s">
        <v>1488</v>
      </c>
      <c r="G172" s="97" t="s">
        <v>1227</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920</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IFERROR(INDEX('Recommendations'!$H$2:$H$181, MATCH(J2,'Recommendations'!$A$2:$A$181,0))="Implemented", FALSE))</xm:f>
            <x14:dxf>
              <font>
                <color rgb="FF000000"/>
              </font>
              <fill>
                <patternFill>
                  <bgColor rgb="FF3C7D22"/>
                </patternFill>
              </fill>
            </x14:dxf>
          </x14:cfRule>
          <x14:cfRule type="expression" priority="2" id="{00000000-000E-0000-0400-000002000000}">
            <xm:f>AND(J2&lt;&gt;"", IFERROR(INDEX('Recommendations'!$H$2:$H$181, MATCH(J2,'Recommendations'!$A$2:$A$181,0))="Compensated", FALSE))</xm:f>
            <x14:dxf>
              <font>
                <color rgb="FF000000"/>
              </font>
              <fill>
                <patternFill>
                  <bgColor rgb="FFC6E0B4"/>
                </patternFill>
              </fill>
            </x14:dxf>
          </x14:cfRule>
          <x14:cfRule type="expression" priority="3" id="{00000000-000E-0000-0400-000003000000}">
            <xm:f>AND(J2&lt;&gt;"", IFERROR(INDEX('Recommendations'!$H$2:$H$181, MATCH(J2,'Recommendations'!$A$2:$A$181,0))="Testing", FALSE))</xm:f>
            <x14:dxf>
              <font>
                <color rgb="FF000000"/>
              </font>
              <fill>
                <patternFill>
                  <bgColor rgb="FFFFC000"/>
                </patternFill>
              </fill>
            </x14:dxf>
          </x14:cfRule>
          <x14:cfRule type="expression" priority="4" id="{00000000-000E-0000-0400-000004000000}">
            <xm:f>AND(J2&lt;&gt;"", IFERROR(INDEX('Recommendations'!$H$2:$H$181, MATCH(J2,'Recommendations'!$A$2:$A$181,0))="Failed", FALSE))</xm:f>
            <x14:dxf>
              <font>
                <color rgb="FF000000"/>
              </font>
              <fill>
                <patternFill>
                  <bgColor rgb="FFD82891"/>
                </patternFill>
              </fill>
            </x14:dxf>
          </x14:cfRule>
          <x14:cfRule type="expression" priority="5" id="{00000000-000E-0000-0400-000005000000}">
            <xm:f>AND(J2&lt;&gt;"", IFERROR(INDEX('Recommendations'!$H$2:$H$181, MATCH(J2,'Recommendations'!$A$2:$A$181,0))="Risk Accepted", FALSE))</xm:f>
            <x14:dxf>
              <font>
                <color rgb="FF000000"/>
              </font>
              <fill>
                <patternFill>
                  <bgColor rgb="FFD9D9D9"/>
                </patternFill>
              </fill>
            </x14:dxf>
          </x14:cfRule>
          <x14:cfRule type="expression" priority="6" id="{00000000-000E-0000-0400-000006000000}">
            <xm:f>AND(J2&lt;&gt;"", IFERROR(INDEX('Recommendations'!$H$2:$H$181, MATCH(J2,'Recommendations'!$A$2:$A$181,0))="N/A",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1870</v>
      </c>
      <c r="C1" s="124" t="s">
        <v>10</v>
      </c>
      <c r="D1" s="124" t="s">
        <v>1075</v>
      </c>
      <c r="E1" s="124" t="s">
        <v>1871</v>
      </c>
      <c r="F1" s="124" t="s">
        <v>1872</v>
      </c>
      <c r="G1" s="124" t="s">
        <v>1169</v>
      </c>
      <c r="H1" s="124" t="s">
        <v>1170</v>
      </c>
      <c r="I1" s="124" t="s">
        <v>1171</v>
      </c>
      <c r="J1" s="124" t="s">
        <v>1172</v>
      </c>
      <c r="K1" s="124" t="s">
        <v>1173</v>
      </c>
      <c r="L1" s="124" t="s">
        <v>1174</v>
      </c>
      <c r="M1" s="124" t="s">
        <v>1175</v>
      </c>
      <c r="N1" s="124" t="s">
        <v>1176</v>
      </c>
      <c r="O1" s="124" t="s">
        <v>1177</v>
      </c>
      <c r="P1" s="124" t="s">
        <v>1178</v>
      </c>
      <c r="Q1" s="124" t="s">
        <v>1179</v>
      </c>
      <c r="R1" s="124" t="s">
        <v>1180</v>
      </c>
      <c r="S1" s="124" t="s">
        <v>1181</v>
      </c>
      <c r="T1" s="124" t="s">
        <v>1182</v>
      </c>
      <c r="U1" s="124" t="s">
        <v>1183</v>
      </c>
      <c r="V1" s="124" t="s">
        <v>1184</v>
      </c>
      <c r="W1" s="124" t="s">
        <v>1185</v>
      </c>
      <c r="X1" s="124" t="s">
        <v>1186</v>
      </c>
      <c r="Y1" s="124" t="s">
        <v>1187</v>
      </c>
      <c r="Z1" s="124" t="s">
        <v>1188</v>
      </c>
      <c r="AA1" s="124" t="s">
        <v>1189</v>
      </c>
      <c r="AB1" s="124" t="s">
        <v>1190</v>
      </c>
      <c r="AC1" s="124" t="s">
        <v>1191</v>
      </c>
      <c r="AD1" s="124" t="s">
        <v>1192</v>
      </c>
      <c r="AE1" s="124" t="s">
        <v>1193</v>
      </c>
      <c r="AF1" s="124" t="s">
        <v>1194</v>
      </c>
      <c r="AG1" s="124" t="s">
        <v>1195</v>
      </c>
      <c r="AH1" s="124" t="s">
        <v>1196</v>
      </c>
      <c r="AI1" s="124" t="s">
        <v>1197</v>
      </c>
      <c r="AJ1" s="124" t="s">
        <v>1198</v>
      </c>
      <c r="AK1" s="124" t="s">
        <v>1199</v>
      </c>
      <c r="AL1" s="124" t="s">
        <v>1200</v>
      </c>
      <c r="AM1" s="124" t="s">
        <v>1201</v>
      </c>
      <c r="AN1" s="124" t="s">
        <v>1202</v>
      </c>
      <c r="AO1" s="124" t="s">
        <v>1203</v>
      </c>
      <c r="AP1" s="124" t="s">
        <v>1204</v>
      </c>
      <c r="AQ1" s="124" t="s">
        <v>1205</v>
      </c>
      <c r="AR1" s="124" t="s">
        <v>1206</v>
      </c>
      <c r="AS1" s="124" t="s">
        <v>1207</v>
      </c>
      <c r="AT1" s="124" t="s">
        <v>1208</v>
      </c>
      <c r="AU1" s="125" t="s">
        <v>1209</v>
      </c>
    </row>
    <row r="2" spans="1:47" ht="60" customHeight="1" x14ac:dyDescent="0.35">
      <c r="A2" s="119" t="s">
        <v>1873</v>
      </c>
      <c r="B2" s="109" t="s">
        <v>1874</v>
      </c>
      <c r="C2" s="110" t="s">
        <v>1875</v>
      </c>
      <c r="D2" s="110" t="s">
        <v>1876</v>
      </c>
      <c r="E2" s="110" t="s">
        <v>1877</v>
      </c>
      <c r="F2" s="111" t="s">
        <v>1878</v>
      </c>
      <c r="G2" s="112">
        <f>IF(COUNTIF(H2:AU2,"&lt;&gt;")=0,"",SUMPRODUCT(((Recommendations[ImplStatus]="Implemented")+(Recommendations[ImplStatus]="Compensated"))*ISNUMBER(MATCH(Recommendations[Id],H2:AU2,0)))/COUNTIF(H2:AU2,"&lt;&gt;"))</f>
        <v>0</v>
      </c>
      <c r="H2" s="113" t="s">
        <v>362</v>
      </c>
      <c r="I2" s="113" t="s">
        <v>871</v>
      </c>
      <c r="J2" s="113" t="s">
        <v>876</v>
      </c>
      <c r="K2" s="113" t="s">
        <v>881</v>
      </c>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1879</v>
      </c>
      <c r="B3" s="109" t="s">
        <v>1880</v>
      </c>
      <c r="C3" s="110" t="s">
        <v>1881</v>
      </c>
      <c r="D3" s="110" t="s">
        <v>1882</v>
      </c>
      <c r="E3" s="110" t="s">
        <v>1883</v>
      </c>
      <c r="F3" s="111" t="s">
        <v>1884</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1885</v>
      </c>
      <c r="B4" s="109" t="s">
        <v>1886</v>
      </c>
      <c r="C4" s="110" t="s">
        <v>1887</v>
      </c>
      <c r="D4" s="110" t="s">
        <v>1888</v>
      </c>
      <c r="E4" s="110" t="s">
        <v>1889</v>
      </c>
      <c r="F4" s="111" t="s">
        <v>1890</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1891</v>
      </c>
      <c r="B5" s="109" t="s">
        <v>1892</v>
      </c>
      <c r="C5" s="110" t="s">
        <v>1893</v>
      </c>
      <c r="D5" s="110" t="s">
        <v>1894</v>
      </c>
      <c r="E5" s="110" t="s">
        <v>1895</v>
      </c>
      <c r="F5" s="111" t="s">
        <v>1896</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1897</v>
      </c>
      <c r="B6" s="109" t="s">
        <v>1898</v>
      </c>
      <c r="C6" s="110" t="s">
        <v>1899</v>
      </c>
      <c r="D6" s="110" t="s">
        <v>1900</v>
      </c>
      <c r="E6" s="110" t="s">
        <v>21</v>
      </c>
      <c r="F6" s="111" t="s">
        <v>1901</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1902</v>
      </c>
      <c r="B7" s="109" t="s">
        <v>11</v>
      </c>
      <c r="C7" s="110" t="s">
        <v>1903</v>
      </c>
      <c r="D7" s="110" t="s">
        <v>1904</v>
      </c>
      <c r="E7" s="110" t="s">
        <v>21</v>
      </c>
      <c r="F7" s="111" t="s">
        <v>1905</v>
      </c>
      <c r="G7" s="112">
        <f>IF(COUNTIF(H7:AU7,"&lt;&gt;")=0,"",SUMPRODUCT(((Recommendations[ImplStatus]="Implemented")+(Recommendations[ImplStatus]="Compensated"))*ISNUMBER(MATCH(Recommendations[Id],H7:AU7,0)))/COUNTIF(H7:AU7,"&lt;&gt;"))</f>
        <v>0</v>
      </c>
      <c r="H7" s="113" t="s">
        <v>31</v>
      </c>
      <c r="I7" s="113" t="s">
        <v>791</v>
      </c>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1906</v>
      </c>
      <c r="B8" s="109" t="s">
        <v>1907</v>
      </c>
      <c r="C8" s="110" t="s">
        <v>1908</v>
      </c>
      <c r="D8" s="110" t="s">
        <v>1909</v>
      </c>
      <c r="E8" s="110" t="s">
        <v>21</v>
      </c>
      <c r="F8" s="111" t="s">
        <v>1910</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1911</v>
      </c>
      <c r="B9" s="109" t="s">
        <v>1912</v>
      </c>
      <c r="C9" s="110" t="s">
        <v>1913</v>
      </c>
      <c r="D9" s="110" t="s">
        <v>1914</v>
      </c>
      <c r="E9" s="110" t="s">
        <v>21</v>
      </c>
      <c r="F9" s="111" t="s">
        <v>1915</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1916</v>
      </c>
      <c r="B10" s="109" t="s">
        <v>1917</v>
      </c>
      <c r="C10" s="110" t="s">
        <v>1918</v>
      </c>
      <c r="D10" s="110" t="s">
        <v>1919</v>
      </c>
      <c r="E10" s="110" t="s">
        <v>21</v>
      </c>
      <c r="F10" s="111" t="s">
        <v>1920</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1921</v>
      </c>
      <c r="B11" s="109" t="s">
        <v>1922</v>
      </c>
      <c r="C11" s="110" t="s">
        <v>1923</v>
      </c>
      <c r="D11" s="110" t="s">
        <v>1924</v>
      </c>
      <c r="E11" s="110" t="s">
        <v>21</v>
      </c>
      <c r="F11" s="111" t="s">
        <v>1925</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1926</v>
      </c>
      <c r="B12" s="109" t="s">
        <v>1927</v>
      </c>
      <c r="C12" s="110" t="s">
        <v>1928</v>
      </c>
      <c r="D12" s="110" t="s">
        <v>1929</v>
      </c>
      <c r="E12" s="110" t="s">
        <v>21</v>
      </c>
      <c r="F12" s="111" t="s">
        <v>1930</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1931</v>
      </c>
      <c r="B13" s="109" t="s">
        <v>1932</v>
      </c>
      <c r="C13" s="110" t="s">
        <v>1933</v>
      </c>
      <c r="D13" s="110" t="s">
        <v>1934</v>
      </c>
      <c r="E13" s="110" t="s">
        <v>21</v>
      </c>
      <c r="F13" s="111" t="s">
        <v>1935</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1936</v>
      </c>
      <c r="B14" s="109" t="s">
        <v>1937</v>
      </c>
      <c r="C14" s="110" t="s">
        <v>1938</v>
      </c>
      <c r="D14" s="110" t="s">
        <v>1939</v>
      </c>
      <c r="E14" s="110" t="s">
        <v>21</v>
      </c>
      <c r="F14" s="111" t="s">
        <v>1940</v>
      </c>
      <c r="G14" s="112" t="str">
        <f>IF(COUNTIF(H14:AU14,"&lt;&gt;")=0,"",SUMPRODUCT(((Recommendations[ImplStatus]="Implemented")+(Recommendations[ImplStatus]="Compensated"))*ISNUMBER(MATCH(Recommendations[Id],H14:AU14,0)))/COUNTIF(H14:AU14,"&lt;&gt;"))</f>
        <v/>
      </c>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1941</v>
      </c>
      <c r="B15" s="109" t="s">
        <v>1942</v>
      </c>
      <c r="C15" s="110" t="s">
        <v>1943</v>
      </c>
      <c r="D15" s="110" t="s">
        <v>1944</v>
      </c>
      <c r="E15" s="110" t="s">
        <v>21</v>
      </c>
      <c r="F15" s="111" t="s">
        <v>1945</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1946</v>
      </c>
      <c r="B16" s="109" t="s">
        <v>1947</v>
      </c>
      <c r="C16" s="110" t="s">
        <v>1948</v>
      </c>
      <c r="D16" s="110" t="s">
        <v>1949</v>
      </c>
      <c r="E16" s="110" t="s">
        <v>21</v>
      </c>
      <c r="F16" s="111" t="s">
        <v>1950</v>
      </c>
      <c r="G16" s="112">
        <f>IF(COUNTIF(H16:AU16,"&lt;&gt;")=0,"",SUMPRODUCT(((Recommendations[ImplStatus]="Implemented")+(Recommendations[ImplStatus]="Compensated"))*ISNUMBER(MATCH(Recommendations[Id],H16:AU16,0)))/COUNTIF(H16:AU16,"&lt;&gt;"))</f>
        <v>0</v>
      </c>
      <c r="H16" s="113" t="s">
        <v>263</v>
      </c>
      <c r="I16" s="113" t="s">
        <v>287</v>
      </c>
      <c r="J16" s="113" t="s">
        <v>561</v>
      </c>
      <c r="K16" s="113" t="s">
        <v>576</v>
      </c>
      <c r="L16" s="113" t="s">
        <v>901</v>
      </c>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1951</v>
      </c>
      <c r="B17" s="109" t="s">
        <v>1952</v>
      </c>
      <c r="C17" s="110" t="s">
        <v>1953</v>
      </c>
      <c r="D17" s="110" t="s">
        <v>1954</v>
      </c>
      <c r="E17" s="110" t="s">
        <v>21</v>
      </c>
      <c r="F17" s="111" t="s">
        <v>1955</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1956</v>
      </c>
      <c r="B18" s="109" t="s">
        <v>1957</v>
      </c>
      <c r="C18" s="110" t="s">
        <v>1958</v>
      </c>
      <c r="D18" s="110" t="s">
        <v>1959</v>
      </c>
      <c r="E18" s="110" t="s">
        <v>21</v>
      </c>
      <c r="F18" s="111" t="s">
        <v>1960</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1961</v>
      </c>
      <c r="B19" s="109" t="s">
        <v>1962</v>
      </c>
      <c r="C19" s="110" t="s">
        <v>1963</v>
      </c>
      <c r="D19" s="110" t="s">
        <v>1964</v>
      </c>
      <c r="E19" s="110" t="s">
        <v>21</v>
      </c>
      <c r="F19" s="111" t="s">
        <v>1965</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1966</v>
      </c>
      <c r="B20" s="109" t="s">
        <v>1967</v>
      </c>
      <c r="C20" s="110" t="s">
        <v>1968</v>
      </c>
      <c r="D20" s="110" t="s">
        <v>1969</v>
      </c>
      <c r="E20" s="110" t="s">
        <v>21</v>
      </c>
      <c r="F20" s="111" t="s">
        <v>1970</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1971</v>
      </c>
      <c r="B21" s="109" t="s">
        <v>1972</v>
      </c>
      <c r="C21" s="110" t="s">
        <v>1973</v>
      </c>
      <c r="D21" s="110" t="s">
        <v>1974</v>
      </c>
      <c r="E21" s="110" t="s">
        <v>1975</v>
      </c>
      <c r="F21" s="111" t="s">
        <v>1976</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1977</v>
      </c>
      <c r="B22" s="109" t="s">
        <v>1978</v>
      </c>
      <c r="C22" s="110" t="s">
        <v>1979</v>
      </c>
      <c r="D22" s="110" t="s">
        <v>1980</v>
      </c>
      <c r="E22" s="110" t="s">
        <v>1981</v>
      </c>
      <c r="F22" s="111" t="s">
        <v>1982</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1983</v>
      </c>
      <c r="B23" s="109" t="s">
        <v>1984</v>
      </c>
      <c r="C23" s="110" t="s">
        <v>1985</v>
      </c>
      <c r="D23" s="110" t="s">
        <v>1986</v>
      </c>
      <c r="E23" s="110" t="s">
        <v>1987</v>
      </c>
      <c r="F23" s="111" t="s">
        <v>1988</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1989</v>
      </c>
      <c r="B24" s="109" t="s">
        <v>1990</v>
      </c>
      <c r="C24" s="110" t="s">
        <v>1991</v>
      </c>
      <c r="D24" s="110" t="s">
        <v>1992</v>
      </c>
      <c r="E24" s="110" t="s">
        <v>21</v>
      </c>
      <c r="F24" s="111" t="s">
        <v>1993</v>
      </c>
      <c r="G24" s="112" t="str">
        <f>IF(COUNTIF(H24:AU24,"&lt;&gt;")=0,"",SUMPRODUCT(((Recommendations[ImplStatus]="Implemented")+(Recommendations[ImplStatus]="Compensated"))*ISNUMBER(MATCH(Recommendations[Id],H24:AU24,0)))/COUNTIF(H24:AU24,"&lt;&gt;"))</f>
        <v/>
      </c>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1994</v>
      </c>
      <c r="B25" s="109" t="s">
        <v>1995</v>
      </c>
      <c r="C25" s="110" t="s">
        <v>1996</v>
      </c>
      <c r="D25" s="110" t="s">
        <v>21</v>
      </c>
      <c r="E25" s="110" t="s">
        <v>21</v>
      </c>
      <c r="F25" s="111" t="s">
        <v>1997</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1998</v>
      </c>
      <c r="B26" s="109" t="s">
        <v>1999</v>
      </c>
      <c r="C26" s="110" t="s">
        <v>2000</v>
      </c>
      <c r="D26" s="110" t="s">
        <v>2001</v>
      </c>
      <c r="E26" s="110" t="s">
        <v>21</v>
      </c>
      <c r="F26" s="111" t="s">
        <v>2002</v>
      </c>
      <c r="G26" s="112">
        <f>IF(COUNTIF(H26:AU26,"&lt;&gt;")=0,"",SUMPRODUCT(((Recommendations[ImplStatus]="Implemented")+(Recommendations[ImplStatus]="Compensated"))*ISNUMBER(MATCH(Recommendations[Id],H26:AU26,0)))/COUNTIF(H26:AU26,"&lt;&gt;"))</f>
        <v>0</v>
      </c>
      <c r="H26" s="113" t="s">
        <v>173</v>
      </c>
      <c r="I26" s="113" t="s">
        <v>203</v>
      </c>
      <c r="J26" s="113" t="s">
        <v>372</v>
      </c>
      <c r="K26" s="113" t="s">
        <v>671</v>
      </c>
      <c r="L26" s="113" t="s">
        <v>856</v>
      </c>
      <c r="M26" s="113" t="s">
        <v>861</v>
      </c>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2003</v>
      </c>
      <c r="B27" s="109" t="s">
        <v>2004</v>
      </c>
      <c r="C27" s="110" t="s">
        <v>2005</v>
      </c>
      <c r="D27" s="110" t="s">
        <v>2006</v>
      </c>
      <c r="E27" s="110" t="s">
        <v>2007</v>
      </c>
      <c r="F27" s="111" t="s">
        <v>2008</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2009</v>
      </c>
      <c r="B28" s="109" t="s">
        <v>2010</v>
      </c>
      <c r="C28" s="110" t="s">
        <v>2011</v>
      </c>
      <c r="D28" s="110" t="s">
        <v>21</v>
      </c>
      <c r="E28" s="110" t="s">
        <v>21</v>
      </c>
      <c r="F28" s="111" t="s">
        <v>2012</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2013</v>
      </c>
      <c r="B29" s="109" t="s">
        <v>2014</v>
      </c>
      <c r="C29" s="110" t="s">
        <v>2015</v>
      </c>
      <c r="D29" s="110" t="s">
        <v>2016</v>
      </c>
      <c r="E29" s="110" t="s">
        <v>2017</v>
      </c>
      <c r="F29" s="111" t="s">
        <v>2018</v>
      </c>
      <c r="G29" s="112">
        <f>IF(COUNTIF(H29:AU29,"&lt;&gt;")=0,"",SUMPRODUCT(((Recommendations[ImplStatus]="Implemented")+(Recommendations[ImplStatus]="Compensated"))*ISNUMBER(MATCH(Recommendations[Id],H29:AU29,0)))/COUNTIF(H29:AU29,"&lt;&gt;"))</f>
        <v>0</v>
      </c>
      <c r="H29" s="113" t="s">
        <v>751</v>
      </c>
      <c r="I29" s="113" t="s">
        <v>866</v>
      </c>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2019</v>
      </c>
      <c r="B30" s="109" t="s">
        <v>2020</v>
      </c>
      <c r="C30" s="110" t="s">
        <v>2021</v>
      </c>
      <c r="D30" s="110" t="s">
        <v>2022</v>
      </c>
      <c r="E30" s="110" t="s">
        <v>21</v>
      </c>
      <c r="F30" s="111" t="s">
        <v>2023</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2024</v>
      </c>
      <c r="B31" s="109" t="s">
        <v>2025</v>
      </c>
      <c r="C31" s="110" t="s">
        <v>2026</v>
      </c>
      <c r="D31" s="110" t="s">
        <v>2027</v>
      </c>
      <c r="E31" s="110" t="s">
        <v>2028</v>
      </c>
      <c r="F31" s="111" t="s">
        <v>2029</v>
      </c>
      <c r="G31" s="112">
        <f>IF(COUNTIF(H31:AU31,"&lt;&gt;")=0,"",SUMPRODUCT(((Recommendations[ImplStatus]="Implemented")+(Recommendations[ImplStatus]="Compensated"))*ISNUMBER(MATCH(Recommendations[Id],H31:AU31,0)))/COUNTIF(H31:AU31,"&lt;&gt;"))</f>
        <v>0</v>
      </c>
      <c r="H31" s="113" t="s">
        <v>25</v>
      </c>
      <c r="I31" s="113" t="s">
        <v>102</v>
      </c>
      <c r="J31" s="113" t="s">
        <v>138</v>
      </c>
      <c r="K31" s="113" t="s">
        <v>153</v>
      </c>
      <c r="L31" s="113" t="s">
        <v>183</v>
      </c>
      <c r="M31" s="113" t="s">
        <v>188</v>
      </c>
      <c r="N31" s="113" t="s">
        <v>297</v>
      </c>
      <c r="O31" s="113" t="s">
        <v>317</v>
      </c>
      <c r="P31" s="113" t="s">
        <v>411</v>
      </c>
      <c r="Q31" s="113" t="s">
        <v>466</v>
      </c>
      <c r="R31" s="113" t="s">
        <v>566</v>
      </c>
      <c r="S31" s="113" t="s">
        <v>681</v>
      </c>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2030</v>
      </c>
      <c r="B32" s="109" t="s">
        <v>2031</v>
      </c>
      <c r="C32" s="110" t="s">
        <v>2032</v>
      </c>
      <c r="D32" s="110" t="s">
        <v>2033</v>
      </c>
      <c r="E32" s="110" t="s">
        <v>2034</v>
      </c>
      <c r="F32" s="111" t="s">
        <v>2035</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2036</v>
      </c>
      <c r="B33" s="109" t="s">
        <v>2037</v>
      </c>
      <c r="C33" s="110" t="s">
        <v>2038</v>
      </c>
      <c r="D33" s="110" t="s">
        <v>2039</v>
      </c>
      <c r="E33" s="110" t="s">
        <v>21</v>
      </c>
      <c r="F33" s="111" t="s">
        <v>2040</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2041</v>
      </c>
      <c r="B34" s="109" t="s">
        <v>2042</v>
      </c>
      <c r="C34" s="110" t="s">
        <v>2043</v>
      </c>
      <c r="D34" s="110" t="s">
        <v>2044</v>
      </c>
      <c r="E34" s="110" t="s">
        <v>21</v>
      </c>
      <c r="F34" s="111" t="s">
        <v>2045</v>
      </c>
      <c r="G34" s="112">
        <f>IF(COUNTIF(H34:AU34,"&lt;&gt;")=0,"",SUMPRODUCT(((Recommendations[ImplStatus]="Implemented")+(Recommendations[ImplStatus]="Compensated"))*ISNUMBER(MATCH(Recommendations[Id],H34:AU34,0)))/COUNTIF(H34:AU34,"&lt;&gt;"))</f>
        <v>0</v>
      </c>
      <c r="H34" s="113" t="s">
        <v>14</v>
      </c>
      <c r="I34" s="113" t="s">
        <v>352</v>
      </c>
      <c r="J34" s="113" t="s">
        <v>382</v>
      </c>
      <c r="K34" s="113" t="s">
        <v>851</v>
      </c>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2046</v>
      </c>
      <c r="B35" s="109" t="s">
        <v>2047</v>
      </c>
      <c r="C35" s="110" t="s">
        <v>2048</v>
      </c>
      <c r="D35" s="110" t="s">
        <v>2049</v>
      </c>
      <c r="E35" s="110" t="s">
        <v>2050</v>
      </c>
      <c r="F35" s="111" t="s">
        <v>2051</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2052</v>
      </c>
      <c r="B36" s="109" t="s">
        <v>2053</v>
      </c>
      <c r="C36" s="110" t="s">
        <v>2054</v>
      </c>
      <c r="D36" s="110" t="s">
        <v>2055</v>
      </c>
      <c r="E36" s="110" t="s">
        <v>2056</v>
      </c>
      <c r="F36" s="111" t="s">
        <v>2057</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2058</v>
      </c>
      <c r="B37" s="109" t="s">
        <v>2059</v>
      </c>
      <c r="C37" s="110" t="s">
        <v>2060</v>
      </c>
      <c r="D37" s="110" t="s">
        <v>2061</v>
      </c>
      <c r="E37" s="110" t="s">
        <v>21</v>
      </c>
      <c r="F37" s="111" t="s">
        <v>2062</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2063</v>
      </c>
      <c r="B38" s="109" t="s">
        <v>2064</v>
      </c>
      <c r="C38" s="110" t="s">
        <v>2065</v>
      </c>
      <c r="D38" s="110" t="s">
        <v>2066</v>
      </c>
      <c r="E38" s="110" t="s">
        <v>2067</v>
      </c>
      <c r="F38" s="111" t="s">
        <v>2068</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2069</v>
      </c>
      <c r="B39" s="109" t="s">
        <v>2070</v>
      </c>
      <c r="C39" s="110" t="s">
        <v>2071</v>
      </c>
      <c r="D39" s="110" t="s">
        <v>2072</v>
      </c>
      <c r="E39" s="110" t="s">
        <v>21</v>
      </c>
      <c r="F39" s="111" t="s">
        <v>2073</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2074</v>
      </c>
      <c r="B40" s="109" t="s">
        <v>2075</v>
      </c>
      <c r="C40" s="110" t="s">
        <v>2076</v>
      </c>
      <c r="D40" s="110" t="s">
        <v>2077</v>
      </c>
      <c r="E40" s="110" t="s">
        <v>2078</v>
      </c>
      <c r="F40" s="111" t="s">
        <v>2079</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2080</v>
      </c>
      <c r="B41" s="109" t="s">
        <v>2081</v>
      </c>
      <c r="C41" s="110" t="s">
        <v>2082</v>
      </c>
      <c r="D41" s="110" t="s">
        <v>2083</v>
      </c>
      <c r="E41" s="110" t="s">
        <v>2084</v>
      </c>
      <c r="F41" s="111" t="s">
        <v>2085</v>
      </c>
      <c r="G41" s="112">
        <f>IF(COUNTIF(H41:AU41,"&lt;&gt;")=0,"",SUMPRODUCT(((Recommendations[ImplStatus]="Implemented")+(Recommendations[ImplStatus]="Compensated"))*ISNUMBER(MATCH(Recommendations[Id],H41:AU41,0)))/COUNTIF(H41:AU41,"&lt;&gt;"))</f>
        <v>0</v>
      </c>
      <c r="H41" s="113" t="s">
        <v>387</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2086</v>
      </c>
      <c r="B42" s="109" t="s">
        <v>2087</v>
      </c>
      <c r="C42" s="110" t="s">
        <v>2088</v>
      </c>
      <c r="D42" s="110" t="s">
        <v>2089</v>
      </c>
      <c r="E42" s="110" t="s">
        <v>2090</v>
      </c>
      <c r="F42" s="111" t="s">
        <v>2091</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2092</v>
      </c>
      <c r="B43" s="109" t="s">
        <v>2093</v>
      </c>
      <c r="C43" s="110" t="s">
        <v>2094</v>
      </c>
      <c r="D43" s="110" t="s">
        <v>2095</v>
      </c>
      <c r="E43" s="110" t="s">
        <v>2096</v>
      </c>
      <c r="F43" s="111" t="s">
        <v>2097</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2098</v>
      </c>
      <c r="B44" s="109" t="s">
        <v>2099</v>
      </c>
      <c r="C44" s="110" t="s">
        <v>2100</v>
      </c>
      <c r="D44" s="110" t="s">
        <v>2101</v>
      </c>
      <c r="E44" s="110" t="s">
        <v>21</v>
      </c>
      <c r="F44" s="111" t="s">
        <v>2102</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2103</v>
      </c>
      <c r="B45" s="114" t="s">
        <v>2104</v>
      </c>
      <c r="C45" s="115" t="s">
        <v>2105</v>
      </c>
      <c r="D45" s="115" t="s">
        <v>2106</v>
      </c>
      <c r="E45" s="115" t="s">
        <v>2107</v>
      </c>
      <c r="F45" s="116" t="s">
        <v>2108</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920</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IFERROR(INDEX('Recommendations'!$H$2:$H$181, MATCH(H2,'Recommendations'!$A$2:$A$181,0))="Implemented", FALSE))</xm:f>
            <x14:dxf>
              <font>
                <color rgb="FF000000"/>
              </font>
              <fill>
                <patternFill>
                  <bgColor rgb="FF3C7D22"/>
                </patternFill>
              </fill>
            </x14:dxf>
          </x14:cfRule>
          <x14:cfRule type="expression" priority="2" id="{00000000-000E-0000-0500-000002000000}">
            <xm:f>AND(H2&lt;&gt;"", IFERROR(INDEX('Recommendations'!$H$2:$H$181, MATCH(H2,'Recommendations'!$A$2:$A$181,0))="Compensated", FALSE))</xm:f>
            <x14:dxf>
              <font>
                <color rgb="FF000000"/>
              </font>
              <fill>
                <patternFill>
                  <bgColor rgb="FFC6E0B4"/>
                </patternFill>
              </fill>
            </x14:dxf>
          </x14:cfRule>
          <x14:cfRule type="expression" priority="3" id="{00000000-000E-0000-0500-000003000000}">
            <xm:f>AND(H2&lt;&gt;"", IFERROR(INDEX('Recommendations'!$H$2:$H$181, MATCH(H2,'Recommendations'!$A$2:$A$181,0))="Testing", FALSE))</xm:f>
            <x14:dxf>
              <font>
                <color rgb="FF000000"/>
              </font>
              <fill>
                <patternFill>
                  <bgColor rgb="FFFFC000"/>
                </patternFill>
              </fill>
            </x14:dxf>
          </x14:cfRule>
          <x14:cfRule type="expression" priority="4" id="{00000000-000E-0000-0500-000004000000}">
            <xm:f>AND(H2&lt;&gt;"", IFERROR(INDEX('Recommendations'!$H$2:$H$181, MATCH(H2,'Recommendations'!$A$2:$A$181,0))="Failed", FALSE))</xm:f>
            <x14:dxf>
              <font>
                <color rgb="FF000000"/>
              </font>
              <fill>
                <patternFill>
                  <bgColor rgb="FFD82891"/>
                </patternFill>
              </fill>
            </x14:dxf>
          </x14:cfRule>
          <x14:cfRule type="expression" priority="5" id="{00000000-000E-0000-0500-000005000000}">
            <xm:f>AND(H2&lt;&gt;"", IFERROR(INDEX('Recommendations'!$H$2:$H$181, MATCH(H2,'Recommendations'!$A$2:$A$181,0))="Risk Accepted", FALSE))</xm:f>
            <x14:dxf>
              <font>
                <color rgb="FF000000"/>
              </font>
              <fill>
                <patternFill>
                  <bgColor rgb="FFD9D9D9"/>
                </patternFill>
              </fill>
            </x14:dxf>
          </x14:cfRule>
          <x14:cfRule type="expression" priority="6" id="{00000000-000E-0000-0500-000006000000}">
            <xm:f>AND(H2&lt;&gt;"", IFERROR(INDEX('Recommendations'!$H$2:$H$181, MATCH(H2,'Recommendations'!$A$2:$A$181,0))="N/A",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2109</v>
      </c>
      <c r="B1" s="148" t="s">
        <v>1163</v>
      </c>
      <c r="C1" s="148" t="s">
        <v>0</v>
      </c>
      <c r="D1" s="148" t="s">
        <v>1164</v>
      </c>
      <c r="E1" s="148" t="s">
        <v>2110</v>
      </c>
      <c r="F1" s="148" t="s">
        <v>2111</v>
      </c>
      <c r="G1" s="148" t="s">
        <v>2112</v>
      </c>
      <c r="H1" s="148" t="s">
        <v>2113</v>
      </c>
      <c r="I1" s="148" t="s">
        <v>1169</v>
      </c>
      <c r="J1" s="148" t="s">
        <v>1170</v>
      </c>
      <c r="K1" s="148" t="s">
        <v>1171</v>
      </c>
      <c r="L1" s="148" t="s">
        <v>1172</v>
      </c>
      <c r="M1" s="148" t="s">
        <v>1173</v>
      </c>
      <c r="N1" s="148" t="s">
        <v>1174</v>
      </c>
      <c r="O1" s="148" t="s">
        <v>1175</v>
      </c>
      <c r="P1" s="148" t="s">
        <v>1176</v>
      </c>
      <c r="Q1" s="148" t="s">
        <v>1177</v>
      </c>
      <c r="R1" s="148" t="s">
        <v>1178</v>
      </c>
      <c r="S1" s="148" t="s">
        <v>1179</v>
      </c>
      <c r="T1" s="148" t="s">
        <v>1180</v>
      </c>
      <c r="U1" s="148" t="s">
        <v>1181</v>
      </c>
      <c r="V1" s="148" t="s">
        <v>1182</v>
      </c>
      <c r="W1" s="148" t="s">
        <v>1183</v>
      </c>
      <c r="X1" s="148" t="s">
        <v>1184</v>
      </c>
      <c r="Y1" s="148" t="s">
        <v>1185</v>
      </c>
      <c r="Z1" s="148" t="s">
        <v>1186</v>
      </c>
      <c r="AA1" s="148" t="s">
        <v>1187</v>
      </c>
      <c r="AB1" s="148" t="s">
        <v>1188</v>
      </c>
      <c r="AC1" s="148" t="s">
        <v>1189</v>
      </c>
      <c r="AD1" s="148" t="s">
        <v>1190</v>
      </c>
      <c r="AE1" s="148" t="s">
        <v>1191</v>
      </c>
      <c r="AF1" s="148" t="s">
        <v>1192</v>
      </c>
      <c r="AG1" s="148" t="s">
        <v>1193</v>
      </c>
      <c r="AH1" s="148" t="s">
        <v>1194</v>
      </c>
      <c r="AI1" s="148" t="s">
        <v>1195</v>
      </c>
      <c r="AJ1" s="148" t="s">
        <v>1196</v>
      </c>
      <c r="AK1" s="148" t="s">
        <v>1197</v>
      </c>
      <c r="AL1" s="148" t="s">
        <v>1198</v>
      </c>
      <c r="AM1" s="148" t="s">
        <v>1199</v>
      </c>
      <c r="AN1" s="148" t="s">
        <v>1200</v>
      </c>
      <c r="AO1" s="148" t="s">
        <v>1201</v>
      </c>
      <c r="AP1" s="148" t="s">
        <v>1202</v>
      </c>
      <c r="AQ1" s="148" t="s">
        <v>1203</v>
      </c>
      <c r="AR1" s="148" t="s">
        <v>1204</v>
      </c>
      <c r="AS1" s="148" t="s">
        <v>1205</v>
      </c>
      <c r="AT1" s="148" t="s">
        <v>1206</v>
      </c>
      <c r="AU1" s="148" t="s">
        <v>1207</v>
      </c>
      <c r="AV1" s="148" t="s">
        <v>1208</v>
      </c>
      <c r="AW1" s="149" t="s">
        <v>1209</v>
      </c>
    </row>
    <row r="2" spans="1:49" ht="60" customHeight="1" outlineLevel="1" x14ac:dyDescent="0.35">
      <c r="A2" s="141" t="s">
        <v>2114</v>
      </c>
      <c r="B2" s="127"/>
      <c r="C2" s="126" t="s">
        <v>2115</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2114</v>
      </c>
      <c r="B3" s="128" t="s">
        <v>1380</v>
      </c>
      <c r="C3" s="129" t="s">
        <v>2116</v>
      </c>
      <c r="D3" s="131" t="s">
        <v>2117</v>
      </c>
      <c r="E3" s="131" t="s">
        <v>2118</v>
      </c>
      <c r="F3" s="131" t="s">
        <v>2119</v>
      </c>
      <c r="G3" s="131" t="s">
        <v>2120</v>
      </c>
      <c r="H3" s="131" t="s">
        <v>2121</v>
      </c>
      <c r="I3" s="133">
        <f>IF(COUNTIF(J3:AW3,"&lt;&gt;")=0,"",SUMPRODUCT(((Recommendations[ImplStatus]="Implemented")+(Recommendations[ImplStatus]="Compensated"))*ISNUMBER(MATCH(Recommendations[Id],J3:AW3,0)))/COUNTIF(J3:AW3,"&lt;&gt;"))</f>
        <v>0</v>
      </c>
      <c r="J3" s="135" t="s">
        <v>62</v>
      </c>
      <c r="K3" s="135" t="s">
        <v>77</v>
      </c>
      <c r="L3" s="135" t="s">
        <v>183</v>
      </c>
      <c r="M3" s="135" t="s">
        <v>188</v>
      </c>
      <c r="N3" s="135" t="s">
        <v>282</v>
      </c>
      <c r="O3" s="135" t="s">
        <v>631</v>
      </c>
      <c r="P3" s="135" t="s">
        <v>841</v>
      </c>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2114</v>
      </c>
      <c r="B4" s="128" t="s">
        <v>2122</v>
      </c>
      <c r="C4" s="129" t="s">
        <v>2123</v>
      </c>
      <c r="D4" s="131" t="s">
        <v>2124</v>
      </c>
      <c r="E4" s="131" t="s">
        <v>2125</v>
      </c>
      <c r="F4" s="131" t="s">
        <v>2126</v>
      </c>
      <c r="G4" s="131" t="s">
        <v>2127</v>
      </c>
      <c r="H4" s="131" t="s">
        <v>2128</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2114</v>
      </c>
      <c r="B5" s="128" t="s">
        <v>2129</v>
      </c>
      <c r="C5" s="129" t="s">
        <v>2130</v>
      </c>
      <c r="D5" s="131" t="s">
        <v>2131</v>
      </c>
      <c r="E5" s="131" t="s">
        <v>2132</v>
      </c>
      <c r="F5" s="131" t="s">
        <v>2133</v>
      </c>
      <c r="G5" s="131" t="s">
        <v>2134</v>
      </c>
      <c r="H5" s="131" t="s">
        <v>2135</v>
      </c>
      <c r="I5" s="133">
        <f>IF(COUNTIF(J5:AW5,"&lt;&gt;")=0,"",SUMPRODUCT(((Recommendations[ImplStatus]="Implemented")+(Recommendations[ImplStatus]="Compensated"))*ISNUMBER(MATCH(Recommendations[Id],J5:AW5,0)))/COUNTIF(J5:AW5,"&lt;&gt;"))</f>
        <v>0</v>
      </c>
      <c r="J5" s="135" t="s">
        <v>14</v>
      </c>
      <c r="K5" s="135" t="s">
        <v>352</v>
      </c>
      <c r="L5" s="135" t="s">
        <v>382</v>
      </c>
      <c r="M5" s="135" t="s">
        <v>831</v>
      </c>
      <c r="N5" s="135" t="s">
        <v>851</v>
      </c>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2114</v>
      </c>
      <c r="B6" s="128" t="s">
        <v>2136</v>
      </c>
      <c r="C6" s="129" t="s">
        <v>2137</v>
      </c>
      <c r="D6" s="131" t="s">
        <v>2138</v>
      </c>
      <c r="E6" s="131" t="s">
        <v>2139</v>
      </c>
      <c r="F6" s="131" t="s">
        <v>2140</v>
      </c>
      <c r="G6" s="131" t="s">
        <v>2141</v>
      </c>
      <c r="H6" s="131" t="s">
        <v>2142</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2114</v>
      </c>
      <c r="B7" s="128" t="s">
        <v>2143</v>
      </c>
      <c r="C7" s="129" t="s">
        <v>2144</v>
      </c>
      <c r="D7" s="131" t="s">
        <v>2145</v>
      </c>
      <c r="E7" s="131" t="s">
        <v>2146</v>
      </c>
      <c r="F7" s="131" t="s">
        <v>2147</v>
      </c>
      <c r="G7" s="131" t="s">
        <v>2148</v>
      </c>
      <c r="H7" s="131" t="s">
        <v>2149</v>
      </c>
      <c r="I7" s="133" t="str">
        <f>IF(COUNTIF(J7:AW7,"&lt;&gt;")=0,"",SUMPRODUCT(((Recommendations[ImplStatus]="Implemented")+(Recommendations[ImplStatus]="Compensated"))*ISNUMBER(MATCH(Recommendations[Id],J7:AW7,0)))/COUNTIF(J7:AW7,"&lt;&gt;"))</f>
        <v/>
      </c>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2114</v>
      </c>
      <c r="B8" s="128" t="s">
        <v>2150</v>
      </c>
      <c r="C8" s="129" t="s">
        <v>2151</v>
      </c>
      <c r="D8" s="131" t="s">
        <v>2152</v>
      </c>
      <c r="E8" s="131" t="s">
        <v>2153</v>
      </c>
      <c r="F8" s="131" t="s">
        <v>2154</v>
      </c>
      <c r="G8" s="131" t="s">
        <v>2148</v>
      </c>
      <c r="H8" s="131" t="s">
        <v>2155</v>
      </c>
      <c r="I8" s="133">
        <f>IF(COUNTIF(J8:AW8,"&lt;&gt;")=0,"",SUMPRODUCT(((Recommendations[ImplStatus]="Implemented")+(Recommendations[ImplStatus]="Compensated"))*ISNUMBER(MATCH(Recommendations[Id],J8:AW8,0)))/COUNTIF(J8:AW8,"&lt;&gt;"))</f>
        <v>0</v>
      </c>
      <c r="J8" s="135" t="s">
        <v>25</v>
      </c>
      <c r="K8" s="135" t="s">
        <v>102</v>
      </c>
      <c r="L8" s="135" t="s">
        <v>138</v>
      </c>
      <c r="M8" s="135" t="s">
        <v>153</v>
      </c>
      <c r="N8" s="135" t="s">
        <v>183</v>
      </c>
      <c r="O8" s="135" t="s">
        <v>188</v>
      </c>
      <c r="P8" s="135" t="s">
        <v>297</v>
      </c>
      <c r="Q8" s="135" t="s">
        <v>317</v>
      </c>
      <c r="R8" s="135" t="s">
        <v>411</v>
      </c>
      <c r="S8" s="135" t="s">
        <v>466</v>
      </c>
      <c r="T8" s="135" t="s">
        <v>566</v>
      </c>
      <c r="U8" s="135" t="s">
        <v>681</v>
      </c>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2114</v>
      </c>
      <c r="B9" s="128" t="s">
        <v>2156</v>
      </c>
      <c r="C9" s="129" t="s">
        <v>2157</v>
      </c>
      <c r="D9" s="131" t="s">
        <v>2158</v>
      </c>
      <c r="E9" s="131" t="s">
        <v>2159</v>
      </c>
      <c r="F9" s="131" t="s">
        <v>2160</v>
      </c>
      <c r="G9" s="131" t="s">
        <v>2161</v>
      </c>
      <c r="H9" s="131" t="s">
        <v>2162</v>
      </c>
      <c r="I9" s="133">
        <f>IF(COUNTIF(J9:AW9,"&lt;&gt;")=0,"",SUMPRODUCT(((Recommendations[ImplStatus]="Implemented")+(Recommendations[ImplStatus]="Compensated"))*ISNUMBER(MATCH(Recommendations[Id],J9:AW9,0)))/COUNTIF(J9:AW9,"&lt;&gt;"))</f>
        <v>0</v>
      </c>
      <c r="J9" s="135" t="s">
        <v>297</v>
      </c>
      <c r="K9" s="135" t="s">
        <v>411</v>
      </c>
      <c r="L9" s="135" t="s">
        <v>566</v>
      </c>
      <c r="M9" s="135" t="s">
        <v>681</v>
      </c>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2114</v>
      </c>
      <c r="B10" s="128" t="s">
        <v>2163</v>
      </c>
      <c r="C10" s="129" t="s">
        <v>2164</v>
      </c>
      <c r="D10" s="131" t="s">
        <v>2165</v>
      </c>
      <c r="E10" s="131" t="s">
        <v>2166</v>
      </c>
      <c r="F10" s="131" t="s">
        <v>2167</v>
      </c>
      <c r="G10" s="131" t="s">
        <v>2168</v>
      </c>
      <c r="H10" s="131" t="s">
        <v>2169</v>
      </c>
      <c r="I10" s="133">
        <f>IF(COUNTIF(J10:AW10,"&lt;&gt;")=0,"",SUMPRODUCT(((Recommendations[ImplStatus]="Implemented")+(Recommendations[ImplStatus]="Compensated"))*ISNUMBER(MATCH(Recommendations[Id],J10:AW10,0)))/COUNTIF(J10:AW10,"&lt;&gt;"))</f>
        <v>0</v>
      </c>
      <c r="J10" s="135" t="s">
        <v>362</v>
      </c>
      <c r="K10" s="135" t="s">
        <v>871</v>
      </c>
      <c r="L10" s="135" t="s">
        <v>876</v>
      </c>
      <c r="M10" s="135" t="s">
        <v>881</v>
      </c>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2114</v>
      </c>
      <c r="B11" s="128" t="s">
        <v>2170</v>
      </c>
      <c r="C11" s="129" t="s">
        <v>2171</v>
      </c>
      <c r="D11" s="131" t="s">
        <v>2172</v>
      </c>
      <c r="E11" s="131" t="s">
        <v>2173</v>
      </c>
      <c r="F11" s="131" t="s">
        <v>2174</v>
      </c>
      <c r="G11" s="131" t="s">
        <v>2175</v>
      </c>
      <c r="H11" s="131" t="s">
        <v>2176</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2114</v>
      </c>
      <c r="B12" s="128" t="s">
        <v>2177</v>
      </c>
      <c r="C12" s="129" t="s">
        <v>2178</v>
      </c>
      <c r="D12" s="131" t="s">
        <v>2179</v>
      </c>
      <c r="E12" s="131" t="s">
        <v>2180</v>
      </c>
      <c r="F12" s="131" t="s">
        <v>2181</v>
      </c>
      <c r="G12" s="131" t="s">
        <v>2168</v>
      </c>
      <c r="H12" s="131" t="s">
        <v>2182</v>
      </c>
      <c r="I12" s="133" t="str">
        <f>IF(COUNTIF(J12:AW12,"&lt;&gt;")=0,"",SUMPRODUCT(((Recommendations[ImplStatus]="Implemented")+(Recommendations[ImplStatus]="Compensated"))*ISNUMBER(MATCH(Recommendations[Id],J12:AW12,0)))/COUNTIF(J12:AW12,"&lt;&gt;"))</f>
        <v/>
      </c>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2114</v>
      </c>
      <c r="B13" s="128" t="s">
        <v>2183</v>
      </c>
      <c r="C13" s="129" t="s">
        <v>2184</v>
      </c>
      <c r="D13" s="131" t="s">
        <v>2185</v>
      </c>
      <c r="E13" s="131" t="s">
        <v>2186</v>
      </c>
      <c r="F13" s="131" t="s">
        <v>2187</v>
      </c>
      <c r="G13" s="131" t="s">
        <v>2168</v>
      </c>
      <c r="H13" s="131" t="s">
        <v>2188</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2114</v>
      </c>
      <c r="B14" s="128" t="s">
        <v>2189</v>
      </c>
      <c r="C14" s="129" t="s">
        <v>2190</v>
      </c>
      <c r="D14" s="131" t="s">
        <v>2191</v>
      </c>
      <c r="E14" s="131" t="s">
        <v>2192</v>
      </c>
      <c r="F14" s="131" t="s">
        <v>2193</v>
      </c>
      <c r="G14" s="131" t="s">
        <v>2194</v>
      </c>
      <c r="H14" s="131" t="s">
        <v>2195</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2114</v>
      </c>
      <c r="B15" s="128" t="s">
        <v>2196</v>
      </c>
      <c r="C15" s="129" t="s">
        <v>2197</v>
      </c>
      <c r="D15" s="131" t="s">
        <v>2198</v>
      </c>
      <c r="E15" s="131" t="s">
        <v>2199</v>
      </c>
      <c r="F15" s="131" t="s">
        <v>2200</v>
      </c>
      <c r="G15" s="131" t="s">
        <v>2201</v>
      </c>
      <c r="H15" s="131" t="s">
        <v>2202</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2114</v>
      </c>
      <c r="B16" s="128" t="s">
        <v>2203</v>
      </c>
      <c r="C16" s="129" t="s">
        <v>2204</v>
      </c>
      <c r="D16" s="131" t="s">
        <v>2205</v>
      </c>
      <c r="E16" s="131" t="s">
        <v>2206</v>
      </c>
      <c r="F16" s="131" t="s">
        <v>2207</v>
      </c>
      <c r="G16" s="131" t="s">
        <v>2208</v>
      </c>
      <c r="H16" s="131" t="s">
        <v>2209</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2114</v>
      </c>
      <c r="B17" s="128" t="s">
        <v>2210</v>
      </c>
      <c r="C17" s="129" t="s">
        <v>2211</v>
      </c>
      <c r="D17" s="131" t="s">
        <v>2212</v>
      </c>
      <c r="E17" s="131" t="s">
        <v>2213</v>
      </c>
      <c r="F17" s="131" t="s">
        <v>2214</v>
      </c>
      <c r="G17" s="131" t="s">
        <v>2215</v>
      </c>
      <c r="H17" s="131" t="s">
        <v>2216</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2114</v>
      </c>
      <c r="B18" s="128" t="s">
        <v>2217</v>
      </c>
      <c r="C18" s="129" t="s">
        <v>2218</v>
      </c>
      <c r="D18" s="131" t="s">
        <v>2219</v>
      </c>
      <c r="E18" s="131" t="s">
        <v>2220</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2221</v>
      </c>
      <c r="B19" s="127"/>
      <c r="C19" s="126" t="s">
        <v>2222</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2221</v>
      </c>
      <c r="B20" s="128" t="s">
        <v>2223</v>
      </c>
      <c r="C20" s="129" t="s">
        <v>2224</v>
      </c>
      <c r="D20" s="131" t="s">
        <v>2225</v>
      </c>
      <c r="E20" s="131" t="s">
        <v>2226</v>
      </c>
      <c r="F20" s="131" t="s">
        <v>2227</v>
      </c>
      <c r="G20" s="131" t="s">
        <v>2228</v>
      </c>
      <c r="H20" s="131" t="s">
        <v>2229</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2221</v>
      </c>
      <c r="B21" s="128" t="s">
        <v>2230</v>
      </c>
      <c r="C21" s="129" t="s">
        <v>2231</v>
      </c>
      <c r="D21" s="131" t="s">
        <v>2232</v>
      </c>
      <c r="E21" s="131" t="s">
        <v>2233</v>
      </c>
      <c r="F21" s="131" t="s">
        <v>2234</v>
      </c>
      <c r="G21" s="131" t="s">
        <v>2235</v>
      </c>
      <c r="H21" s="131" t="s">
        <v>2236</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2237</v>
      </c>
      <c r="B22" s="127"/>
      <c r="C22" s="126" t="s">
        <v>2238</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2237</v>
      </c>
      <c r="B23" s="128" t="s">
        <v>2239</v>
      </c>
      <c r="C23" s="129" t="s">
        <v>2240</v>
      </c>
      <c r="D23" s="131" t="s">
        <v>2241</v>
      </c>
      <c r="E23" s="131" t="s">
        <v>2242</v>
      </c>
      <c r="F23" s="131" t="s">
        <v>2243</v>
      </c>
      <c r="G23" s="131" t="s">
        <v>2244</v>
      </c>
      <c r="H23" s="131" t="s">
        <v>2245</v>
      </c>
      <c r="I23" s="133">
        <f>IF(COUNTIF(J23:AW23,"&lt;&gt;")=0,"",SUMPRODUCT(((Recommendations[ImplStatus]="Implemented")+(Recommendations[ImplStatus]="Compensated"))*ISNUMBER(MATCH(Recommendations[Id],J23:AW23,0)))/COUNTIF(J23:AW23,"&lt;&gt;"))</f>
        <v>0</v>
      </c>
      <c r="J23" s="135" t="s">
        <v>42</v>
      </c>
      <c r="K23" s="135" t="s">
        <v>57</v>
      </c>
      <c r="L23" s="135" t="s">
        <v>143</v>
      </c>
      <c r="M23" s="135" t="s">
        <v>173</v>
      </c>
      <c r="N23" s="135" t="s">
        <v>178</v>
      </c>
      <c r="O23" s="135" t="s">
        <v>238</v>
      </c>
      <c r="P23" s="135" t="s">
        <v>312</v>
      </c>
      <c r="Q23" s="135" t="s">
        <v>347</v>
      </c>
      <c r="R23" s="135" t="s">
        <v>402</v>
      </c>
      <c r="S23" s="135" t="s">
        <v>407</v>
      </c>
      <c r="T23" s="135" t="s">
        <v>421</v>
      </c>
      <c r="U23" s="135" t="s">
        <v>426</v>
      </c>
      <c r="V23" s="135" t="s">
        <v>486</v>
      </c>
      <c r="W23" s="135" t="s">
        <v>646</v>
      </c>
      <c r="X23" s="135" t="s">
        <v>786</v>
      </c>
      <c r="Y23" s="135" t="s">
        <v>791</v>
      </c>
      <c r="Z23" s="135" t="s">
        <v>796</v>
      </c>
      <c r="AA23" s="135" t="s">
        <v>801</v>
      </c>
      <c r="AB23" s="135" t="s">
        <v>906</v>
      </c>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2237</v>
      </c>
      <c r="B24" s="128" t="s">
        <v>2246</v>
      </c>
      <c r="C24" s="129" t="s">
        <v>2247</v>
      </c>
      <c r="D24" s="131" t="s">
        <v>2248</v>
      </c>
      <c r="E24" s="131" t="s">
        <v>2249</v>
      </c>
      <c r="F24" s="131" t="s">
        <v>2250</v>
      </c>
      <c r="G24" s="131" t="s">
        <v>2251</v>
      </c>
      <c r="H24" s="131" t="s">
        <v>2252</v>
      </c>
      <c r="I24" s="133">
        <f>IF(COUNTIF(J24:AW24,"&lt;&gt;")=0,"",SUMPRODUCT(((Recommendations[ImplStatus]="Implemented")+(Recommendations[ImplStatus]="Compensated"))*ISNUMBER(MATCH(Recommendations[Id],J24:AW24,0)))/COUNTIF(J24:AW24,"&lt;&gt;"))</f>
        <v>0</v>
      </c>
      <c r="J24" s="135" t="s">
        <v>42</v>
      </c>
      <c r="K24" s="135" t="s">
        <v>57</v>
      </c>
      <c r="L24" s="135" t="s">
        <v>143</v>
      </c>
      <c r="M24" s="135" t="s">
        <v>173</v>
      </c>
      <c r="N24" s="135" t="s">
        <v>178</v>
      </c>
      <c r="O24" s="135" t="s">
        <v>238</v>
      </c>
      <c r="P24" s="135" t="s">
        <v>312</v>
      </c>
      <c r="Q24" s="135" t="s">
        <v>347</v>
      </c>
      <c r="R24" s="135" t="s">
        <v>402</v>
      </c>
      <c r="S24" s="135" t="s">
        <v>407</v>
      </c>
      <c r="T24" s="135" t="s">
        <v>421</v>
      </c>
      <c r="U24" s="135" t="s">
        <v>426</v>
      </c>
      <c r="V24" s="135" t="s">
        <v>486</v>
      </c>
      <c r="W24" s="135" t="s">
        <v>646</v>
      </c>
      <c r="X24" s="135" t="s">
        <v>786</v>
      </c>
      <c r="Y24" s="135" t="s">
        <v>796</v>
      </c>
      <c r="Z24" s="135" t="s">
        <v>801</v>
      </c>
      <c r="AA24" s="135" t="s">
        <v>906</v>
      </c>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2237</v>
      </c>
      <c r="B25" s="128" t="s">
        <v>2253</v>
      </c>
      <c r="C25" s="129" t="s">
        <v>2254</v>
      </c>
      <c r="D25" s="131" t="s">
        <v>2255</v>
      </c>
      <c r="E25" s="131" t="s">
        <v>2256</v>
      </c>
      <c r="F25" s="131" t="s">
        <v>2257</v>
      </c>
      <c r="G25" s="131" t="s">
        <v>2258</v>
      </c>
      <c r="H25" s="131" t="s">
        <v>2259</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2237</v>
      </c>
      <c r="B26" s="128" t="s">
        <v>2260</v>
      </c>
      <c r="C26" s="129" t="s">
        <v>2261</v>
      </c>
      <c r="D26" s="131" t="s">
        <v>2262</v>
      </c>
      <c r="E26" s="131" t="s">
        <v>2263</v>
      </c>
      <c r="F26" s="131" t="s">
        <v>2264</v>
      </c>
      <c r="G26" s="131" t="s">
        <v>2251</v>
      </c>
      <c r="H26" s="131" t="s">
        <v>2265</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2237</v>
      </c>
      <c r="B27" s="128" t="s">
        <v>2266</v>
      </c>
      <c r="C27" s="129" t="s">
        <v>2267</v>
      </c>
      <c r="D27" s="131" t="s">
        <v>2268</v>
      </c>
      <c r="E27" s="131" t="s">
        <v>2269</v>
      </c>
      <c r="F27" s="131" t="s">
        <v>2270</v>
      </c>
      <c r="G27" s="131" t="s">
        <v>2271</v>
      </c>
      <c r="H27" s="131" t="s">
        <v>2272</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2237</v>
      </c>
      <c r="B28" s="128" t="s">
        <v>2273</v>
      </c>
      <c r="C28" s="129" t="s">
        <v>2274</v>
      </c>
      <c r="D28" s="131" t="s">
        <v>2275</v>
      </c>
      <c r="E28" s="131" t="s">
        <v>2276</v>
      </c>
      <c r="F28" s="131" t="s">
        <v>2277</v>
      </c>
      <c r="G28" s="131" t="s">
        <v>2278</v>
      </c>
      <c r="H28" s="131" t="s">
        <v>2279</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2237</v>
      </c>
      <c r="B29" s="128" t="s">
        <v>2280</v>
      </c>
      <c r="C29" s="129" t="s">
        <v>2281</v>
      </c>
      <c r="D29" s="131" t="s">
        <v>2282</v>
      </c>
      <c r="E29" s="131" t="s">
        <v>2283</v>
      </c>
      <c r="F29" s="131" t="s">
        <v>2284</v>
      </c>
      <c r="G29" s="131" t="s">
        <v>2168</v>
      </c>
      <c r="H29" s="131" t="s">
        <v>2285</v>
      </c>
      <c r="I29" s="133" t="str">
        <f>IF(COUNTIF(J29:AW29,"&lt;&gt;")=0,"",SUMPRODUCT(((Recommendations[ImplStatus]="Implemented")+(Recommendations[ImplStatus]="Compensated"))*ISNUMBER(MATCH(Recommendations[Id],J29:AW29,0)))/COUNTIF(J29:AW29,"&lt;&gt;"))</f>
        <v/>
      </c>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2237</v>
      </c>
      <c r="B30" s="128" t="s">
        <v>2286</v>
      </c>
      <c r="C30" s="129" t="s">
        <v>2287</v>
      </c>
      <c r="D30" s="131" t="s">
        <v>2288</v>
      </c>
      <c r="E30" s="131" t="s">
        <v>2289</v>
      </c>
      <c r="F30" s="131" t="s">
        <v>2290</v>
      </c>
      <c r="G30" s="131" t="s">
        <v>2251</v>
      </c>
      <c r="H30" s="131" t="s">
        <v>2291</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2292</v>
      </c>
      <c r="B31" s="127"/>
      <c r="C31" s="126" t="s">
        <v>2293</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2292</v>
      </c>
      <c r="B32" s="128" t="s">
        <v>2294</v>
      </c>
      <c r="C32" s="129" t="s">
        <v>2295</v>
      </c>
      <c r="D32" s="131" t="s">
        <v>2296</v>
      </c>
      <c r="E32" s="131" t="s">
        <v>2297</v>
      </c>
      <c r="F32" s="131" t="s">
        <v>2298</v>
      </c>
      <c r="G32" s="131" t="s">
        <v>2299</v>
      </c>
      <c r="H32" s="131" t="s">
        <v>2300</v>
      </c>
      <c r="I32" s="133">
        <f>IF(COUNTIF(J32:AW32,"&lt;&gt;")=0,"",SUMPRODUCT(((Recommendations[ImplStatus]="Implemented")+(Recommendations[ImplStatus]="Compensated"))*ISNUMBER(MATCH(Recommendations[Id],J32:AW32,0)))/COUNTIF(J32:AW32,"&lt;&gt;"))</f>
        <v>0</v>
      </c>
      <c r="J32" s="135" t="s">
        <v>576</v>
      </c>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2292</v>
      </c>
      <c r="B33" s="128" t="s">
        <v>2301</v>
      </c>
      <c r="C33" s="129" t="s">
        <v>2302</v>
      </c>
      <c r="D33" s="131" t="s">
        <v>2303</v>
      </c>
      <c r="E33" s="131" t="s">
        <v>2304</v>
      </c>
      <c r="F33" s="131" t="s">
        <v>2305</v>
      </c>
      <c r="G33" s="131" t="s">
        <v>2306</v>
      </c>
      <c r="H33" s="131" t="s">
        <v>2307</v>
      </c>
      <c r="I33" s="133">
        <f>IF(COUNTIF(J33:AW33,"&lt;&gt;")=0,"",SUMPRODUCT(((Recommendations[ImplStatus]="Implemented")+(Recommendations[ImplStatus]="Compensated"))*ISNUMBER(MATCH(Recommendations[Id],J33:AW33,0)))/COUNTIF(J33:AW33,"&lt;&gt;"))</f>
        <v>0</v>
      </c>
      <c r="J33" s="135" t="s">
        <v>117</v>
      </c>
      <c r="K33" s="135" t="s">
        <v>123</v>
      </c>
      <c r="L33" s="135" t="s">
        <v>128</v>
      </c>
      <c r="M33" s="135" t="s">
        <v>133</v>
      </c>
      <c r="N33" s="135" t="s">
        <v>158</v>
      </c>
      <c r="O33" s="135" t="s">
        <v>357</v>
      </c>
      <c r="P33" s="135" t="s">
        <v>576</v>
      </c>
      <c r="Q33" s="135" t="s">
        <v>666</v>
      </c>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2292</v>
      </c>
      <c r="B34" s="128" t="s">
        <v>2308</v>
      </c>
      <c r="C34" s="129" t="s">
        <v>2309</v>
      </c>
      <c r="D34" s="131" t="s">
        <v>2310</v>
      </c>
      <c r="E34" s="131" t="s">
        <v>2311</v>
      </c>
      <c r="F34" s="131" t="s">
        <v>2312</v>
      </c>
      <c r="G34" s="131" t="s">
        <v>2313</v>
      </c>
      <c r="H34" s="131" t="s">
        <v>2314</v>
      </c>
      <c r="I34" s="133">
        <f>IF(COUNTIF(J34:AW34,"&lt;&gt;")=0,"",SUMPRODUCT(((Recommendations[ImplStatus]="Implemented")+(Recommendations[ImplStatus]="Compensated"))*ISNUMBER(MATCH(Recommendations[Id],J34:AW34,0)))/COUNTIF(J34:AW34,"&lt;&gt;"))</f>
        <v>0</v>
      </c>
      <c r="J34" s="135" t="s">
        <v>31</v>
      </c>
      <c r="K34" s="135" t="s">
        <v>791</v>
      </c>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2292</v>
      </c>
      <c r="B35" s="128" t="s">
        <v>2315</v>
      </c>
      <c r="C35" s="129" t="s">
        <v>2316</v>
      </c>
      <c r="D35" s="131" t="s">
        <v>2317</v>
      </c>
      <c r="E35" s="131" t="s">
        <v>2318</v>
      </c>
      <c r="F35" s="131" t="s">
        <v>2319</v>
      </c>
      <c r="G35" s="131" t="s">
        <v>2320</v>
      </c>
      <c r="H35" s="131" t="s">
        <v>2321</v>
      </c>
      <c r="I35" s="133">
        <f>IF(COUNTIF(J35:AW35,"&lt;&gt;")=0,"",SUMPRODUCT(((Recommendations[ImplStatus]="Implemented")+(Recommendations[ImplStatus]="Compensated"))*ISNUMBER(MATCH(Recommendations[Id],J35:AW35,0)))/COUNTIF(J35:AW35,"&lt;&gt;"))</f>
        <v>0</v>
      </c>
      <c r="J35" s="135" t="s">
        <v>31</v>
      </c>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2292</v>
      </c>
      <c r="B36" s="128" t="s">
        <v>2322</v>
      </c>
      <c r="C36" s="129" t="s">
        <v>2323</v>
      </c>
      <c r="D36" s="131" t="s">
        <v>2324</v>
      </c>
      <c r="E36" s="131" t="s">
        <v>2325</v>
      </c>
      <c r="F36" s="131" t="s">
        <v>2326</v>
      </c>
      <c r="G36" s="131" t="s">
        <v>2327</v>
      </c>
      <c r="H36" s="131" t="s">
        <v>2328</v>
      </c>
      <c r="I36" s="133">
        <f>IF(COUNTIF(J36:AW36,"&lt;&gt;")=0,"",SUMPRODUCT(((Recommendations[ImplStatus]="Implemented")+(Recommendations[ImplStatus]="Compensated"))*ISNUMBER(MATCH(Recommendations[Id],J36:AW36,0)))/COUNTIF(J36:AW36,"&lt;&gt;"))</f>
        <v>0</v>
      </c>
      <c r="J36" s="135" t="s">
        <v>14</v>
      </c>
      <c r="K36" s="135" t="s">
        <v>382</v>
      </c>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2292</v>
      </c>
      <c r="B37" s="128" t="s">
        <v>2329</v>
      </c>
      <c r="C37" s="129" t="s">
        <v>2330</v>
      </c>
      <c r="D37" s="131" t="s">
        <v>2331</v>
      </c>
      <c r="E37" s="131" t="s">
        <v>2332</v>
      </c>
      <c r="F37" s="131" t="s">
        <v>2333</v>
      </c>
      <c r="G37" s="131" t="s">
        <v>2334</v>
      </c>
      <c r="H37" s="131" t="s">
        <v>2335</v>
      </c>
      <c r="I37" s="133">
        <f>IF(COUNTIF(J37:AW37,"&lt;&gt;")=0,"",SUMPRODUCT(((Recommendations[ImplStatus]="Implemented")+(Recommendations[ImplStatus]="Compensated"))*ISNUMBER(MATCH(Recommendations[Id],J37:AW37,0)))/COUNTIF(J37:AW37,"&lt;&gt;"))</f>
        <v>0</v>
      </c>
      <c r="J37" s="135" t="s">
        <v>117</v>
      </c>
      <c r="K37" s="135" t="s">
        <v>123</v>
      </c>
      <c r="L37" s="135" t="s">
        <v>128</v>
      </c>
      <c r="M37" s="135" t="s">
        <v>133</v>
      </c>
      <c r="N37" s="135" t="s">
        <v>158</v>
      </c>
      <c r="O37" s="135" t="s">
        <v>218</v>
      </c>
      <c r="P37" s="135" t="s">
        <v>357</v>
      </c>
      <c r="Q37" s="135" t="s">
        <v>641</v>
      </c>
      <c r="R37" s="135" t="s">
        <v>666</v>
      </c>
      <c r="S37" s="135" t="s">
        <v>751</v>
      </c>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2292</v>
      </c>
      <c r="B38" s="128" t="s">
        <v>2336</v>
      </c>
      <c r="C38" s="129" t="s">
        <v>2337</v>
      </c>
      <c r="D38" s="131" t="s">
        <v>2338</v>
      </c>
      <c r="E38" s="131" t="s">
        <v>2339</v>
      </c>
      <c r="F38" s="131" t="s">
        <v>2340</v>
      </c>
      <c r="G38" s="131" t="s">
        <v>2341</v>
      </c>
      <c r="H38" s="131" t="s">
        <v>2342</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2292</v>
      </c>
      <c r="B39" s="128" t="s">
        <v>2343</v>
      </c>
      <c r="C39" s="129" t="s">
        <v>2344</v>
      </c>
      <c r="D39" s="131" t="s">
        <v>2345</v>
      </c>
      <c r="E39" s="131" t="s">
        <v>2346</v>
      </c>
      <c r="F39" s="131" t="s">
        <v>2347</v>
      </c>
      <c r="G39" s="131" t="s">
        <v>2348</v>
      </c>
      <c r="H39" s="131" t="s">
        <v>2349</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2292</v>
      </c>
      <c r="B40" s="128" t="s">
        <v>2350</v>
      </c>
      <c r="C40" s="129" t="s">
        <v>2351</v>
      </c>
      <c r="D40" s="131" t="s">
        <v>2352</v>
      </c>
      <c r="E40" s="131" t="s">
        <v>2353</v>
      </c>
      <c r="F40" s="131" t="s">
        <v>2354</v>
      </c>
      <c r="G40" s="131" t="s">
        <v>2355</v>
      </c>
      <c r="H40" s="131" t="s">
        <v>2356</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2292</v>
      </c>
      <c r="B41" s="128" t="s">
        <v>2357</v>
      </c>
      <c r="C41" s="129" t="s">
        <v>2358</v>
      </c>
      <c r="D41" s="131" t="s">
        <v>2359</v>
      </c>
      <c r="E41" s="131" t="s">
        <v>2360</v>
      </c>
      <c r="F41" s="131" t="s">
        <v>2361</v>
      </c>
      <c r="G41" s="131" t="s">
        <v>2299</v>
      </c>
      <c r="H41" s="131" t="s">
        <v>2362</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2363</v>
      </c>
      <c r="B42" s="127"/>
      <c r="C42" s="126" t="s">
        <v>2364</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2363</v>
      </c>
      <c r="B43" s="128" t="s">
        <v>2365</v>
      </c>
      <c r="C43" s="129" t="s">
        <v>2366</v>
      </c>
      <c r="D43" s="131" t="s">
        <v>2367</v>
      </c>
      <c r="E43" s="131" t="s">
        <v>2368</v>
      </c>
      <c r="F43" s="131" t="s">
        <v>2369</v>
      </c>
      <c r="G43" s="131" t="s">
        <v>2370</v>
      </c>
      <c r="H43" s="131" t="s">
        <v>2371</v>
      </c>
      <c r="I43" s="133">
        <f>IF(COUNTIF(J43:AW43,"&lt;&gt;")=0,"",SUMPRODUCT(((Recommendations[ImplStatus]="Implemented")+(Recommendations[ImplStatus]="Compensated"))*ISNUMBER(MATCH(Recommendations[Id],J43:AW43,0)))/COUNTIF(J43:AW43,"&lt;&gt;"))</f>
        <v>0</v>
      </c>
      <c r="J43" s="135" t="s">
        <v>253</v>
      </c>
      <c r="K43" s="135" t="s">
        <v>571</v>
      </c>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2363</v>
      </c>
      <c r="B44" s="128" t="s">
        <v>2372</v>
      </c>
      <c r="C44" s="129" t="s">
        <v>2373</v>
      </c>
      <c r="D44" s="131" t="s">
        <v>2374</v>
      </c>
      <c r="E44" s="131" t="s">
        <v>2375</v>
      </c>
      <c r="F44" s="131" t="s">
        <v>2376</v>
      </c>
      <c r="G44" s="131" t="s">
        <v>2377</v>
      </c>
      <c r="H44" s="131" t="s">
        <v>2378</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2363</v>
      </c>
      <c r="B45" s="128" t="s">
        <v>2379</v>
      </c>
      <c r="C45" s="129" t="s">
        <v>2380</v>
      </c>
      <c r="D45" s="131" t="s">
        <v>2381</v>
      </c>
      <c r="E45" s="131" t="s">
        <v>2382</v>
      </c>
      <c r="F45" s="131" t="s">
        <v>2383</v>
      </c>
      <c r="G45" s="131" t="s">
        <v>2384</v>
      </c>
      <c r="H45" s="131" t="s">
        <v>2385</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2363</v>
      </c>
      <c r="B46" s="128" t="s">
        <v>2386</v>
      </c>
      <c r="C46" s="129" t="s">
        <v>2387</v>
      </c>
      <c r="D46" s="131" t="s">
        <v>2388</v>
      </c>
      <c r="E46" s="131" t="s">
        <v>2389</v>
      </c>
      <c r="F46" s="131" t="s">
        <v>2390</v>
      </c>
      <c r="G46" s="131" t="s">
        <v>2384</v>
      </c>
      <c r="H46" s="131" t="s">
        <v>2391</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2363</v>
      </c>
      <c r="B47" s="128" t="s">
        <v>2392</v>
      </c>
      <c r="C47" s="129" t="s">
        <v>2393</v>
      </c>
      <c r="D47" s="131" t="s">
        <v>2394</v>
      </c>
      <c r="E47" s="131" t="s">
        <v>2395</v>
      </c>
      <c r="F47" s="131" t="s">
        <v>2396</v>
      </c>
      <c r="G47" s="131" t="s">
        <v>2397</v>
      </c>
      <c r="H47" s="131" t="s">
        <v>2398</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2363</v>
      </c>
      <c r="B48" s="128" t="s">
        <v>2399</v>
      </c>
      <c r="C48" s="129" t="s">
        <v>2400</v>
      </c>
      <c r="D48" s="131" t="s">
        <v>2401</v>
      </c>
      <c r="E48" s="131" t="s">
        <v>2402</v>
      </c>
      <c r="F48" s="131" t="s">
        <v>2403</v>
      </c>
      <c r="G48" s="131" t="s">
        <v>2404</v>
      </c>
      <c r="H48" s="131" t="s">
        <v>2405</v>
      </c>
      <c r="I48" s="133">
        <f>IF(COUNTIF(J48:AW48,"&lt;&gt;")=0,"",SUMPRODUCT(((Recommendations[ImplStatus]="Implemented")+(Recommendations[ImplStatus]="Compensated"))*ISNUMBER(MATCH(Recommendations[Id],J48:AW48,0)))/COUNTIF(J48:AW48,"&lt;&gt;"))</f>
        <v>0</v>
      </c>
      <c r="J48" s="135" t="s">
        <v>258</v>
      </c>
      <c r="K48" s="135" t="s">
        <v>866</v>
      </c>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2363</v>
      </c>
      <c r="B49" s="128" t="s">
        <v>2406</v>
      </c>
      <c r="C49" s="129" t="s">
        <v>2407</v>
      </c>
      <c r="D49" s="131" t="s">
        <v>2408</v>
      </c>
      <c r="E49" s="131" t="s">
        <v>2409</v>
      </c>
      <c r="F49" s="131" t="s">
        <v>2410</v>
      </c>
      <c r="G49" s="131" t="s">
        <v>2168</v>
      </c>
      <c r="H49" s="131" t="s">
        <v>2411</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2363</v>
      </c>
      <c r="B50" s="128" t="s">
        <v>2412</v>
      </c>
      <c r="C50" s="129" t="s">
        <v>2413</v>
      </c>
      <c r="D50" s="131" t="s">
        <v>2414</v>
      </c>
      <c r="E50" s="131" t="s">
        <v>2415</v>
      </c>
      <c r="F50" s="131" t="s">
        <v>2416</v>
      </c>
      <c r="G50" s="131" t="s">
        <v>2417</v>
      </c>
      <c r="H50" s="131" t="s">
        <v>2418</v>
      </c>
      <c r="I50" s="133">
        <f>IF(COUNTIF(J50:AW50,"&lt;&gt;")=0,"",SUMPRODUCT(((Recommendations[ImplStatus]="Implemented")+(Recommendations[ImplStatus]="Compensated"))*ISNUMBER(MATCH(Recommendations[Id],J50:AW50,0)))/COUNTIF(J50:AW50,"&lt;&gt;"))</f>
        <v>0</v>
      </c>
      <c r="J50" s="135" t="s">
        <v>253</v>
      </c>
      <c r="K50" s="135" t="s">
        <v>571</v>
      </c>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2419</v>
      </c>
      <c r="B51" s="127"/>
      <c r="C51" s="126" t="s">
        <v>2420</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2419</v>
      </c>
      <c r="B52" s="128" t="s">
        <v>2421</v>
      </c>
      <c r="C52" s="129" t="s">
        <v>2422</v>
      </c>
      <c r="D52" s="131" t="s">
        <v>2423</v>
      </c>
      <c r="E52" s="131" t="s">
        <v>2424</v>
      </c>
      <c r="F52" s="131" t="s">
        <v>2425</v>
      </c>
      <c r="G52" s="131" t="s">
        <v>2426</v>
      </c>
      <c r="H52" s="131" t="s">
        <v>2427</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2419</v>
      </c>
      <c r="B53" s="128" t="s">
        <v>2428</v>
      </c>
      <c r="C53" s="129" t="s">
        <v>2429</v>
      </c>
      <c r="D53" s="131" t="s">
        <v>2430</v>
      </c>
      <c r="E53" s="131" t="s">
        <v>2431</v>
      </c>
      <c r="F53" s="131" t="s">
        <v>2432</v>
      </c>
      <c r="G53" s="131" t="s">
        <v>2433</v>
      </c>
      <c r="H53" s="131" t="s">
        <v>2434</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2419</v>
      </c>
      <c r="B54" s="128" t="s">
        <v>2435</v>
      </c>
      <c r="C54" s="129" t="s">
        <v>2436</v>
      </c>
      <c r="D54" s="131" t="s">
        <v>2437</v>
      </c>
      <c r="E54" s="131" t="s">
        <v>2438</v>
      </c>
      <c r="F54" s="131" t="s">
        <v>2439</v>
      </c>
      <c r="G54" s="131" t="s">
        <v>2440</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2419</v>
      </c>
      <c r="B55" s="128" t="s">
        <v>2441</v>
      </c>
      <c r="C55" s="129" t="s">
        <v>2442</v>
      </c>
      <c r="D55" s="131" t="s">
        <v>2443</v>
      </c>
      <c r="E55" s="131" t="s">
        <v>2444</v>
      </c>
      <c r="F55" s="131" t="s">
        <v>2445</v>
      </c>
      <c r="G55" s="131" t="s">
        <v>2446</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2419</v>
      </c>
      <c r="B56" s="128" t="s">
        <v>2447</v>
      </c>
      <c r="C56" s="129" t="s">
        <v>2448</v>
      </c>
      <c r="D56" s="131" t="s">
        <v>2449</v>
      </c>
      <c r="E56" s="131" t="s">
        <v>2450</v>
      </c>
      <c r="F56" s="131" t="s">
        <v>2451</v>
      </c>
      <c r="G56" s="131" t="s">
        <v>2452</v>
      </c>
      <c r="H56" s="131" t="s">
        <v>2453</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2454</v>
      </c>
      <c r="B57" s="127"/>
      <c r="C57" s="126" t="s">
        <v>2455</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2454</v>
      </c>
      <c r="B58" s="128" t="s">
        <v>2456</v>
      </c>
      <c r="C58" s="129" t="s">
        <v>2457</v>
      </c>
      <c r="D58" s="131" t="s">
        <v>2458</v>
      </c>
      <c r="E58" s="131" t="s">
        <v>2459</v>
      </c>
      <c r="F58" s="131" t="s">
        <v>2460</v>
      </c>
      <c r="G58" s="131" t="s">
        <v>2461</v>
      </c>
      <c r="H58" s="131" t="s">
        <v>2462</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2454</v>
      </c>
      <c r="B59" s="128" t="s">
        <v>2463</v>
      </c>
      <c r="C59" s="129" t="s">
        <v>2464</v>
      </c>
      <c r="D59" s="131" t="s">
        <v>2465</v>
      </c>
      <c r="E59" s="131" t="s">
        <v>2466</v>
      </c>
      <c r="F59" s="131" t="s">
        <v>2467</v>
      </c>
      <c r="G59" s="131" t="s">
        <v>2468</v>
      </c>
      <c r="H59" s="131" t="s">
        <v>2469</v>
      </c>
      <c r="I59" s="133">
        <f>IF(COUNTIF(J59:AW59,"&lt;&gt;")=0,"",SUMPRODUCT(((Recommendations[ImplStatus]="Implemented")+(Recommendations[ImplStatus]="Compensated"))*ISNUMBER(MATCH(Recommendations[Id],J59:AW59,0)))/COUNTIF(J59:AW59,"&lt;&gt;"))</f>
        <v>0</v>
      </c>
      <c r="J59" s="135" t="s">
        <v>861</v>
      </c>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2454</v>
      </c>
      <c r="B60" s="128" t="s">
        <v>2470</v>
      </c>
      <c r="C60" s="129" t="s">
        <v>2471</v>
      </c>
      <c r="D60" s="131" t="s">
        <v>2472</v>
      </c>
      <c r="E60" s="131" t="s">
        <v>2473</v>
      </c>
      <c r="F60" s="131" t="s">
        <v>2474</v>
      </c>
      <c r="G60" s="131" t="s">
        <v>2475</v>
      </c>
      <c r="H60" s="131" t="s">
        <v>2476</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2477</v>
      </c>
      <c r="B61" s="127"/>
      <c r="C61" s="126" t="s">
        <v>2478</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2477</v>
      </c>
      <c r="B62" s="128" t="s">
        <v>2479</v>
      </c>
      <c r="C62" s="129" t="s">
        <v>2480</v>
      </c>
      <c r="D62" s="131" t="s">
        <v>2481</v>
      </c>
      <c r="E62" s="131" t="s">
        <v>2482</v>
      </c>
      <c r="F62" s="131" t="s">
        <v>2483</v>
      </c>
      <c r="G62" s="131" t="s">
        <v>2484</v>
      </c>
      <c r="H62" s="131" t="s">
        <v>2485</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2477</v>
      </c>
      <c r="B63" s="128" t="s">
        <v>2486</v>
      </c>
      <c r="C63" s="129" t="s">
        <v>2487</v>
      </c>
      <c r="D63" s="131" t="s">
        <v>2488</v>
      </c>
      <c r="E63" s="131" t="s">
        <v>2489</v>
      </c>
      <c r="F63" s="131" t="s">
        <v>2490</v>
      </c>
      <c r="G63" s="131" t="s">
        <v>2491</v>
      </c>
      <c r="H63" s="131" t="s">
        <v>2492</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2477</v>
      </c>
      <c r="B64" s="128" t="s">
        <v>2493</v>
      </c>
      <c r="C64" s="129" t="s">
        <v>2494</v>
      </c>
      <c r="D64" s="131" t="s">
        <v>2495</v>
      </c>
      <c r="E64" s="131" t="s">
        <v>2496</v>
      </c>
      <c r="F64" s="131" t="s">
        <v>2497</v>
      </c>
      <c r="G64" s="131" t="s">
        <v>2498</v>
      </c>
      <c r="H64" s="131" t="s">
        <v>2499</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2477</v>
      </c>
      <c r="B65" s="128" t="s">
        <v>2500</v>
      </c>
      <c r="C65" s="129" t="s">
        <v>2501</v>
      </c>
      <c r="D65" s="131" t="s">
        <v>2502</v>
      </c>
      <c r="E65" s="131" t="s">
        <v>2503</v>
      </c>
      <c r="F65" s="131" t="s">
        <v>2504</v>
      </c>
      <c r="G65" s="131" t="s">
        <v>2505</v>
      </c>
      <c r="H65" s="131" t="s">
        <v>2506</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2477</v>
      </c>
      <c r="B66" s="128" t="s">
        <v>2507</v>
      </c>
      <c r="C66" s="129" t="s">
        <v>2508</v>
      </c>
      <c r="D66" s="131" t="s">
        <v>2509</v>
      </c>
      <c r="E66" s="131" t="s">
        <v>2510</v>
      </c>
      <c r="F66" s="131" t="s">
        <v>2511</v>
      </c>
      <c r="G66" s="131" t="s">
        <v>2512</v>
      </c>
      <c r="H66" s="131" t="s">
        <v>2513</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2477</v>
      </c>
      <c r="B67" s="128" t="s">
        <v>2514</v>
      </c>
      <c r="C67" s="129" t="s">
        <v>2515</v>
      </c>
      <c r="D67" s="131" t="s">
        <v>2516</v>
      </c>
      <c r="E67" s="131" t="s">
        <v>2517</v>
      </c>
      <c r="F67" s="131" t="s">
        <v>2518</v>
      </c>
      <c r="G67" s="131" t="s">
        <v>2519</v>
      </c>
      <c r="H67" s="131" t="s">
        <v>2520</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2477</v>
      </c>
      <c r="B68" s="128" t="s">
        <v>2521</v>
      </c>
      <c r="C68" s="129" t="s">
        <v>2522</v>
      </c>
      <c r="D68" s="131" t="s">
        <v>2523</v>
      </c>
      <c r="E68" s="131" t="s">
        <v>2524</v>
      </c>
      <c r="F68" s="131" t="s">
        <v>2525</v>
      </c>
      <c r="G68" s="131" t="s">
        <v>2526</v>
      </c>
      <c r="H68" s="131" t="s">
        <v>2527</v>
      </c>
      <c r="I68" s="133">
        <f>IF(COUNTIF(J68:AW68,"&lt;&gt;")=0,"",SUMPRODUCT(((Recommendations[ImplStatus]="Implemented")+(Recommendations[ImplStatus]="Compensated"))*ISNUMBER(MATCH(Recommendations[Id],J68:AW68,0)))/COUNTIF(J68:AW68,"&lt;&gt;"))</f>
        <v>0</v>
      </c>
      <c r="J68" s="135" t="s">
        <v>82</v>
      </c>
      <c r="K68" s="135" t="s">
        <v>87</v>
      </c>
      <c r="L68" s="135" t="s">
        <v>496</v>
      </c>
      <c r="M68" s="135" t="s">
        <v>726</v>
      </c>
      <c r="N68" s="135" t="s">
        <v>911</v>
      </c>
      <c r="O68" s="135" t="s">
        <v>916</v>
      </c>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2528</v>
      </c>
      <c r="B69" s="127"/>
      <c r="C69" s="126" t="s">
        <v>2529</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2528</v>
      </c>
      <c r="B70" s="128" t="s">
        <v>2530</v>
      </c>
      <c r="C70" s="129" t="s">
        <v>2531</v>
      </c>
      <c r="D70" s="131" t="s">
        <v>2532</v>
      </c>
      <c r="E70" s="131" t="s">
        <v>2533</v>
      </c>
      <c r="F70" s="131" t="s">
        <v>2534</v>
      </c>
      <c r="G70" s="131" t="s">
        <v>2535</v>
      </c>
      <c r="H70" s="131" t="s">
        <v>2536</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2528</v>
      </c>
      <c r="B71" s="128" t="s">
        <v>2537</v>
      </c>
      <c r="C71" s="129" t="s">
        <v>2538</v>
      </c>
      <c r="D71" s="131" t="s">
        <v>2539</v>
      </c>
      <c r="E71" s="131" t="s">
        <v>2540</v>
      </c>
      <c r="F71" s="131" t="s">
        <v>2541</v>
      </c>
      <c r="G71" s="131" t="s">
        <v>2542</v>
      </c>
      <c r="H71" s="131" t="s">
        <v>2543</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2544</v>
      </c>
      <c r="B72" s="127"/>
      <c r="C72" s="126" t="s">
        <v>2545</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2544</v>
      </c>
      <c r="B73" s="128" t="s">
        <v>2546</v>
      </c>
      <c r="C73" s="129" t="s">
        <v>2547</v>
      </c>
      <c r="D73" s="131" t="s">
        <v>2548</v>
      </c>
      <c r="E73" s="131" t="s">
        <v>2549</v>
      </c>
      <c r="F73" s="131" t="s">
        <v>2550</v>
      </c>
      <c r="G73" s="131" t="s">
        <v>2551</v>
      </c>
      <c r="H73" s="131" t="s">
        <v>2552</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2544</v>
      </c>
      <c r="B74" s="128" t="s">
        <v>2553</v>
      </c>
      <c r="C74" s="129" t="s">
        <v>2554</v>
      </c>
      <c r="D74" s="131" t="s">
        <v>2555</v>
      </c>
      <c r="E74" s="131" t="s">
        <v>2556</v>
      </c>
      <c r="F74" s="131" t="s">
        <v>2557</v>
      </c>
      <c r="G74" s="131" t="s">
        <v>2558</v>
      </c>
      <c r="H74" s="131" t="s">
        <v>2559</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2544</v>
      </c>
      <c r="B75" s="128" t="s">
        <v>2560</v>
      </c>
      <c r="C75" s="129" t="s">
        <v>2561</v>
      </c>
      <c r="D75" s="131" t="s">
        <v>2562</v>
      </c>
      <c r="E75" s="131" t="s">
        <v>2563</v>
      </c>
      <c r="F75" s="131" t="s">
        <v>2564</v>
      </c>
      <c r="G75" s="131" t="s">
        <v>2565</v>
      </c>
      <c r="H75" s="131" t="s">
        <v>2566</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2544</v>
      </c>
      <c r="B76" s="128" t="s">
        <v>2567</v>
      </c>
      <c r="C76" s="129" t="s">
        <v>2568</v>
      </c>
      <c r="D76" s="131" t="s">
        <v>2569</v>
      </c>
      <c r="E76" s="131" t="s">
        <v>2570</v>
      </c>
      <c r="F76" s="131" t="s">
        <v>2571</v>
      </c>
      <c r="G76" s="131" t="s">
        <v>2572</v>
      </c>
      <c r="H76" s="131" t="s">
        <v>2573</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2544</v>
      </c>
      <c r="B77" s="128" t="s">
        <v>2574</v>
      </c>
      <c r="C77" s="129" t="s">
        <v>2575</v>
      </c>
      <c r="D77" s="131" t="s">
        <v>2576</v>
      </c>
      <c r="E77" s="131" t="s">
        <v>2577</v>
      </c>
      <c r="F77" s="131" t="s">
        <v>2578</v>
      </c>
      <c r="G77" s="131" t="s">
        <v>2572</v>
      </c>
      <c r="H77" s="131" t="s">
        <v>2579</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2580</v>
      </c>
      <c r="B78" s="127"/>
      <c r="C78" s="126" t="s">
        <v>2581</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2580</v>
      </c>
      <c r="B79" s="128" t="s">
        <v>2580</v>
      </c>
      <c r="C79" s="129" t="s">
        <v>2582</v>
      </c>
      <c r="D79" s="131" t="s">
        <v>2583</v>
      </c>
      <c r="E79" s="131" t="s">
        <v>2584</v>
      </c>
      <c r="F79" s="131" t="s">
        <v>2585</v>
      </c>
      <c r="G79" s="131" t="s">
        <v>2586</v>
      </c>
      <c r="H79" s="131" t="s">
        <v>2587</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2580</v>
      </c>
      <c r="B80" s="128" t="s">
        <v>2588</v>
      </c>
      <c r="C80" s="129" t="s">
        <v>2589</v>
      </c>
      <c r="D80" s="131" t="s">
        <v>2590</v>
      </c>
      <c r="E80" s="131" t="s">
        <v>2591</v>
      </c>
      <c r="F80" s="131" t="s">
        <v>2592</v>
      </c>
      <c r="G80" s="131" t="s">
        <v>2593</v>
      </c>
      <c r="H80" s="131" t="s">
        <v>2594</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2580</v>
      </c>
      <c r="B81" s="128" t="s">
        <v>2595</v>
      </c>
      <c r="C81" s="129" t="s">
        <v>2596</v>
      </c>
      <c r="D81" s="131" t="s">
        <v>2597</v>
      </c>
      <c r="E81" s="131" t="s">
        <v>2598</v>
      </c>
      <c r="F81" s="131" t="s">
        <v>2599</v>
      </c>
      <c r="G81" s="131" t="s">
        <v>2600</v>
      </c>
      <c r="H81" s="131" t="s">
        <v>2601</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2602</v>
      </c>
      <c r="B82" s="127"/>
      <c r="C82" s="126" t="s">
        <v>2603</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2602</v>
      </c>
      <c r="B83" s="128" t="s">
        <v>2604</v>
      </c>
      <c r="C83" s="129" t="s">
        <v>2605</v>
      </c>
      <c r="D83" s="131" t="s">
        <v>2606</v>
      </c>
      <c r="E83" s="131" t="s">
        <v>2607</v>
      </c>
      <c r="F83" s="131" t="s">
        <v>2608</v>
      </c>
      <c r="G83" s="131" t="s">
        <v>2609</v>
      </c>
      <c r="H83" s="131" t="s">
        <v>2610</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2602</v>
      </c>
      <c r="B84" s="128" t="s">
        <v>2611</v>
      </c>
      <c r="C84" s="129" t="s">
        <v>2612</v>
      </c>
      <c r="D84" s="131" t="s">
        <v>2613</v>
      </c>
      <c r="E84" s="131" t="s">
        <v>2614</v>
      </c>
      <c r="F84" s="131" t="s">
        <v>2615</v>
      </c>
      <c r="G84" s="131" t="s">
        <v>2616</v>
      </c>
      <c r="H84" s="131" t="s">
        <v>2617</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2602</v>
      </c>
      <c r="B85" s="128" t="s">
        <v>2618</v>
      </c>
      <c r="C85" s="129" t="s">
        <v>2619</v>
      </c>
      <c r="D85" s="131" t="s">
        <v>2620</v>
      </c>
      <c r="E85" s="131" t="s">
        <v>2621</v>
      </c>
      <c r="F85" s="131" t="s">
        <v>2622</v>
      </c>
      <c r="G85" s="131" t="s">
        <v>2623</v>
      </c>
      <c r="H85" s="131" t="s">
        <v>2624</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2602</v>
      </c>
      <c r="B86" s="128" t="s">
        <v>2625</v>
      </c>
      <c r="C86" s="129" t="s">
        <v>2626</v>
      </c>
      <c r="D86" s="131" t="s">
        <v>2627</v>
      </c>
      <c r="E86" s="131" t="s">
        <v>2628</v>
      </c>
      <c r="F86" s="131" t="s">
        <v>2629</v>
      </c>
      <c r="G86" s="131" t="s">
        <v>2630</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2631</v>
      </c>
      <c r="B87" s="127"/>
      <c r="C87" s="126" t="s">
        <v>2632</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2631</v>
      </c>
      <c r="B88" s="128" t="s">
        <v>2633</v>
      </c>
      <c r="C88" s="129" t="s">
        <v>2634</v>
      </c>
      <c r="D88" s="131" t="s">
        <v>2635</v>
      </c>
      <c r="E88" s="131" t="s">
        <v>2636</v>
      </c>
      <c r="F88" s="131" t="s">
        <v>2637</v>
      </c>
      <c r="G88" s="131" t="s">
        <v>2638</v>
      </c>
      <c r="H88" s="131" t="s">
        <v>2639</v>
      </c>
      <c r="I88" s="133">
        <f>IF(COUNTIF(J88:AW88,"&lt;&gt;")=0,"",SUMPRODUCT(((Recommendations[ImplStatus]="Implemented")+(Recommendations[ImplStatus]="Compensated"))*ISNUMBER(MATCH(Recommendations[Id],J88:AW88,0)))/COUNTIF(J88:AW88,"&lt;&gt;"))</f>
        <v>0</v>
      </c>
      <c r="J88" s="135" t="s">
        <v>173</v>
      </c>
      <c r="K88" s="135" t="s">
        <v>203</v>
      </c>
      <c r="L88" s="135" t="s">
        <v>372</v>
      </c>
      <c r="M88" s="135" t="s">
        <v>671</v>
      </c>
      <c r="N88" s="135" t="s">
        <v>686</v>
      </c>
      <c r="O88" s="135" t="s">
        <v>856</v>
      </c>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2631</v>
      </c>
      <c r="B89" s="128" t="s">
        <v>2640</v>
      </c>
      <c r="C89" s="129" t="s">
        <v>2641</v>
      </c>
      <c r="D89" s="131" t="s">
        <v>2642</v>
      </c>
      <c r="E89" s="131" t="s">
        <v>2643</v>
      </c>
      <c r="F89" s="131" t="s">
        <v>2644</v>
      </c>
      <c r="G89" s="131" t="s">
        <v>2168</v>
      </c>
      <c r="H89" s="131" t="s">
        <v>2645</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2631</v>
      </c>
      <c r="B90" s="128" t="s">
        <v>2646</v>
      </c>
      <c r="C90" s="129" t="s">
        <v>2647</v>
      </c>
      <c r="D90" s="131" t="s">
        <v>2648</v>
      </c>
      <c r="E90" s="131" t="s">
        <v>2649</v>
      </c>
      <c r="F90" s="131" t="s">
        <v>2650</v>
      </c>
      <c r="G90" s="131" t="s">
        <v>2638</v>
      </c>
      <c r="H90" s="131" t="s">
        <v>2651</v>
      </c>
      <c r="I90" s="133">
        <f>IF(COUNTIF(J90:AW90,"&lt;&gt;")=0,"",SUMPRODUCT(((Recommendations[ImplStatus]="Implemented")+(Recommendations[ImplStatus]="Compensated"))*ISNUMBER(MATCH(Recommendations[Id],J90:AW90,0)))/COUNTIF(J90:AW90,"&lt;&gt;"))</f>
        <v>0</v>
      </c>
      <c r="J90" s="135" t="s">
        <v>62</v>
      </c>
      <c r="K90" s="135" t="s">
        <v>77</v>
      </c>
      <c r="L90" s="135" t="s">
        <v>282</v>
      </c>
      <c r="M90" s="135" t="s">
        <v>686</v>
      </c>
      <c r="N90" s="135" t="s">
        <v>841</v>
      </c>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2631</v>
      </c>
      <c r="B91" s="128" t="s">
        <v>2652</v>
      </c>
      <c r="C91" s="129" t="s">
        <v>2653</v>
      </c>
      <c r="D91" s="131" t="s">
        <v>2654</v>
      </c>
      <c r="E91" s="131" t="s">
        <v>2655</v>
      </c>
      <c r="F91" s="131" t="s">
        <v>2656</v>
      </c>
      <c r="G91" s="131" t="s">
        <v>2168</v>
      </c>
      <c r="H91" s="131" t="s">
        <v>2657</v>
      </c>
      <c r="I91" s="133">
        <f>IF(COUNTIF(J91:AW91,"&lt;&gt;")=0,"",SUMPRODUCT(((Recommendations[ImplStatus]="Implemented")+(Recommendations[ImplStatus]="Compensated"))*ISNUMBER(MATCH(Recommendations[Id],J91:AW91,0)))/COUNTIF(J91:AW91,"&lt;&gt;"))</f>
        <v>0</v>
      </c>
      <c r="J91" s="135" t="s">
        <v>263</v>
      </c>
      <c r="K91" s="135" t="s">
        <v>287</v>
      </c>
      <c r="L91" s="135" t="s">
        <v>561</v>
      </c>
      <c r="M91" s="135" t="s">
        <v>576</v>
      </c>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2631</v>
      </c>
      <c r="B92" s="128" t="s">
        <v>2658</v>
      </c>
      <c r="C92" s="129" t="s">
        <v>2659</v>
      </c>
      <c r="D92" s="131" t="s">
        <v>2660</v>
      </c>
      <c r="E92" s="131" t="s">
        <v>2661</v>
      </c>
      <c r="F92" s="131" t="s">
        <v>2662</v>
      </c>
      <c r="G92" s="131" t="s">
        <v>2168</v>
      </c>
      <c r="H92" s="131" t="s">
        <v>2663</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2631</v>
      </c>
      <c r="B93" s="128" t="s">
        <v>2664</v>
      </c>
      <c r="C93" s="129" t="s">
        <v>2665</v>
      </c>
      <c r="D93" s="131" t="s">
        <v>2666</v>
      </c>
      <c r="E93" s="131" t="s">
        <v>2667</v>
      </c>
      <c r="F93" s="131" t="s">
        <v>2668</v>
      </c>
      <c r="G93" s="131" t="s">
        <v>2669</v>
      </c>
      <c r="H93" s="131" t="s">
        <v>2670</v>
      </c>
      <c r="I93" s="133" t="str">
        <f>IF(COUNTIF(J93:AW93,"&lt;&gt;")=0,"",SUMPRODUCT(((Recommendations[ImplStatus]="Implemented")+(Recommendations[ImplStatus]="Compensated"))*ISNUMBER(MATCH(Recommendations[Id],J93:AW93,0)))/COUNTIF(J93:AW93,"&lt;&gt;"))</f>
        <v/>
      </c>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2631</v>
      </c>
      <c r="B94" s="128" t="s">
        <v>2671</v>
      </c>
      <c r="C94" s="129" t="s">
        <v>2672</v>
      </c>
      <c r="D94" s="131" t="s">
        <v>2673</v>
      </c>
      <c r="E94" s="131" t="s">
        <v>2674</v>
      </c>
      <c r="F94" s="131" t="s">
        <v>2675</v>
      </c>
      <c r="G94" s="131" t="s">
        <v>2676</v>
      </c>
      <c r="H94" s="131" t="s">
        <v>2677</v>
      </c>
      <c r="I94" s="133">
        <f>IF(COUNTIF(J94:AW94,"&lt;&gt;")=0,"",SUMPRODUCT(((Recommendations[ImplStatus]="Implemented")+(Recommendations[ImplStatus]="Compensated"))*ISNUMBER(MATCH(Recommendations[Id],J94:AW94,0)))/COUNTIF(J94:AW94,"&lt;&gt;"))</f>
        <v>0</v>
      </c>
      <c r="J94" s="135" t="s">
        <v>901</v>
      </c>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2631</v>
      </c>
      <c r="B95" s="128" t="s">
        <v>2678</v>
      </c>
      <c r="C95" s="129" t="s">
        <v>2679</v>
      </c>
      <c r="D95" s="131" t="s">
        <v>2680</v>
      </c>
      <c r="E95" s="131" t="s">
        <v>2681</v>
      </c>
      <c r="F95" s="131" t="s">
        <v>2682</v>
      </c>
      <c r="G95" s="131" t="s">
        <v>2683</v>
      </c>
      <c r="H95" s="131" t="s">
        <v>2684</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2631</v>
      </c>
      <c r="B96" s="128" t="s">
        <v>2685</v>
      </c>
      <c r="C96" s="129" t="s">
        <v>2686</v>
      </c>
      <c r="D96" s="131" t="s">
        <v>2687</v>
      </c>
      <c r="E96" s="131" t="s">
        <v>2688</v>
      </c>
      <c r="F96" s="131" t="s">
        <v>2689</v>
      </c>
      <c r="G96" s="131" t="s">
        <v>2690</v>
      </c>
      <c r="H96" s="131" t="s">
        <v>2691</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2631</v>
      </c>
      <c r="B97" s="128" t="s">
        <v>2692</v>
      </c>
      <c r="C97" s="129" t="s">
        <v>2693</v>
      </c>
      <c r="D97" s="131" t="s">
        <v>2694</v>
      </c>
      <c r="E97" s="131" t="s">
        <v>2695</v>
      </c>
      <c r="F97" s="131" t="s">
        <v>2696</v>
      </c>
      <c r="G97" s="131" t="s">
        <v>2697</v>
      </c>
      <c r="H97" s="131" t="s">
        <v>2698</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2699</v>
      </c>
      <c r="B98" s="127"/>
      <c r="C98" s="126" t="s">
        <v>2700</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2699</v>
      </c>
      <c r="B99" s="128" t="s">
        <v>2701</v>
      </c>
      <c r="C99" s="129" t="s">
        <v>2702</v>
      </c>
      <c r="D99" s="131" t="s">
        <v>2703</v>
      </c>
      <c r="E99" s="131" t="s">
        <v>2704</v>
      </c>
      <c r="F99" s="131" t="s">
        <v>2705</v>
      </c>
      <c r="G99" s="131" t="s">
        <v>2706</v>
      </c>
      <c r="H99" s="131" t="s">
        <v>2707</v>
      </c>
      <c r="I99" s="133">
        <f>IF(COUNTIF(J99:AW99,"&lt;&gt;")=0,"",SUMPRODUCT(((Recommendations[ImplStatus]="Implemented")+(Recommendations[ImplStatus]="Compensated"))*ISNUMBER(MATCH(Recommendations[Id],J99:AW99,0)))/COUNTIF(J99:AW99,"&lt;&gt;"))</f>
        <v>0</v>
      </c>
      <c r="J99" s="135" t="s">
        <v>387</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2699</v>
      </c>
      <c r="B100" s="128" t="s">
        <v>2708</v>
      </c>
      <c r="C100" s="129" t="s">
        <v>2709</v>
      </c>
      <c r="D100" s="131" t="s">
        <v>2710</v>
      </c>
      <c r="E100" s="131" t="s">
        <v>2711</v>
      </c>
      <c r="F100" s="131" t="s">
        <v>2712</v>
      </c>
      <c r="G100" s="131" t="s">
        <v>2713</v>
      </c>
      <c r="H100" s="131" t="s">
        <v>2714</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2699</v>
      </c>
      <c r="B101" s="128" t="s">
        <v>2715</v>
      </c>
      <c r="C101" s="129" t="s">
        <v>2716</v>
      </c>
      <c r="D101" s="131" t="s">
        <v>2717</v>
      </c>
      <c r="E101" s="131" t="s">
        <v>2718</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2699</v>
      </c>
      <c r="B102" s="128" t="s">
        <v>2719</v>
      </c>
      <c r="C102" s="129" t="s">
        <v>2720</v>
      </c>
      <c r="D102" s="131" t="s">
        <v>2721</v>
      </c>
      <c r="E102" s="131" t="s">
        <v>2722</v>
      </c>
      <c r="F102" s="131" t="s">
        <v>2723</v>
      </c>
      <c r="G102" s="131" t="s">
        <v>2724</v>
      </c>
      <c r="H102" s="131" t="s">
        <v>2725</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2699</v>
      </c>
      <c r="B103" s="128" t="s">
        <v>2726</v>
      </c>
      <c r="C103" s="129" t="s">
        <v>2727</v>
      </c>
      <c r="D103" s="131" t="s">
        <v>2728</v>
      </c>
      <c r="E103" s="131" t="s">
        <v>2729</v>
      </c>
      <c r="F103" s="131" t="s">
        <v>2730</v>
      </c>
      <c r="G103" s="131" t="s">
        <v>2731</v>
      </c>
      <c r="H103" s="131" t="s">
        <v>2732</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2733</v>
      </c>
      <c r="B104" s="127"/>
      <c r="C104" s="126" t="s">
        <v>2734</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2733</v>
      </c>
      <c r="B105" s="128" t="s">
        <v>2735</v>
      </c>
      <c r="C105" s="129" t="s">
        <v>2736</v>
      </c>
      <c r="D105" s="131" t="s">
        <v>2737</v>
      </c>
      <c r="E105" s="131" t="s">
        <v>2738</v>
      </c>
      <c r="F105" s="131" t="s">
        <v>2739</v>
      </c>
      <c r="G105" s="131" t="s">
        <v>2740</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2733</v>
      </c>
      <c r="B106" s="128" t="s">
        <v>2741</v>
      </c>
      <c r="C106" s="129" t="s">
        <v>2742</v>
      </c>
      <c r="D106" s="131" t="s">
        <v>2743</v>
      </c>
      <c r="E106" s="131" t="s">
        <v>2744</v>
      </c>
      <c r="F106" s="131" t="s">
        <v>2745</v>
      </c>
      <c r="G106" s="131" t="s">
        <v>2746</v>
      </c>
      <c r="H106" s="131" t="s">
        <v>2747</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2733</v>
      </c>
      <c r="B107" s="128" t="s">
        <v>2748</v>
      </c>
      <c r="C107" s="129" t="s">
        <v>2749</v>
      </c>
      <c r="D107" s="131" t="s">
        <v>2750</v>
      </c>
      <c r="E107" s="131" t="s">
        <v>2751</v>
      </c>
      <c r="F107" s="131" t="s">
        <v>2752</v>
      </c>
      <c r="G107" s="131" t="s">
        <v>2753</v>
      </c>
      <c r="H107" s="131" t="s">
        <v>2754</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2755</v>
      </c>
      <c r="B108" s="127"/>
      <c r="C108" s="126" t="s">
        <v>2756</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2755</v>
      </c>
      <c r="B109" s="128" t="s">
        <v>2757</v>
      </c>
      <c r="C109" s="129" t="s">
        <v>2758</v>
      </c>
      <c r="D109" s="131" t="s">
        <v>2759</v>
      </c>
      <c r="E109" s="131" t="s">
        <v>2760</v>
      </c>
      <c r="F109" s="131" t="s">
        <v>2761</v>
      </c>
      <c r="G109" s="131" t="s">
        <v>2762</v>
      </c>
      <c r="H109" s="131" t="s">
        <v>2763</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2755</v>
      </c>
      <c r="B110" s="128" t="s">
        <v>2764</v>
      </c>
      <c r="C110" s="129" t="s">
        <v>2765</v>
      </c>
      <c r="D110" s="131" t="s">
        <v>2766</v>
      </c>
      <c r="E110" s="131" t="s">
        <v>2767</v>
      </c>
      <c r="F110" s="131" t="s">
        <v>2768</v>
      </c>
      <c r="G110" s="131" t="s">
        <v>2769</v>
      </c>
      <c r="H110" s="131" t="s">
        <v>2770</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2755</v>
      </c>
      <c r="B111" s="128" t="s">
        <v>2771</v>
      </c>
      <c r="C111" s="129" t="s">
        <v>2772</v>
      </c>
      <c r="D111" s="131" t="s">
        <v>2773</v>
      </c>
      <c r="E111" s="131" t="s">
        <v>2774</v>
      </c>
      <c r="F111" s="131" t="s">
        <v>2775</v>
      </c>
      <c r="G111" s="131" t="s">
        <v>2776</v>
      </c>
      <c r="H111" s="131" t="s">
        <v>2777</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2778</v>
      </c>
      <c r="B112" s="127"/>
      <c r="C112" s="126" t="s">
        <v>2779</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2778</v>
      </c>
      <c r="B113" s="128" t="s">
        <v>2780</v>
      </c>
      <c r="C113" s="129" t="s">
        <v>2781</v>
      </c>
      <c r="D113" s="131" t="s">
        <v>2782</v>
      </c>
      <c r="E113" s="131" t="s">
        <v>2783</v>
      </c>
      <c r="F113" s="131" t="s">
        <v>2784</v>
      </c>
      <c r="G113" s="131" t="s">
        <v>2785</v>
      </c>
      <c r="H113" s="131" t="s">
        <v>2786</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2778</v>
      </c>
      <c r="B114" s="128" t="s">
        <v>2787</v>
      </c>
      <c r="C114" s="129" t="s">
        <v>2788</v>
      </c>
      <c r="D114" s="131" t="s">
        <v>2789</v>
      </c>
      <c r="E114" s="131" t="s">
        <v>2790</v>
      </c>
      <c r="F114" s="131" t="s">
        <v>2791</v>
      </c>
      <c r="G114" s="131" t="s">
        <v>2785</v>
      </c>
      <c r="H114" s="131" t="s">
        <v>2792</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2778</v>
      </c>
      <c r="B115" s="136" t="s">
        <v>2793</v>
      </c>
      <c r="C115" s="137" t="s">
        <v>2794</v>
      </c>
      <c r="D115" s="138" t="s">
        <v>2795</v>
      </c>
      <c r="E115" s="138" t="s">
        <v>2796</v>
      </c>
      <c r="F115" s="138" t="s">
        <v>2797</v>
      </c>
      <c r="G115" s="138" t="s">
        <v>2798</v>
      </c>
      <c r="H115" s="138" t="s">
        <v>2799</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920</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IFERROR(INDEX('Recommendations'!$H$2:$H$181, MATCH(J2,'Recommendations'!$A$2:$A$181,0))="Implemented", FALSE))</xm:f>
            <x14:dxf>
              <font>
                <color rgb="FF000000"/>
              </font>
              <fill>
                <patternFill>
                  <bgColor rgb="FF3C7D22"/>
                </patternFill>
              </fill>
            </x14:dxf>
          </x14:cfRule>
          <x14:cfRule type="expression" priority="2" id="{00000000-000E-0000-0600-000002000000}">
            <xm:f>AND(J2&lt;&gt;"", IFERROR(INDEX('Recommendations'!$H$2:$H$181, MATCH(J2,'Recommendations'!$A$2:$A$181,0))="Compensated", FALSE))</xm:f>
            <x14:dxf>
              <font>
                <color rgb="FF000000"/>
              </font>
              <fill>
                <patternFill>
                  <bgColor rgb="FFC6E0B4"/>
                </patternFill>
              </fill>
            </x14:dxf>
          </x14:cfRule>
          <x14:cfRule type="expression" priority="3" id="{00000000-000E-0000-0600-000003000000}">
            <xm:f>AND(J2&lt;&gt;"", IFERROR(INDEX('Recommendations'!$H$2:$H$181, MATCH(J2,'Recommendations'!$A$2:$A$181,0))="Testing", FALSE))</xm:f>
            <x14:dxf>
              <font>
                <color rgb="FF000000"/>
              </font>
              <fill>
                <patternFill>
                  <bgColor rgb="FFFFC000"/>
                </patternFill>
              </fill>
            </x14:dxf>
          </x14:cfRule>
          <x14:cfRule type="expression" priority="4" id="{00000000-000E-0000-0600-000004000000}">
            <xm:f>AND(J2&lt;&gt;"", IFERROR(INDEX('Recommendations'!$H$2:$H$181, MATCH(J2,'Recommendations'!$A$2:$A$181,0))="Failed", FALSE))</xm:f>
            <x14:dxf>
              <font>
                <color rgb="FF000000"/>
              </font>
              <fill>
                <patternFill>
                  <bgColor rgb="FFD82891"/>
                </patternFill>
              </fill>
            </x14:dxf>
          </x14:cfRule>
          <x14:cfRule type="expression" priority="5" id="{00000000-000E-0000-0600-000005000000}">
            <xm:f>AND(J2&lt;&gt;"", IFERROR(INDEX('Recommendations'!$H$2:$H$181, MATCH(J2,'Recommendations'!$A$2:$A$181,0))="Risk Accepted", FALSE))</xm:f>
            <x14:dxf>
              <font>
                <color rgb="FF000000"/>
              </font>
              <fill>
                <patternFill>
                  <bgColor rgb="FFD9D9D9"/>
                </patternFill>
              </fill>
            </x14:dxf>
          </x14:cfRule>
          <x14:cfRule type="expression" priority="6" id="{00000000-000E-0000-0600-000006000000}">
            <xm:f>AND(J2&lt;&gt;"", IFERROR(INDEX('Recommendations'!$H$2:$H$181, MATCH(J2,'Recommendations'!$A$2:$A$181,0))="N/A",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2800</v>
      </c>
      <c r="B1" s="187" t="s">
        <v>2801</v>
      </c>
      <c r="C1" s="187" t="s">
        <v>0</v>
      </c>
      <c r="D1" s="187" t="s">
        <v>2802</v>
      </c>
      <c r="E1" s="187" t="s">
        <v>2803</v>
      </c>
      <c r="F1" s="187" t="s">
        <v>2804</v>
      </c>
      <c r="G1" s="187" t="s">
        <v>1169</v>
      </c>
      <c r="H1" s="187" t="s">
        <v>1170</v>
      </c>
      <c r="I1" s="187" t="s">
        <v>1171</v>
      </c>
      <c r="J1" s="187" t="s">
        <v>1172</v>
      </c>
      <c r="K1" s="187" t="s">
        <v>1173</v>
      </c>
      <c r="L1" s="187" t="s">
        <v>1174</v>
      </c>
      <c r="M1" s="187" t="s">
        <v>1175</v>
      </c>
      <c r="N1" s="187" t="s">
        <v>1176</v>
      </c>
      <c r="O1" s="187" t="s">
        <v>1177</v>
      </c>
      <c r="P1" s="187" t="s">
        <v>1178</v>
      </c>
      <c r="Q1" s="187" t="s">
        <v>1179</v>
      </c>
      <c r="R1" s="187" t="s">
        <v>1180</v>
      </c>
      <c r="S1" s="187" t="s">
        <v>1181</v>
      </c>
      <c r="T1" s="187" t="s">
        <v>1182</v>
      </c>
      <c r="U1" s="187" t="s">
        <v>1183</v>
      </c>
      <c r="V1" s="187" t="s">
        <v>1184</v>
      </c>
      <c r="W1" s="187" t="s">
        <v>1185</v>
      </c>
      <c r="X1" s="187" t="s">
        <v>1186</v>
      </c>
      <c r="Y1" s="187" t="s">
        <v>1187</v>
      </c>
      <c r="Z1" s="187" t="s">
        <v>1188</v>
      </c>
      <c r="AA1" s="187" t="s">
        <v>1189</v>
      </c>
      <c r="AB1" s="187" t="s">
        <v>1190</v>
      </c>
      <c r="AC1" s="187" t="s">
        <v>1191</v>
      </c>
      <c r="AD1" s="187" t="s">
        <v>1192</v>
      </c>
      <c r="AE1" s="187" t="s">
        <v>1193</v>
      </c>
      <c r="AF1" s="187" t="s">
        <v>1194</v>
      </c>
      <c r="AG1" s="187" t="s">
        <v>1195</v>
      </c>
      <c r="AH1" s="187" t="s">
        <v>1196</v>
      </c>
      <c r="AI1" s="187" t="s">
        <v>1197</v>
      </c>
      <c r="AJ1" s="187" t="s">
        <v>1198</v>
      </c>
      <c r="AK1" s="187" t="s">
        <v>1199</v>
      </c>
      <c r="AL1" s="187" t="s">
        <v>1200</v>
      </c>
      <c r="AM1" s="187" t="s">
        <v>1201</v>
      </c>
      <c r="AN1" s="187" t="s">
        <v>1202</v>
      </c>
      <c r="AO1" s="187" t="s">
        <v>1203</v>
      </c>
      <c r="AP1" s="187" t="s">
        <v>1204</v>
      </c>
      <c r="AQ1" s="187" t="s">
        <v>1205</v>
      </c>
      <c r="AR1" s="187" t="s">
        <v>1206</v>
      </c>
      <c r="AS1" s="187" t="s">
        <v>1207</v>
      </c>
      <c r="AT1" s="187" t="s">
        <v>1208</v>
      </c>
      <c r="AU1" s="188" t="s">
        <v>1209</v>
      </c>
    </row>
    <row r="2" spans="1:47" ht="60" customHeight="1" outlineLevel="1" x14ac:dyDescent="0.35">
      <c r="A2" s="178" t="s">
        <v>2805</v>
      </c>
      <c r="B2" s="152" t="s">
        <v>21</v>
      </c>
      <c r="C2" s="150" t="s">
        <v>2806</v>
      </c>
      <c r="D2" s="156" t="s">
        <v>2807</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2805</v>
      </c>
      <c r="B3" s="153" t="s">
        <v>2808</v>
      </c>
      <c r="C3" s="151" t="s">
        <v>2809</v>
      </c>
      <c r="D3" s="157" t="s">
        <v>2810</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2805</v>
      </c>
      <c r="B4" s="154" t="s">
        <v>2808</v>
      </c>
      <c r="C4" s="155" t="s">
        <v>2811</v>
      </c>
      <c r="D4" s="158" t="s">
        <v>2812</v>
      </c>
      <c r="E4" s="161" t="s">
        <v>2813</v>
      </c>
      <c r="F4" s="164" t="s">
        <v>2814</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2805</v>
      </c>
      <c r="B5" s="154" t="s">
        <v>2808</v>
      </c>
      <c r="C5" s="155" t="s">
        <v>2815</v>
      </c>
      <c r="D5" s="158" t="s">
        <v>2816</v>
      </c>
      <c r="E5" s="161" t="s">
        <v>2817</v>
      </c>
      <c r="F5" s="164" t="s">
        <v>2818</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2805</v>
      </c>
      <c r="B6" s="154" t="s">
        <v>2808</v>
      </c>
      <c r="C6" s="155" t="s">
        <v>2819</v>
      </c>
      <c r="D6" s="158" t="s">
        <v>2820</v>
      </c>
      <c r="E6" s="161" t="s">
        <v>2821</v>
      </c>
      <c r="F6" s="164" t="s">
        <v>2818</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2805</v>
      </c>
      <c r="B7" s="154" t="s">
        <v>2808</v>
      </c>
      <c r="C7" s="155" t="s">
        <v>2822</v>
      </c>
      <c r="D7" s="158" t="s">
        <v>2823</v>
      </c>
      <c r="E7" s="161" t="s">
        <v>2824</v>
      </c>
      <c r="F7" s="164" t="s">
        <v>2818</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2805</v>
      </c>
      <c r="B8" s="154" t="s">
        <v>2808</v>
      </c>
      <c r="C8" s="155" t="s">
        <v>2825</v>
      </c>
      <c r="D8" s="158" t="s">
        <v>2826</v>
      </c>
      <c r="E8" s="161" t="s">
        <v>2827</v>
      </c>
      <c r="F8" s="164" t="s">
        <v>2828</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2805</v>
      </c>
      <c r="B9" s="153" t="s">
        <v>2829</v>
      </c>
      <c r="C9" s="151" t="s">
        <v>2830</v>
      </c>
      <c r="D9" s="157" t="s">
        <v>2831</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2805</v>
      </c>
      <c r="B10" s="154" t="s">
        <v>2829</v>
      </c>
      <c r="C10" s="155" t="s">
        <v>2832</v>
      </c>
      <c r="D10" s="158" t="s">
        <v>2833</v>
      </c>
      <c r="E10" s="161" t="s">
        <v>2834</v>
      </c>
      <c r="F10" s="164" t="s">
        <v>2814</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2805</v>
      </c>
      <c r="B11" s="154" t="s">
        <v>2829</v>
      </c>
      <c r="C11" s="155" t="s">
        <v>2835</v>
      </c>
      <c r="D11" s="158" t="s">
        <v>2836</v>
      </c>
      <c r="E11" s="161" t="s">
        <v>2837</v>
      </c>
      <c r="F11" s="164" t="s">
        <v>2814</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2805</v>
      </c>
      <c r="B12" s="154" t="s">
        <v>2829</v>
      </c>
      <c r="C12" s="155" t="s">
        <v>2838</v>
      </c>
      <c r="D12" s="158" t="s">
        <v>2839</v>
      </c>
      <c r="E12" s="161" t="s">
        <v>2840</v>
      </c>
      <c r="F12" s="164" t="s">
        <v>2814</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2805</v>
      </c>
      <c r="B13" s="153" t="s">
        <v>2841</v>
      </c>
      <c r="C13" s="151" t="s">
        <v>2842</v>
      </c>
      <c r="D13" s="157" t="s">
        <v>2843</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2805</v>
      </c>
      <c r="B14" s="154" t="s">
        <v>2841</v>
      </c>
      <c r="C14" s="155" t="s">
        <v>2844</v>
      </c>
      <c r="D14" s="158" t="s">
        <v>2845</v>
      </c>
      <c r="E14" s="161" t="s">
        <v>2846</v>
      </c>
      <c r="F14" s="164" t="s">
        <v>2814</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2805</v>
      </c>
      <c r="B15" s="154" t="s">
        <v>2841</v>
      </c>
      <c r="C15" s="155" t="s">
        <v>2847</v>
      </c>
      <c r="D15" s="158" t="s">
        <v>2848</v>
      </c>
      <c r="E15" s="161" t="s">
        <v>2849</v>
      </c>
      <c r="F15" s="164" t="s">
        <v>2814</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2805</v>
      </c>
      <c r="B16" s="153" t="s">
        <v>2850</v>
      </c>
      <c r="C16" s="151" t="s">
        <v>2851</v>
      </c>
      <c r="D16" s="157" t="s">
        <v>2852</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2805</v>
      </c>
      <c r="B17" s="154" t="s">
        <v>2850</v>
      </c>
      <c r="C17" s="155" t="s">
        <v>2853</v>
      </c>
      <c r="D17" s="158" t="s">
        <v>2854</v>
      </c>
      <c r="E17" s="161" t="s">
        <v>2855</v>
      </c>
      <c r="F17" s="164" t="s">
        <v>2814</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2805</v>
      </c>
      <c r="B18" s="154" t="s">
        <v>2850</v>
      </c>
      <c r="C18" s="155" t="s">
        <v>2856</v>
      </c>
      <c r="D18" s="158" t="s">
        <v>2857</v>
      </c>
      <c r="E18" s="161" t="s">
        <v>2858</v>
      </c>
      <c r="F18" s="164" t="s">
        <v>2818</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2805</v>
      </c>
      <c r="B19" s="154" t="s">
        <v>2850</v>
      </c>
      <c r="C19" s="155" t="s">
        <v>2859</v>
      </c>
      <c r="D19" s="158" t="s">
        <v>2860</v>
      </c>
      <c r="E19" s="161" t="s">
        <v>2861</v>
      </c>
      <c r="F19" s="164" t="s">
        <v>2814</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2805</v>
      </c>
      <c r="B20" s="154" t="s">
        <v>2850</v>
      </c>
      <c r="C20" s="155" t="s">
        <v>2862</v>
      </c>
      <c r="D20" s="158" t="s">
        <v>2863</v>
      </c>
      <c r="E20" s="161" t="s">
        <v>2864</v>
      </c>
      <c r="F20" s="164" t="s">
        <v>2814</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2805</v>
      </c>
      <c r="B21" s="154" t="s">
        <v>2850</v>
      </c>
      <c r="C21" s="155" t="s">
        <v>2865</v>
      </c>
      <c r="D21" s="158" t="s">
        <v>2866</v>
      </c>
      <c r="E21" s="161" t="s">
        <v>2867</v>
      </c>
      <c r="F21" s="164" t="s">
        <v>2818</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2805</v>
      </c>
      <c r="B22" s="154" t="s">
        <v>2850</v>
      </c>
      <c r="C22" s="155" t="s">
        <v>2868</v>
      </c>
      <c r="D22" s="158" t="s">
        <v>2869</v>
      </c>
      <c r="E22" s="161" t="s">
        <v>2870</v>
      </c>
      <c r="F22" s="164" t="s">
        <v>2814</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2805</v>
      </c>
      <c r="B23" s="154" t="s">
        <v>2850</v>
      </c>
      <c r="C23" s="155" t="s">
        <v>2871</v>
      </c>
      <c r="D23" s="158" t="s">
        <v>2872</v>
      </c>
      <c r="E23" s="161" t="s">
        <v>2873</v>
      </c>
      <c r="F23" s="164" t="s">
        <v>2814</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2805</v>
      </c>
      <c r="B24" s="153" t="s">
        <v>2874</v>
      </c>
      <c r="C24" s="151" t="s">
        <v>2875</v>
      </c>
      <c r="D24" s="157" t="s">
        <v>2876</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2805</v>
      </c>
      <c r="B25" s="154" t="s">
        <v>2874</v>
      </c>
      <c r="C25" s="155" t="s">
        <v>2877</v>
      </c>
      <c r="D25" s="158" t="s">
        <v>2878</v>
      </c>
      <c r="E25" s="161" t="s">
        <v>2879</v>
      </c>
      <c r="F25" s="164" t="s">
        <v>2814</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2805</v>
      </c>
      <c r="B26" s="154" t="s">
        <v>2874</v>
      </c>
      <c r="C26" s="155" t="s">
        <v>2880</v>
      </c>
      <c r="D26" s="158" t="s">
        <v>2881</v>
      </c>
      <c r="E26" s="161" t="s">
        <v>2882</v>
      </c>
      <c r="F26" s="164" t="s">
        <v>2814</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2805</v>
      </c>
      <c r="B27" s="154" t="s">
        <v>2874</v>
      </c>
      <c r="C27" s="155" t="s">
        <v>2883</v>
      </c>
      <c r="D27" s="158" t="s">
        <v>2884</v>
      </c>
      <c r="E27" s="161" t="s">
        <v>2885</v>
      </c>
      <c r="F27" s="164" t="s">
        <v>2818</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2805</v>
      </c>
      <c r="B28" s="154" t="s">
        <v>2874</v>
      </c>
      <c r="C28" s="155" t="s">
        <v>2886</v>
      </c>
      <c r="D28" s="158" t="s">
        <v>2887</v>
      </c>
      <c r="E28" s="161" t="s">
        <v>2888</v>
      </c>
      <c r="F28" s="164" t="s">
        <v>2814</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2805</v>
      </c>
      <c r="B29" s="153" t="s">
        <v>2889</v>
      </c>
      <c r="C29" s="151" t="s">
        <v>2890</v>
      </c>
      <c r="D29" s="157" t="s">
        <v>2891</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2805</v>
      </c>
      <c r="B30" s="154" t="s">
        <v>2889</v>
      </c>
      <c r="C30" s="155" t="s">
        <v>2892</v>
      </c>
      <c r="D30" s="158" t="s">
        <v>2893</v>
      </c>
      <c r="E30" s="161" t="s">
        <v>2894</v>
      </c>
      <c r="F30" s="164" t="s">
        <v>2828</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2805</v>
      </c>
      <c r="B31" s="154" t="s">
        <v>2889</v>
      </c>
      <c r="C31" s="155" t="s">
        <v>2895</v>
      </c>
      <c r="D31" s="158" t="s">
        <v>2896</v>
      </c>
      <c r="E31" s="161" t="s">
        <v>2897</v>
      </c>
      <c r="F31" s="164" t="s">
        <v>2828</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2805</v>
      </c>
      <c r="B32" s="154" t="s">
        <v>2889</v>
      </c>
      <c r="C32" s="155" t="s">
        <v>2898</v>
      </c>
      <c r="D32" s="158" t="s">
        <v>2899</v>
      </c>
      <c r="E32" s="161" t="s">
        <v>2900</v>
      </c>
      <c r="F32" s="164" t="s">
        <v>2828</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2805</v>
      </c>
      <c r="B33" s="154" t="s">
        <v>2889</v>
      </c>
      <c r="C33" s="155" t="s">
        <v>2901</v>
      </c>
      <c r="D33" s="158" t="s">
        <v>2902</v>
      </c>
      <c r="E33" s="161" t="s">
        <v>2903</v>
      </c>
      <c r="F33" s="164" t="s">
        <v>2828</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2805</v>
      </c>
      <c r="B34" s="154" t="s">
        <v>2889</v>
      </c>
      <c r="C34" s="155" t="s">
        <v>2904</v>
      </c>
      <c r="D34" s="158" t="s">
        <v>2905</v>
      </c>
      <c r="E34" s="161" t="s">
        <v>2906</v>
      </c>
      <c r="F34" s="164" t="s">
        <v>2828</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2805</v>
      </c>
      <c r="B35" s="154" t="s">
        <v>2889</v>
      </c>
      <c r="C35" s="155" t="s">
        <v>2907</v>
      </c>
      <c r="D35" s="158" t="s">
        <v>2908</v>
      </c>
      <c r="E35" s="161" t="s">
        <v>2909</v>
      </c>
      <c r="F35" s="164" t="s">
        <v>2828</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2805</v>
      </c>
      <c r="B36" s="154" t="s">
        <v>2889</v>
      </c>
      <c r="C36" s="155" t="s">
        <v>2910</v>
      </c>
      <c r="D36" s="158" t="s">
        <v>2911</v>
      </c>
      <c r="E36" s="161" t="s">
        <v>2912</v>
      </c>
      <c r="F36" s="164" t="s">
        <v>2828</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2805</v>
      </c>
      <c r="B37" s="154" t="s">
        <v>2889</v>
      </c>
      <c r="C37" s="155" t="s">
        <v>2913</v>
      </c>
      <c r="D37" s="158" t="s">
        <v>2914</v>
      </c>
      <c r="E37" s="161" t="s">
        <v>2915</v>
      </c>
      <c r="F37" s="164" t="s">
        <v>2828</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2805</v>
      </c>
      <c r="B38" s="154" t="s">
        <v>2889</v>
      </c>
      <c r="C38" s="155" t="s">
        <v>2916</v>
      </c>
      <c r="D38" s="158" t="s">
        <v>2917</v>
      </c>
      <c r="E38" s="161" t="s">
        <v>2918</v>
      </c>
      <c r="F38" s="164" t="s">
        <v>2828</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2805</v>
      </c>
      <c r="B39" s="154" t="s">
        <v>2889</v>
      </c>
      <c r="C39" s="155" t="s">
        <v>2919</v>
      </c>
      <c r="D39" s="158" t="s">
        <v>2920</v>
      </c>
      <c r="E39" s="161" t="s">
        <v>2921</v>
      </c>
      <c r="F39" s="164" t="s">
        <v>2828</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2922</v>
      </c>
      <c r="B40" s="152" t="s">
        <v>21</v>
      </c>
      <c r="C40" s="150" t="s">
        <v>2923</v>
      </c>
      <c r="D40" s="156" t="s">
        <v>2924</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2922</v>
      </c>
      <c r="B41" s="153" t="s">
        <v>2925</v>
      </c>
      <c r="C41" s="151" t="s">
        <v>2926</v>
      </c>
      <c r="D41" s="157" t="s">
        <v>2927</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2922</v>
      </c>
      <c r="B42" s="154" t="s">
        <v>2925</v>
      </c>
      <c r="C42" s="155" t="s">
        <v>2928</v>
      </c>
      <c r="D42" s="158" t="s">
        <v>2929</v>
      </c>
      <c r="E42" s="161" t="s">
        <v>2930</v>
      </c>
      <c r="F42" s="164" t="s">
        <v>2814</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2922</v>
      </c>
      <c r="B43" s="154" t="s">
        <v>2925</v>
      </c>
      <c r="C43" s="155" t="s">
        <v>2931</v>
      </c>
      <c r="D43" s="158" t="s">
        <v>2932</v>
      </c>
      <c r="E43" s="161" t="s">
        <v>2933</v>
      </c>
      <c r="F43" s="164" t="s">
        <v>2814</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2922</v>
      </c>
      <c r="B44" s="154" t="s">
        <v>2925</v>
      </c>
      <c r="C44" s="155" t="s">
        <v>2934</v>
      </c>
      <c r="D44" s="158" t="s">
        <v>2935</v>
      </c>
      <c r="E44" s="161" t="s">
        <v>2936</v>
      </c>
      <c r="F44" s="164" t="s">
        <v>2818</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2922</v>
      </c>
      <c r="B45" s="154" t="s">
        <v>2925</v>
      </c>
      <c r="C45" s="155" t="s">
        <v>2937</v>
      </c>
      <c r="D45" s="158" t="s">
        <v>2938</v>
      </c>
      <c r="E45" s="161" t="s">
        <v>2939</v>
      </c>
      <c r="F45" s="164" t="s">
        <v>2828</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2922</v>
      </c>
      <c r="B46" s="154" t="s">
        <v>2925</v>
      </c>
      <c r="C46" s="155" t="s">
        <v>2940</v>
      </c>
      <c r="D46" s="158" t="s">
        <v>2941</v>
      </c>
      <c r="E46" s="161" t="s">
        <v>2942</v>
      </c>
      <c r="F46" s="164" t="s">
        <v>2814</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2922</v>
      </c>
      <c r="B47" s="154" t="s">
        <v>2925</v>
      </c>
      <c r="C47" s="155" t="s">
        <v>2943</v>
      </c>
      <c r="D47" s="158" t="s">
        <v>2944</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2922</v>
      </c>
      <c r="B48" s="154" t="s">
        <v>2925</v>
      </c>
      <c r="C48" s="155" t="s">
        <v>2945</v>
      </c>
      <c r="D48" s="158" t="s">
        <v>2946</v>
      </c>
      <c r="E48" s="161" t="s">
        <v>2947</v>
      </c>
      <c r="F48" s="164" t="s">
        <v>2814</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2922</v>
      </c>
      <c r="B49" s="154" t="s">
        <v>2925</v>
      </c>
      <c r="C49" s="155" t="s">
        <v>2948</v>
      </c>
      <c r="D49" s="158" t="s">
        <v>2949</v>
      </c>
      <c r="E49" s="161" t="s">
        <v>2950</v>
      </c>
      <c r="F49" s="164" t="s">
        <v>2818</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2922</v>
      </c>
      <c r="B50" s="153" t="s">
        <v>2951</v>
      </c>
      <c r="C50" s="151" t="s">
        <v>2952</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2922</v>
      </c>
      <c r="B51" s="154" t="s">
        <v>2951</v>
      </c>
      <c r="C51" s="155" t="s">
        <v>2953</v>
      </c>
      <c r="D51" s="158" t="s">
        <v>2954</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2922</v>
      </c>
      <c r="B52" s="154" t="s">
        <v>2951</v>
      </c>
      <c r="C52" s="155" t="s">
        <v>2955</v>
      </c>
      <c r="D52" s="158" t="s">
        <v>2956</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2922</v>
      </c>
      <c r="B53" s="154" t="s">
        <v>2951</v>
      </c>
      <c r="C53" s="155" t="s">
        <v>2957</v>
      </c>
      <c r="D53" s="158" t="s">
        <v>2958</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2922</v>
      </c>
      <c r="B54" s="154" t="s">
        <v>2951</v>
      </c>
      <c r="C54" s="155" t="s">
        <v>2959</v>
      </c>
      <c r="D54" s="158" t="s">
        <v>2960</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2922</v>
      </c>
      <c r="B55" s="154" t="s">
        <v>2951</v>
      </c>
      <c r="C55" s="155" t="s">
        <v>2961</v>
      </c>
      <c r="D55" s="158" t="s">
        <v>2962</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2922</v>
      </c>
      <c r="B56" s="153" t="s">
        <v>1076</v>
      </c>
      <c r="C56" s="151" t="s">
        <v>2963</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2922</v>
      </c>
      <c r="B57" s="154" t="s">
        <v>1076</v>
      </c>
      <c r="C57" s="155" t="s">
        <v>2964</v>
      </c>
      <c r="D57" s="158" t="s">
        <v>2965</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2922</v>
      </c>
      <c r="B58" s="154" t="s">
        <v>1076</v>
      </c>
      <c r="C58" s="155" t="s">
        <v>2966</v>
      </c>
      <c r="D58" s="158" t="s">
        <v>2967</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2922</v>
      </c>
      <c r="B59" s="154" t="s">
        <v>1076</v>
      </c>
      <c r="C59" s="155" t="s">
        <v>2968</v>
      </c>
      <c r="D59" s="158" t="s">
        <v>2969</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2922</v>
      </c>
      <c r="B60" s="154" t="s">
        <v>1076</v>
      </c>
      <c r="C60" s="155" t="s">
        <v>2970</v>
      </c>
      <c r="D60" s="158" t="s">
        <v>2971</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2922</v>
      </c>
      <c r="B61" s="153" t="s">
        <v>2972</v>
      </c>
      <c r="C61" s="151" t="s">
        <v>2973</v>
      </c>
      <c r="D61" s="157" t="s">
        <v>2974</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2922</v>
      </c>
      <c r="B62" s="154" t="s">
        <v>2972</v>
      </c>
      <c r="C62" s="155" t="s">
        <v>2975</v>
      </c>
      <c r="D62" s="158" t="s">
        <v>2976</v>
      </c>
      <c r="E62" s="161" t="s">
        <v>2977</v>
      </c>
      <c r="F62" s="164" t="s">
        <v>2814</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2922</v>
      </c>
      <c r="B63" s="154" t="s">
        <v>2972</v>
      </c>
      <c r="C63" s="155" t="s">
        <v>2978</v>
      </c>
      <c r="D63" s="158" t="s">
        <v>2979</v>
      </c>
      <c r="E63" s="161" t="s">
        <v>2980</v>
      </c>
      <c r="F63" s="164" t="s">
        <v>2818</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2922</v>
      </c>
      <c r="B64" s="154" t="s">
        <v>2972</v>
      </c>
      <c r="C64" s="155" t="s">
        <v>2981</v>
      </c>
      <c r="D64" s="158" t="s">
        <v>2982</v>
      </c>
      <c r="E64" s="161" t="s">
        <v>2983</v>
      </c>
      <c r="F64" s="164" t="s">
        <v>2814</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2922</v>
      </c>
      <c r="B65" s="154" t="s">
        <v>2972</v>
      </c>
      <c r="C65" s="155" t="s">
        <v>2984</v>
      </c>
      <c r="D65" s="158" t="s">
        <v>2985</v>
      </c>
      <c r="E65" s="161" t="s">
        <v>2986</v>
      </c>
      <c r="F65" s="164" t="s">
        <v>2814</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2922</v>
      </c>
      <c r="B66" s="153" t="s">
        <v>2580</v>
      </c>
      <c r="C66" s="151" t="s">
        <v>2987</v>
      </c>
      <c r="D66" s="157" t="s">
        <v>2988</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2922</v>
      </c>
      <c r="B67" s="154" t="s">
        <v>2580</v>
      </c>
      <c r="C67" s="155" t="s">
        <v>2989</v>
      </c>
      <c r="D67" s="158" t="s">
        <v>2990</v>
      </c>
      <c r="E67" s="161" t="s">
        <v>2991</v>
      </c>
      <c r="F67" s="164" t="s">
        <v>2814</v>
      </c>
      <c r="G67" s="167">
        <f>IF(COUNTIF(H67:AU67,"&lt;&gt;")=0,"",SUMPRODUCT(((Recommendations[ImplStatus]="Implemented")+(Recommendations[ImplStatus]="Compensated"))*ISNUMBER(MATCH(Recommendations[Id],H67:AU67,0)))/COUNTIF(H67:AU67,"&lt;&gt;"))</f>
        <v>0</v>
      </c>
      <c r="H67" s="170" t="s">
        <v>387</v>
      </c>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2922</v>
      </c>
      <c r="B68" s="154" t="s">
        <v>2580</v>
      </c>
      <c r="C68" s="155" t="s">
        <v>2992</v>
      </c>
      <c r="D68" s="158" t="s">
        <v>2993</v>
      </c>
      <c r="E68" s="161" t="s">
        <v>2994</v>
      </c>
      <c r="F68" s="164" t="s">
        <v>2814</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2922</v>
      </c>
      <c r="B69" s="154" t="s">
        <v>2580</v>
      </c>
      <c r="C69" s="155" t="s">
        <v>2995</v>
      </c>
      <c r="D69" s="158" t="s">
        <v>2996</v>
      </c>
      <c r="E69" s="161" t="s">
        <v>2997</v>
      </c>
      <c r="F69" s="164" t="s">
        <v>2818</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2922</v>
      </c>
      <c r="B70" s="154" t="s">
        <v>2580</v>
      </c>
      <c r="C70" s="155" t="s">
        <v>2998</v>
      </c>
      <c r="D70" s="158" t="s">
        <v>2999</v>
      </c>
      <c r="E70" s="161" t="s">
        <v>3000</v>
      </c>
      <c r="F70" s="164" t="s">
        <v>2814</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2922</v>
      </c>
      <c r="B71" s="154" t="s">
        <v>2580</v>
      </c>
      <c r="C71" s="155" t="s">
        <v>3001</v>
      </c>
      <c r="D71" s="158" t="s">
        <v>3002</v>
      </c>
      <c r="E71" s="161" t="s">
        <v>3003</v>
      </c>
      <c r="F71" s="164" t="s">
        <v>2814</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2922</v>
      </c>
      <c r="B72" s="154" t="s">
        <v>2580</v>
      </c>
      <c r="C72" s="155" t="s">
        <v>3004</v>
      </c>
      <c r="D72" s="158" t="s">
        <v>3005</v>
      </c>
      <c r="E72" s="161" t="s">
        <v>3006</v>
      </c>
      <c r="F72" s="164" t="s">
        <v>2814</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2922</v>
      </c>
      <c r="B73" s="154" t="s">
        <v>2580</v>
      </c>
      <c r="C73" s="155" t="s">
        <v>3007</v>
      </c>
      <c r="D73" s="158" t="s">
        <v>3008</v>
      </c>
      <c r="E73" s="161" t="s">
        <v>3009</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2922</v>
      </c>
      <c r="B74" s="154" t="s">
        <v>2580</v>
      </c>
      <c r="C74" s="155" t="s">
        <v>3010</v>
      </c>
      <c r="D74" s="158" t="s">
        <v>3011</v>
      </c>
      <c r="E74" s="161" t="s">
        <v>3012</v>
      </c>
      <c r="F74" s="164" t="s">
        <v>2818</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2922</v>
      </c>
      <c r="B75" s="154" t="s">
        <v>2580</v>
      </c>
      <c r="C75" s="155" t="s">
        <v>3013</v>
      </c>
      <c r="D75" s="158" t="s">
        <v>3014</v>
      </c>
      <c r="E75" s="161" t="s">
        <v>3015</v>
      </c>
      <c r="F75" s="164" t="s">
        <v>2828</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2922</v>
      </c>
      <c r="B76" s="154" t="s">
        <v>2580</v>
      </c>
      <c r="C76" s="155" t="s">
        <v>3016</v>
      </c>
      <c r="D76" s="158" t="s">
        <v>3017</v>
      </c>
      <c r="E76" s="161" t="s">
        <v>3018</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2922</v>
      </c>
      <c r="B77" s="153" t="s">
        <v>2850</v>
      </c>
      <c r="C77" s="151" t="s">
        <v>3019</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2922</v>
      </c>
      <c r="B78" s="154" t="s">
        <v>2850</v>
      </c>
      <c r="C78" s="155" t="s">
        <v>3020</v>
      </c>
      <c r="D78" s="158" t="s">
        <v>3021</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2922</v>
      </c>
      <c r="B79" s="154" t="s">
        <v>2850</v>
      </c>
      <c r="C79" s="155" t="s">
        <v>3022</v>
      </c>
      <c r="D79" s="158" t="s">
        <v>3023</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2922</v>
      </c>
      <c r="B80" s="154" t="s">
        <v>2850</v>
      </c>
      <c r="C80" s="155" t="s">
        <v>3024</v>
      </c>
      <c r="D80" s="158" t="s">
        <v>3025</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2922</v>
      </c>
      <c r="B81" s="153" t="s">
        <v>2778</v>
      </c>
      <c r="C81" s="151" t="s">
        <v>3026</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2922</v>
      </c>
      <c r="B82" s="154" t="s">
        <v>2778</v>
      </c>
      <c r="C82" s="155" t="s">
        <v>3027</v>
      </c>
      <c r="D82" s="158" t="s">
        <v>3028</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2922</v>
      </c>
      <c r="B83" s="154" t="s">
        <v>2778</v>
      </c>
      <c r="C83" s="155" t="s">
        <v>3029</v>
      </c>
      <c r="D83" s="158" t="s">
        <v>3030</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2922</v>
      </c>
      <c r="B84" s="154" t="s">
        <v>2778</v>
      </c>
      <c r="C84" s="155" t="s">
        <v>3031</v>
      </c>
      <c r="D84" s="158" t="s">
        <v>3032</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2922</v>
      </c>
      <c r="B85" s="154" t="s">
        <v>2778</v>
      </c>
      <c r="C85" s="155" t="s">
        <v>3033</v>
      </c>
      <c r="D85" s="158" t="s">
        <v>3034</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2922</v>
      </c>
      <c r="B86" s="154" t="s">
        <v>2778</v>
      </c>
      <c r="C86" s="155" t="s">
        <v>3035</v>
      </c>
      <c r="D86" s="158" t="s">
        <v>3036</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3037</v>
      </c>
      <c r="B87" s="152" t="s">
        <v>21</v>
      </c>
      <c r="C87" s="150" t="s">
        <v>3038</v>
      </c>
      <c r="D87" s="156" t="s">
        <v>3039</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3037</v>
      </c>
      <c r="B88" s="153" t="s">
        <v>3040</v>
      </c>
      <c r="C88" s="151" t="s">
        <v>3041</v>
      </c>
      <c r="D88" s="157" t="s">
        <v>3042</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3037</v>
      </c>
      <c r="B89" s="154" t="s">
        <v>3040</v>
      </c>
      <c r="C89" s="155" t="s">
        <v>3043</v>
      </c>
      <c r="D89" s="158" t="s">
        <v>3044</v>
      </c>
      <c r="E89" s="161" t="s">
        <v>3045</v>
      </c>
      <c r="F89" s="164" t="s">
        <v>2814</v>
      </c>
      <c r="G89" s="167" t="str">
        <f>IF(COUNTIF(H89:AU89,"&lt;&gt;")=0,"",SUMPRODUCT(((Recommendations[ImplStatus]="Implemented")+(Recommendations[ImplStatus]="Compensated"))*ISNUMBER(MATCH(Recommendations[Id],H89:AU89,0)))/COUNTIF(H89:AU89,"&lt;&gt;"))</f>
        <v/>
      </c>
      <c r="H89" s="170"/>
      <c r="I89" s="170"/>
      <c r="J89" s="170"/>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3037</v>
      </c>
      <c r="B90" s="154" t="s">
        <v>3040</v>
      </c>
      <c r="C90" s="155" t="s">
        <v>3046</v>
      </c>
      <c r="D90" s="158" t="s">
        <v>3047</v>
      </c>
      <c r="E90" s="161" t="s">
        <v>3048</v>
      </c>
      <c r="F90" s="164" t="s">
        <v>2818</v>
      </c>
      <c r="G90" s="167">
        <f>IF(COUNTIF(H90:AU90,"&lt;&gt;")=0,"",SUMPRODUCT(((Recommendations[ImplStatus]="Implemented")+(Recommendations[ImplStatus]="Compensated"))*ISNUMBER(MATCH(Recommendations[Id],H90:AU90,0)))/COUNTIF(H90:AU90,"&lt;&gt;"))</f>
        <v>0</v>
      </c>
      <c r="H90" s="170" t="s">
        <v>173</v>
      </c>
      <c r="I90" s="170" t="s">
        <v>203</v>
      </c>
      <c r="J90" s="170" t="s">
        <v>253</v>
      </c>
      <c r="K90" s="170" t="s">
        <v>258</v>
      </c>
      <c r="L90" s="170" t="s">
        <v>372</v>
      </c>
      <c r="M90" s="170" t="s">
        <v>571</v>
      </c>
      <c r="N90" s="170" t="s">
        <v>671</v>
      </c>
      <c r="O90" s="170" t="s">
        <v>751</v>
      </c>
      <c r="P90" s="170" t="s">
        <v>856</v>
      </c>
      <c r="Q90" s="170" t="s">
        <v>861</v>
      </c>
      <c r="R90" s="170" t="s">
        <v>866</v>
      </c>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3037</v>
      </c>
      <c r="B91" s="154" t="s">
        <v>3040</v>
      </c>
      <c r="C91" s="155" t="s">
        <v>3049</v>
      </c>
      <c r="D91" s="158" t="s">
        <v>3050</v>
      </c>
      <c r="E91" s="161" t="s">
        <v>3051</v>
      </c>
      <c r="F91" s="164" t="s">
        <v>2814</v>
      </c>
      <c r="G91" s="167">
        <f>IF(COUNTIF(H91:AU91,"&lt;&gt;")=0,"",SUMPRODUCT(((Recommendations[ImplStatus]="Implemented")+(Recommendations[ImplStatus]="Compensated"))*ISNUMBER(MATCH(Recommendations[Id],H91:AU91,0)))/COUNTIF(H91:AU91,"&lt;&gt;"))</f>
        <v>0</v>
      </c>
      <c r="H91" s="170" t="s">
        <v>253</v>
      </c>
      <c r="I91" s="170" t="s">
        <v>571</v>
      </c>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3037</v>
      </c>
      <c r="B92" s="154" t="s">
        <v>3040</v>
      </c>
      <c r="C92" s="155" t="s">
        <v>3052</v>
      </c>
      <c r="D92" s="158" t="s">
        <v>3053</v>
      </c>
      <c r="E92" s="161" t="s">
        <v>3054</v>
      </c>
      <c r="F92" s="164" t="s">
        <v>2814</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3037</v>
      </c>
      <c r="B93" s="154" t="s">
        <v>3040</v>
      </c>
      <c r="C93" s="155" t="s">
        <v>3055</v>
      </c>
      <c r="D93" s="158" t="s">
        <v>3056</v>
      </c>
      <c r="E93" s="161" t="s">
        <v>3057</v>
      </c>
      <c r="F93" s="164" t="s">
        <v>2814</v>
      </c>
      <c r="G93" s="167">
        <f>IF(COUNTIF(H93:AU93,"&lt;&gt;")=0,"",SUMPRODUCT(((Recommendations[ImplStatus]="Implemented")+(Recommendations[ImplStatus]="Compensated"))*ISNUMBER(MATCH(Recommendations[Id],H93:AU93,0)))/COUNTIF(H93:AU93,"&lt;&gt;"))</f>
        <v>0</v>
      </c>
      <c r="H93" s="170" t="s">
        <v>14</v>
      </c>
      <c r="I93" s="170" t="s">
        <v>25</v>
      </c>
      <c r="J93" s="170" t="s">
        <v>62</v>
      </c>
      <c r="K93" s="170" t="s">
        <v>77</v>
      </c>
      <c r="L93" s="170" t="s">
        <v>102</v>
      </c>
      <c r="M93" s="170" t="s">
        <v>138</v>
      </c>
      <c r="N93" s="170" t="s">
        <v>153</v>
      </c>
      <c r="O93" s="170" t="s">
        <v>183</v>
      </c>
      <c r="P93" s="170" t="s">
        <v>188</v>
      </c>
      <c r="Q93" s="170" t="s">
        <v>282</v>
      </c>
      <c r="R93" s="170" t="s">
        <v>297</v>
      </c>
      <c r="S93" s="170" t="s">
        <v>317</v>
      </c>
      <c r="T93" s="170" t="s">
        <v>352</v>
      </c>
      <c r="U93" s="170" t="s">
        <v>382</v>
      </c>
      <c r="V93" s="170" t="s">
        <v>411</v>
      </c>
      <c r="W93" s="170" t="s">
        <v>466</v>
      </c>
      <c r="X93" s="170" t="s">
        <v>566</v>
      </c>
      <c r="Y93" s="170" t="s">
        <v>631</v>
      </c>
      <c r="Z93" s="170" t="s">
        <v>681</v>
      </c>
      <c r="AA93" s="170" t="s">
        <v>841</v>
      </c>
      <c r="AB93" s="170" t="s">
        <v>851</v>
      </c>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3037</v>
      </c>
      <c r="B94" s="154" t="s">
        <v>3040</v>
      </c>
      <c r="C94" s="155" t="s">
        <v>3058</v>
      </c>
      <c r="D94" s="158" t="s">
        <v>3059</v>
      </c>
      <c r="E94" s="161" t="s">
        <v>3060</v>
      </c>
      <c r="F94" s="164" t="s">
        <v>2818</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3037</v>
      </c>
      <c r="B95" s="153" t="s">
        <v>3061</v>
      </c>
      <c r="C95" s="151" t="s">
        <v>3062</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3037</v>
      </c>
      <c r="B96" s="154" t="s">
        <v>3061</v>
      </c>
      <c r="C96" s="155" t="s">
        <v>3063</v>
      </c>
      <c r="D96" s="158" t="s">
        <v>3064</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3037</v>
      </c>
      <c r="B97" s="154" t="s">
        <v>3061</v>
      </c>
      <c r="C97" s="155" t="s">
        <v>3065</v>
      </c>
      <c r="D97" s="158" t="s">
        <v>3066</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3037</v>
      </c>
      <c r="B98" s="154" t="s">
        <v>3061</v>
      </c>
      <c r="C98" s="155" t="s">
        <v>3067</v>
      </c>
      <c r="D98" s="158" t="s">
        <v>3068</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3037</v>
      </c>
      <c r="B99" s="154" t="s">
        <v>3061</v>
      </c>
      <c r="C99" s="155" t="s">
        <v>3069</v>
      </c>
      <c r="D99" s="158" t="s">
        <v>3070</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3037</v>
      </c>
      <c r="B100" s="154" t="s">
        <v>3061</v>
      </c>
      <c r="C100" s="155" t="s">
        <v>3071</v>
      </c>
      <c r="D100" s="158" t="s">
        <v>3072</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3037</v>
      </c>
      <c r="B101" s="154" t="s">
        <v>3061</v>
      </c>
      <c r="C101" s="155" t="s">
        <v>3073</v>
      </c>
      <c r="D101" s="158" t="s">
        <v>3074</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3037</v>
      </c>
      <c r="B102" s="154" t="s">
        <v>3061</v>
      </c>
      <c r="C102" s="155" t="s">
        <v>3075</v>
      </c>
      <c r="D102" s="158" t="s">
        <v>3076</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3037</v>
      </c>
      <c r="B103" s="153" t="s">
        <v>2221</v>
      </c>
      <c r="C103" s="151" t="s">
        <v>3077</v>
      </c>
      <c r="D103" s="157" t="s">
        <v>3078</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3037</v>
      </c>
      <c r="B104" s="154" t="s">
        <v>2221</v>
      </c>
      <c r="C104" s="155" t="s">
        <v>3079</v>
      </c>
      <c r="D104" s="158" t="s">
        <v>3080</v>
      </c>
      <c r="E104" s="161" t="s">
        <v>3081</v>
      </c>
      <c r="F104" s="164" t="s">
        <v>2814</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3037</v>
      </c>
      <c r="B105" s="154" t="s">
        <v>2221</v>
      </c>
      <c r="C105" s="155" t="s">
        <v>3082</v>
      </c>
      <c r="D105" s="158" t="s">
        <v>3083</v>
      </c>
      <c r="E105" s="161" t="s">
        <v>3084</v>
      </c>
      <c r="F105" s="164" t="s">
        <v>2818</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3037</v>
      </c>
      <c r="B106" s="154" t="s">
        <v>2221</v>
      </c>
      <c r="C106" s="155" t="s">
        <v>3085</v>
      </c>
      <c r="D106" s="158" t="s">
        <v>3086</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3037</v>
      </c>
      <c r="B107" s="154" t="s">
        <v>2221</v>
      </c>
      <c r="C107" s="155" t="s">
        <v>3087</v>
      </c>
      <c r="D107" s="158" t="s">
        <v>3088</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3037</v>
      </c>
      <c r="B108" s="154" t="s">
        <v>2221</v>
      </c>
      <c r="C108" s="155" t="s">
        <v>3089</v>
      </c>
      <c r="D108" s="158" t="s">
        <v>3090</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3037</v>
      </c>
      <c r="B109" s="153" t="s">
        <v>3091</v>
      </c>
      <c r="C109" s="151" t="s">
        <v>3092</v>
      </c>
      <c r="D109" s="157" t="s">
        <v>3093</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3037</v>
      </c>
      <c r="B110" s="154" t="s">
        <v>3091</v>
      </c>
      <c r="C110" s="155" t="s">
        <v>3094</v>
      </c>
      <c r="D110" s="158" t="s">
        <v>3095</v>
      </c>
      <c r="E110" s="161" t="s">
        <v>3096</v>
      </c>
      <c r="F110" s="164" t="s">
        <v>2814</v>
      </c>
      <c r="G110" s="167">
        <f>IF(COUNTIF(H110:AU110,"&lt;&gt;")=0,"",SUMPRODUCT(((Recommendations[ImplStatus]="Implemented")+(Recommendations[ImplStatus]="Compensated"))*ISNUMBER(MATCH(Recommendations[Id],H110:AU110,0)))/COUNTIF(H110:AU110,"&lt;&gt;"))</f>
        <v>0</v>
      </c>
      <c r="H110" s="170" t="s">
        <v>263</v>
      </c>
      <c r="I110" s="170" t="s">
        <v>287</v>
      </c>
      <c r="J110" s="170" t="s">
        <v>352</v>
      </c>
      <c r="K110" s="170" t="s">
        <v>561</v>
      </c>
      <c r="L110" s="170" t="s">
        <v>576</v>
      </c>
      <c r="M110" s="170" t="s">
        <v>831</v>
      </c>
      <c r="N110" s="170" t="s">
        <v>901</v>
      </c>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3037</v>
      </c>
      <c r="B111" s="154" t="s">
        <v>3091</v>
      </c>
      <c r="C111" s="155" t="s">
        <v>3097</v>
      </c>
      <c r="D111" s="158" t="s">
        <v>3098</v>
      </c>
      <c r="E111" s="161" t="s">
        <v>3099</v>
      </c>
      <c r="F111" s="164" t="s">
        <v>2814</v>
      </c>
      <c r="G111" s="167">
        <f>IF(COUNTIF(H111:AU111,"&lt;&gt;")=0,"",SUMPRODUCT(((Recommendations[ImplStatus]="Implemented")+(Recommendations[ImplStatus]="Compensated"))*ISNUMBER(MATCH(Recommendations[Id],H111:AU111,0)))/COUNTIF(H111:AU111,"&lt;&gt;"))</f>
        <v>0</v>
      </c>
      <c r="H111" s="170" t="s">
        <v>263</v>
      </c>
      <c r="I111" s="170" t="s">
        <v>287</v>
      </c>
      <c r="J111" s="170" t="s">
        <v>561</v>
      </c>
      <c r="K111" s="170" t="s">
        <v>576</v>
      </c>
      <c r="L111" s="170" t="s">
        <v>901</v>
      </c>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3037</v>
      </c>
      <c r="B112" s="154" t="s">
        <v>3091</v>
      </c>
      <c r="C112" s="155" t="s">
        <v>3100</v>
      </c>
      <c r="D112" s="158" t="s">
        <v>3101</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3037</v>
      </c>
      <c r="B113" s="154" t="s">
        <v>3091</v>
      </c>
      <c r="C113" s="155" t="s">
        <v>3102</v>
      </c>
      <c r="D113" s="158" t="s">
        <v>3103</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3037</v>
      </c>
      <c r="B114" s="154" t="s">
        <v>3091</v>
      </c>
      <c r="C114" s="155" t="s">
        <v>3104</v>
      </c>
      <c r="D114" s="158" t="s">
        <v>3105</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3037</v>
      </c>
      <c r="B115" s="154" t="s">
        <v>3091</v>
      </c>
      <c r="C115" s="155" t="s">
        <v>3106</v>
      </c>
      <c r="D115" s="158" t="s">
        <v>3107</v>
      </c>
      <c r="E115" s="161"/>
      <c r="F115" s="164" t="s">
        <v>21</v>
      </c>
      <c r="G115" s="167">
        <f>IF(COUNTIF(H115:AU115,"&lt;&gt;")=0,"",SUMPRODUCT(((Recommendations[ImplStatus]="Implemented")+(Recommendations[ImplStatus]="Compensated"))*ISNUMBER(MATCH(Recommendations[Id],H115:AU115,0)))/COUNTIF(H115:AU115,"&lt;&gt;"))</f>
        <v>0</v>
      </c>
      <c r="H115" s="170" t="s">
        <v>31</v>
      </c>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3037</v>
      </c>
      <c r="B116" s="154" t="s">
        <v>3091</v>
      </c>
      <c r="C116" s="155" t="s">
        <v>3108</v>
      </c>
      <c r="D116" s="158" t="s">
        <v>3109</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3037</v>
      </c>
      <c r="B117" s="154" t="s">
        <v>3091</v>
      </c>
      <c r="C117" s="155" t="s">
        <v>3110</v>
      </c>
      <c r="D117" s="158" t="s">
        <v>3111</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3037</v>
      </c>
      <c r="B118" s="154" t="s">
        <v>3091</v>
      </c>
      <c r="C118" s="155" t="s">
        <v>3112</v>
      </c>
      <c r="D118" s="158" t="s">
        <v>3113</v>
      </c>
      <c r="E118" s="161" t="s">
        <v>3114</v>
      </c>
      <c r="F118" s="164" t="s">
        <v>2814</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3037</v>
      </c>
      <c r="B119" s="154" t="s">
        <v>3091</v>
      </c>
      <c r="C119" s="155" t="s">
        <v>3115</v>
      </c>
      <c r="D119" s="158" t="s">
        <v>3116</v>
      </c>
      <c r="E119" s="161" t="s">
        <v>3117</v>
      </c>
      <c r="F119" s="164" t="s">
        <v>2814</v>
      </c>
      <c r="G119" s="167">
        <f>IF(COUNTIF(H119:AU119,"&lt;&gt;")=0,"",SUMPRODUCT(((Recommendations[ImplStatus]="Implemented")+(Recommendations[ImplStatus]="Compensated"))*ISNUMBER(MATCH(Recommendations[Id],H119:AU119,0)))/COUNTIF(H119:AU119,"&lt;&gt;"))</f>
        <v>0</v>
      </c>
      <c r="H119" s="170" t="s">
        <v>82</v>
      </c>
      <c r="I119" s="170" t="s">
        <v>87</v>
      </c>
      <c r="J119" s="170" t="s">
        <v>496</v>
      </c>
      <c r="K119" s="170" t="s">
        <v>726</v>
      </c>
      <c r="L119" s="170" t="s">
        <v>911</v>
      </c>
      <c r="M119" s="170" t="s">
        <v>916</v>
      </c>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3037</v>
      </c>
      <c r="B120" s="153" t="s">
        <v>3118</v>
      </c>
      <c r="C120" s="151" t="s">
        <v>3119</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3037</v>
      </c>
      <c r="B121" s="154" t="s">
        <v>3118</v>
      </c>
      <c r="C121" s="155" t="s">
        <v>3120</v>
      </c>
      <c r="D121" s="158" t="s">
        <v>3121</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3037</v>
      </c>
      <c r="B122" s="154" t="s">
        <v>3118</v>
      </c>
      <c r="C122" s="155" t="s">
        <v>3122</v>
      </c>
      <c r="D122" s="158" t="s">
        <v>3123</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3037</v>
      </c>
      <c r="B123" s="154" t="s">
        <v>3118</v>
      </c>
      <c r="C123" s="155" t="s">
        <v>3124</v>
      </c>
      <c r="D123" s="158" t="s">
        <v>3125</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3037</v>
      </c>
      <c r="B124" s="154" t="s">
        <v>3118</v>
      </c>
      <c r="C124" s="155" t="s">
        <v>3126</v>
      </c>
      <c r="D124" s="158" t="s">
        <v>3127</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3037</v>
      </c>
      <c r="B125" s="154" t="s">
        <v>3118</v>
      </c>
      <c r="C125" s="155" t="s">
        <v>3128</v>
      </c>
      <c r="D125" s="158" t="s">
        <v>3129</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3037</v>
      </c>
      <c r="B126" s="154" t="s">
        <v>3118</v>
      </c>
      <c r="C126" s="155" t="s">
        <v>3130</v>
      </c>
      <c r="D126" s="158" t="s">
        <v>3131</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3037</v>
      </c>
      <c r="B127" s="154" t="s">
        <v>3118</v>
      </c>
      <c r="C127" s="155" t="s">
        <v>3132</v>
      </c>
      <c r="D127" s="158" t="s">
        <v>3133</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3037</v>
      </c>
      <c r="B128" s="154" t="s">
        <v>3118</v>
      </c>
      <c r="C128" s="155" t="s">
        <v>3134</v>
      </c>
      <c r="D128" s="158" t="s">
        <v>3135</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3037</v>
      </c>
      <c r="B129" s="154" t="s">
        <v>3118</v>
      </c>
      <c r="C129" s="155" t="s">
        <v>3136</v>
      </c>
      <c r="D129" s="158" t="s">
        <v>3137</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3037</v>
      </c>
      <c r="B130" s="154" t="s">
        <v>3118</v>
      </c>
      <c r="C130" s="155" t="s">
        <v>3138</v>
      </c>
      <c r="D130" s="158" t="s">
        <v>3139</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3037</v>
      </c>
      <c r="B131" s="154" t="s">
        <v>3118</v>
      </c>
      <c r="C131" s="155" t="s">
        <v>3140</v>
      </c>
      <c r="D131" s="158" t="s">
        <v>3141</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3037</v>
      </c>
      <c r="B132" s="154" t="s">
        <v>3118</v>
      </c>
      <c r="C132" s="155" t="s">
        <v>3142</v>
      </c>
      <c r="D132" s="158" t="s">
        <v>3143</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3037</v>
      </c>
      <c r="B133" s="153" t="s">
        <v>3144</v>
      </c>
      <c r="C133" s="151" t="s">
        <v>3145</v>
      </c>
      <c r="D133" s="157" t="s">
        <v>3146</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3037</v>
      </c>
      <c r="B134" s="154" t="s">
        <v>3144</v>
      </c>
      <c r="C134" s="155" t="s">
        <v>3147</v>
      </c>
      <c r="D134" s="158" t="s">
        <v>3148</v>
      </c>
      <c r="E134" s="161" t="s">
        <v>3149</v>
      </c>
      <c r="F134" s="164" t="s">
        <v>2818</v>
      </c>
      <c r="G134" s="167">
        <f>IF(COUNTIF(H134:AU134,"&lt;&gt;")=0,"",SUMPRODUCT(((Recommendations[ImplStatus]="Implemented")+(Recommendations[ImplStatus]="Compensated"))*ISNUMBER(MATCH(Recommendations[Id],H134:AU134,0)))/COUNTIF(H134:AU134,"&lt;&gt;"))</f>
        <v>0</v>
      </c>
      <c r="H134" s="170" t="s">
        <v>686</v>
      </c>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3037</v>
      </c>
      <c r="B135" s="154" t="s">
        <v>3144</v>
      </c>
      <c r="C135" s="155" t="s">
        <v>3150</v>
      </c>
      <c r="D135" s="158" t="s">
        <v>3151</v>
      </c>
      <c r="E135" s="161" t="s">
        <v>3152</v>
      </c>
      <c r="F135" s="164" t="s">
        <v>2818</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3037</v>
      </c>
      <c r="B136" s="154" t="s">
        <v>3144</v>
      </c>
      <c r="C136" s="155" t="s">
        <v>3153</v>
      </c>
      <c r="D136" s="158" t="s">
        <v>3154</v>
      </c>
      <c r="E136" s="161" t="s">
        <v>3155</v>
      </c>
      <c r="F136" s="164" t="s">
        <v>2814</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3037</v>
      </c>
      <c r="B137" s="154" t="s">
        <v>3144</v>
      </c>
      <c r="C137" s="155" t="s">
        <v>3156</v>
      </c>
      <c r="D137" s="158" t="s">
        <v>3157</v>
      </c>
      <c r="E137" s="161" t="s">
        <v>3158</v>
      </c>
      <c r="F137" s="164" t="s">
        <v>21</v>
      </c>
      <c r="G137" s="167">
        <f>IF(COUNTIF(H137:AU137,"&lt;&gt;")=0,"",SUMPRODUCT(((Recommendations[ImplStatus]="Implemented")+(Recommendations[ImplStatus]="Compensated"))*ISNUMBER(MATCH(Recommendations[Id],H137:AU137,0)))/COUNTIF(H137:AU137,"&lt;&gt;"))</f>
        <v>0</v>
      </c>
      <c r="H137" s="170" t="s">
        <v>362</v>
      </c>
      <c r="I137" s="170" t="s">
        <v>871</v>
      </c>
      <c r="J137" s="170" t="s">
        <v>876</v>
      </c>
      <c r="K137" s="170" t="s">
        <v>881</v>
      </c>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3037</v>
      </c>
      <c r="B138" s="153" t="s">
        <v>2454</v>
      </c>
      <c r="C138" s="151" t="s">
        <v>3159</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3037</v>
      </c>
      <c r="B139" s="154" t="s">
        <v>2454</v>
      </c>
      <c r="C139" s="155" t="s">
        <v>3160</v>
      </c>
      <c r="D139" s="158" t="s">
        <v>3161</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3037</v>
      </c>
      <c r="B140" s="154" t="s">
        <v>2454</v>
      </c>
      <c r="C140" s="155" t="s">
        <v>3162</v>
      </c>
      <c r="D140" s="158" t="s">
        <v>3163</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3037</v>
      </c>
      <c r="B141" s="153" t="s">
        <v>3164</v>
      </c>
      <c r="C141" s="151" t="s">
        <v>3165</v>
      </c>
      <c r="D141" s="157" t="s">
        <v>3166</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3037</v>
      </c>
      <c r="B142" s="154" t="s">
        <v>3164</v>
      </c>
      <c r="C142" s="155" t="s">
        <v>3167</v>
      </c>
      <c r="D142" s="158" t="s">
        <v>3168</v>
      </c>
      <c r="E142" s="161" t="s">
        <v>3169</v>
      </c>
      <c r="F142" s="164" t="s">
        <v>2814</v>
      </c>
      <c r="G142" s="167">
        <f>IF(COUNTIF(H142:AU142,"&lt;&gt;")=0,"",SUMPRODUCT(((Recommendations[ImplStatus]="Implemented")+(Recommendations[ImplStatus]="Compensated"))*ISNUMBER(MATCH(Recommendations[Id],H142:AU142,0)))/COUNTIF(H142:AU142,"&lt;&gt;"))</f>
        <v>0</v>
      </c>
      <c r="H142" s="170" t="s">
        <v>36</v>
      </c>
      <c r="I142" s="170" t="s">
        <v>47</v>
      </c>
      <c r="J142" s="170" t="s">
        <v>52</v>
      </c>
      <c r="K142" s="170" t="s">
        <v>67</v>
      </c>
      <c r="L142" s="170" t="s">
        <v>72</v>
      </c>
      <c r="M142" s="170" t="s">
        <v>92</v>
      </c>
      <c r="N142" s="170" t="s">
        <v>97</v>
      </c>
      <c r="O142" s="170" t="s">
        <v>107</v>
      </c>
      <c r="P142" s="170" t="s">
        <v>112</v>
      </c>
      <c r="Q142" s="170" t="s">
        <v>117</v>
      </c>
      <c r="R142" s="170" t="s">
        <v>123</v>
      </c>
      <c r="S142" s="170" t="s">
        <v>128</v>
      </c>
      <c r="T142" s="170" t="s">
        <v>133</v>
      </c>
      <c r="U142" s="170" t="s">
        <v>148</v>
      </c>
      <c r="V142" s="170" t="s">
        <v>158</v>
      </c>
      <c r="W142" s="170" t="s">
        <v>163</v>
      </c>
      <c r="X142" s="170" t="s">
        <v>168</v>
      </c>
      <c r="Y142" s="170" t="s">
        <v>193</v>
      </c>
      <c r="Z142" s="170" t="s">
        <v>198</v>
      </c>
      <c r="AA142" s="170" t="s">
        <v>208</v>
      </c>
      <c r="AB142" s="170" t="s">
        <v>213</v>
      </c>
      <c r="AC142" s="170" t="s">
        <v>223</v>
      </c>
      <c r="AD142" s="170" t="s">
        <v>228</v>
      </c>
      <c r="AE142" s="170" t="s">
        <v>233</v>
      </c>
      <c r="AF142" s="170" t="s">
        <v>243</v>
      </c>
      <c r="AG142" s="170" t="s">
        <v>248</v>
      </c>
      <c r="AH142" s="170" t="s">
        <v>268</v>
      </c>
      <c r="AI142" s="170" t="s">
        <v>272</v>
      </c>
      <c r="AJ142" s="170" t="s">
        <v>277</v>
      </c>
      <c r="AK142" s="170" t="s">
        <v>292</v>
      </c>
      <c r="AL142" s="170" t="s">
        <v>302</v>
      </c>
      <c r="AM142" s="170" t="s">
        <v>307</v>
      </c>
      <c r="AN142" s="170" t="s">
        <v>322</v>
      </c>
      <c r="AO142" s="170" t="s">
        <v>327</v>
      </c>
      <c r="AP142" s="170" t="s">
        <v>332</v>
      </c>
      <c r="AQ142" s="170" t="s">
        <v>337</v>
      </c>
      <c r="AR142" s="170" t="s">
        <v>342</v>
      </c>
      <c r="AS142" s="170" t="s">
        <v>357</v>
      </c>
      <c r="AT142" s="170" t="s">
        <v>367</v>
      </c>
      <c r="AU142" s="184" t="s">
        <v>377</v>
      </c>
    </row>
    <row r="143" spans="1:47" ht="60" customHeight="1" x14ac:dyDescent="0.35">
      <c r="A143" s="180" t="s">
        <v>3037</v>
      </c>
      <c r="B143" s="154" t="s">
        <v>3164</v>
      </c>
      <c r="C143" s="155" t="s">
        <v>3170</v>
      </c>
      <c r="D143" s="158" t="s">
        <v>3171</v>
      </c>
      <c r="E143" s="161" t="s">
        <v>3172</v>
      </c>
      <c r="F143" s="164" t="s">
        <v>2814</v>
      </c>
      <c r="G143" s="167">
        <f>IF(COUNTIF(H143:AU143,"&lt;&gt;")=0,"",SUMPRODUCT(((Recommendations[ImplStatus]="Implemented")+(Recommendations[ImplStatus]="Compensated"))*ISNUMBER(MATCH(Recommendations[Id],H143:AU143,0)))/COUNTIF(H143:AU143,"&lt;&gt;"))</f>
        <v>0</v>
      </c>
      <c r="H143" s="170" t="s">
        <v>117</v>
      </c>
      <c r="I143" s="170" t="s">
        <v>123</v>
      </c>
      <c r="J143" s="170" t="s">
        <v>128</v>
      </c>
      <c r="K143" s="170" t="s">
        <v>133</v>
      </c>
      <c r="L143" s="170" t="s">
        <v>158</v>
      </c>
      <c r="M143" s="170" t="s">
        <v>357</v>
      </c>
      <c r="N143" s="170" t="s">
        <v>387</v>
      </c>
      <c r="O143" s="170" t="s">
        <v>576</v>
      </c>
      <c r="P143" s="170" t="s">
        <v>666</v>
      </c>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3037</v>
      </c>
      <c r="B144" s="154" t="s">
        <v>3164</v>
      </c>
      <c r="C144" s="155" t="s">
        <v>3173</v>
      </c>
      <c r="D144" s="158" t="s">
        <v>3174</v>
      </c>
      <c r="E144" s="161" t="s">
        <v>3175</v>
      </c>
      <c r="F144" s="164" t="s">
        <v>2818</v>
      </c>
      <c r="G144" s="167">
        <f>IF(COUNTIF(H144:AU144,"&lt;&gt;")=0,"",SUMPRODUCT(((Recommendations[ImplStatus]="Implemented")+(Recommendations[ImplStatus]="Compensated"))*ISNUMBER(MATCH(Recommendations[Id],H144:AU144,0)))/COUNTIF(H144:AU144,"&lt;&gt;"))</f>
        <v>0</v>
      </c>
      <c r="H144" s="170" t="s">
        <v>218</v>
      </c>
      <c r="I144" s="170" t="s">
        <v>641</v>
      </c>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3037</v>
      </c>
      <c r="B145" s="154" t="s">
        <v>3164</v>
      </c>
      <c r="C145" s="155" t="s">
        <v>3176</v>
      </c>
      <c r="D145" s="158" t="s">
        <v>3177</v>
      </c>
      <c r="E145" s="161" t="s">
        <v>3178</v>
      </c>
      <c r="F145" s="164" t="s">
        <v>2814</v>
      </c>
      <c r="G145" s="167">
        <f>IF(COUNTIF(H145:AU145,"&lt;&gt;")=0,"",SUMPRODUCT(((Recommendations[ImplStatus]="Implemented")+(Recommendations[ImplStatus]="Compensated"))*ISNUMBER(MATCH(Recommendations[Id],H145:AU145,0)))/COUNTIF(H145:AU145,"&lt;&gt;"))</f>
        <v>0</v>
      </c>
      <c r="H145" s="170" t="s">
        <v>42</v>
      </c>
      <c r="I145" s="170" t="s">
        <v>57</v>
      </c>
      <c r="J145" s="170" t="s">
        <v>143</v>
      </c>
      <c r="K145" s="170" t="s">
        <v>173</v>
      </c>
      <c r="L145" s="170" t="s">
        <v>178</v>
      </c>
      <c r="M145" s="170" t="s">
        <v>238</v>
      </c>
      <c r="N145" s="170" t="s">
        <v>312</v>
      </c>
      <c r="O145" s="170" t="s">
        <v>347</v>
      </c>
      <c r="P145" s="170" t="s">
        <v>402</v>
      </c>
      <c r="Q145" s="170" t="s">
        <v>407</v>
      </c>
      <c r="R145" s="170" t="s">
        <v>421</v>
      </c>
      <c r="S145" s="170" t="s">
        <v>426</v>
      </c>
      <c r="T145" s="170" t="s">
        <v>486</v>
      </c>
      <c r="U145" s="170" t="s">
        <v>646</v>
      </c>
      <c r="V145" s="170" t="s">
        <v>786</v>
      </c>
      <c r="W145" s="170" t="s">
        <v>796</v>
      </c>
      <c r="X145" s="170" t="s">
        <v>801</v>
      </c>
      <c r="Y145" s="170" t="s">
        <v>906</v>
      </c>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3037</v>
      </c>
      <c r="B146" s="154" t="s">
        <v>3164</v>
      </c>
      <c r="C146" s="155" t="s">
        <v>3179</v>
      </c>
      <c r="D146" s="158" t="s">
        <v>3180</v>
      </c>
      <c r="E146" s="161" t="s">
        <v>3181</v>
      </c>
      <c r="F146" s="164" t="s">
        <v>2814</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3037</v>
      </c>
      <c r="B147" s="154" t="s">
        <v>3164</v>
      </c>
      <c r="C147" s="155" t="s">
        <v>3182</v>
      </c>
      <c r="D147" s="158" t="s">
        <v>3183</v>
      </c>
      <c r="E147" s="161" t="s">
        <v>3184</v>
      </c>
      <c r="F147" s="164" t="s">
        <v>2814</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3037</v>
      </c>
      <c r="B148" s="153" t="s">
        <v>3185</v>
      </c>
      <c r="C148" s="151" t="s">
        <v>3186</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3037</v>
      </c>
      <c r="B149" s="154" t="s">
        <v>3185</v>
      </c>
      <c r="C149" s="155" t="s">
        <v>3187</v>
      </c>
      <c r="D149" s="158" t="s">
        <v>3188</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3037</v>
      </c>
      <c r="B150" s="154" t="s">
        <v>3185</v>
      </c>
      <c r="C150" s="155" t="s">
        <v>3189</v>
      </c>
      <c r="D150" s="158" t="s">
        <v>3190</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3037</v>
      </c>
      <c r="B151" s="154" t="s">
        <v>3185</v>
      </c>
      <c r="C151" s="155" t="s">
        <v>3191</v>
      </c>
      <c r="D151" s="158" t="s">
        <v>3192</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3037</v>
      </c>
      <c r="B152" s="154" t="s">
        <v>3185</v>
      </c>
      <c r="C152" s="155" t="s">
        <v>3193</v>
      </c>
      <c r="D152" s="158" t="s">
        <v>3194</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3037</v>
      </c>
      <c r="B153" s="154" t="s">
        <v>3185</v>
      </c>
      <c r="C153" s="155" t="s">
        <v>3195</v>
      </c>
      <c r="D153" s="158" t="s">
        <v>3196</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3197</v>
      </c>
      <c r="B154" s="152" t="s">
        <v>21</v>
      </c>
      <c r="C154" s="150" t="s">
        <v>3198</v>
      </c>
      <c r="D154" s="156" t="s">
        <v>3199</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3197</v>
      </c>
      <c r="B155" s="153" t="s">
        <v>3200</v>
      </c>
      <c r="C155" s="151" t="s">
        <v>3201</v>
      </c>
      <c r="D155" s="157" t="s">
        <v>3202</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3197</v>
      </c>
      <c r="B156" s="154" t="s">
        <v>3200</v>
      </c>
      <c r="C156" s="155" t="s">
        <v>3203</v>
      </c>
      <c r="D156" s="158" t="s">
        <v>3204</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3197</v>
      </c>
      <c r="B157" s="154" t="s">
        <v>3200</v>
      </c>
      <c r="C157" s="155" t="s">
        <v>3205</v>
      </c>
      <c r="D157" s="158" t="s">
        <v>3206</v>
      </c>
      <c r="E157" s="161" t="s">
        <v>3207</v>
      </c>
      <c r="F157" s="164" t="s">
        <v>2814</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3197</v>
      </c>
      <c r="B158" s="154" t="s">
        <v>3200</v>
      </c>
      <c r="C158" s="155" t="s">
        <v>3208</v>
      </c>
      <c r="D158" s="158" t="s">
        <v>3209</v>
      </c>
      <c r="E158" s="161" t="s">
        <v>3210</v>
      </c>
      <c r="F158" s="164" t="s">
        <v>2814</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3197</v>
      </c>
      <c r="B159" s="154" t="s">
        <v>3200</v>
      </c>
      <c r="C159" s="155" t="s">
        <v>3211</v>
      </c>
      <c r="D159" s="158" t="s">
        <v>3212</v>
      </c>
      <c r="E159" s="161" t="s">
        <v>3213</v>
      </c>
      <c r="F159" s="164" t="s">
        <v>2814</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3197</v>
      </c>
      <c r="B160" s="154" t="s">
        <v>3200</v>
      </c>
      <c r="C160" s="155" t="s">
        <v>3214</v>
      </c>
      <c r="D160" s="158" t="s">
        <v>3215</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3197</v>
      </c>
      <c r="B161" s="154" t="s">
        <v>3200</v>
      </c>
      <c r="C161" s="155" t="s">
        <v>3216</v>
      </c>
      <c r="D161" s="158" t="s">
        <v>3217</v>
      </c>
      <c r="E161" s="161" t="s">
        <v>3218</v>
      </c>
      <c r="F161" s="164" t="s">
        <v>2814</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3197</v>
      </c>
      <c r="B162" s="154" t="s">
        <v>3200</v>
      </c>
      <c r="C162" s="155" t="s">
        <v>3219</v>
      </c>
      <c r="D162" s="158" t="s">
        <v>3220</v>
      </c>
      <c r="E162" s="161" t="s">
        <v>3221</v>
      </c>
      <c r="F162" s="164" t="s">
        <v>2814</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3197</v>
      </c>
      <c r="B163" s="154" t="s">
        <v>3200</v>
      </c>
      <c r="C163" s="155" t="s">
        <v>3222</v>
      </c>
      <c r="D163" s="158" t="s">
        <v>3223</v>
      </c>
      <c r="E163" s="161" t="s">
        <v>3224</v>
      </c>
      <c r="F163" s="164" t="s">
        <v>2814</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3197</v>
      </c>
      <c r="B164" s="153" t="s">
        <v>2618</v>
      </c>
      <c r="C164" s="151" t="s">
        <v>3225</v>
      </c>
      <c r="D164" s="157" t="s">
        <v>3226</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3197</v>
      </c>
      <c r="B165" s="154" t="s">
        <v>2618</v>
      </c>
      <c r="C165" s="155" t="s">
        <v>3227</v>
      </c>
      <c r="D165" s="158" t="s">
        <v>3228</v>
      </c>
      <c r="E165" s="161" t="s">
        <v>3229</v>
      </c>
      <c r="F165" s="164" t="s">
        <v>2814</v>
      </c>
      <c r="G165" s="167">
        <f>IF(COUNTIF(H165:AU165,"&lt;&gt;")=0,"",SUMPRODUCT(((Recommendations[ImplStatus]="Implemented")+(Recommendations[ImplStatus]="Compensated"))*ISNUMBER(MATCH(Recommendations[Id],H165:AU165,0)))/COUNTIF(H165:AU165,"&lt;&gt;"))</f>
        <v>0</v>
      </c>
      <c r="H165" s="170" t="s">
        <v>31</v>
      </c>
      <c r="I165" s="170" t="s">
        <v>791</v>
      </c>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3197</v>
      </c>
      <c r="B166" s="154" t="s">
        <v>2618</v>
      </c>
      <c r="C166" s="155" t="s">
        <v>3230</v>
      </c>
      <c r="D166" s="158" t="s">
        <v>3231</v>
      </c>
      <c r="E166" s="161" t="s">
        <v>3232</v>
      </c>
      <c r="F166" s="164" t="s">
        <v>2814</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3197</v>
      </c>
      <c r="B167" s="154" t="s">
        <v>2618</v>
      </c>
      <c r="C167" s="155" t="s">
        <v>3233</v>
      </c>
      <c r="D167" s="158" t="s">
        <v>3234</v>
      </c>
      <c r="E167" s="161" t="s">
        <v>3235</v>
      </c>
      <c r="F167" s="164" t="s">
        <v>2814</v>
      </c>
      <c r="G167" s="167">
        <f>IF(COUNTIF(H167:AU167,"&lt;&gt;")=0,"",SUMPRODUCT(((Recommendations[ImplStatus]="Implemented")+(Recommendations[ImplStatus]="Compensated"))*ISNUMBER(MATCH(Recommendations[Id],H167:AU167,0)))/COUNTIF(H167:AU167,"&lt;&gt;"))</f>
        <v>0</v>
      </c>
      <c r="H167" s="170" t="s">
        <v>42</v>
      </c>
      <c r="I167" s="170" t="s">
        <v>57</v>
      </c>
      <c r="J167" s="170" t="s">
        <v>143</v>
      </c>
      <c r="K167" s="170" t="s">
        <v>173</v>
      </c>
      <c r="L167" s="170" t="s">
        <v>178</v>
      </c>
      <c r="M167" s="170" t="s">
        <v>238</v>
      </c>
      <c r="N167" s="170" t="s">
        <v>312</v>
      </c>
      <c r="O167" s="170" t="s">
        <v>347</v>
      </c>
      <c r="P167" s="170" t="s">
        <v>402</v>
      </c>
      <c r="Q167" s="170" t="s">
        <v>407</v>
      </c>
      <c r="R167" s="170" t="s">
        <v>421</v>
      </c>
      <c r="S167" s="170" t="s">
        <v>426</v>
      </c>
      <c r="T167" s="170" t="s">
        <v>486</v>
      </c>
      <c r="U167" s="170" t="s">
        <v>646</v>
      </c>
      <c r="V167" s="170" t="s">
        <v>786</v>
      </c>
      <c r="W167" s="170" t="s">
        <v>796</v>
      </c>
      <c r="X167" s="170" t="s">
        <v>801</v>
      </c>
      <c r="Y167" s="170" t="s">
        <v>906</v>
      </c>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3197</v>
      </c>
      <c r="B168" s="154" t="s">
        <v>2618</v>
      </c>
      <c r="C168" s="155" t="s">
        <v>3236</v>
      </c>
      <c r="D168" s="158" t="s">
        <v>3237</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3197</v>
      </c>
      <c r="B169" s="154" t="s">
        <v>2618</v>
      </c>
      <c r="C169" s="155" t="s">
        <v>3238</v>
      </c>
      <c r="D169" s="158" t="s">
        <v>3239</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3197</v>
      </c>
      <c r="B170" s="154" t="s">
        <v>2618</v>
      </c>
      <c r="C170" s="155" t="s">
        <v>3240</v>
      </c>
      <c r="D170" s="158" t="s">
        <v>3241</v>
      </c>
      <c r="E170" s="161" t="s">
        <v>3242</v>
      </c>
      <c r="F170" s="164" t="s">
        <v>2828</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3197</v>
      </c>
      <c r="B171" s="154" t="s">
        <v>2618</v>
      </c>
      <c r="C171" s="155" t="s">
        <v>3243</v>
      </c>
      <c r="D171" s="158" t="s">
        <v>3244</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3197</v>
      </c>
      <c r="B172" s="154" t="s">
        <v>2618</v>
      </c>
      <c r="C172" s="155" t="s">
        <v>3245</v>
      </c>
      <c r="D172" s="158" t="s">
        <v>3246</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3197</v>
      </c>
      <c r="B173" s="154" t="s">
        <v>2618</v>
      </c>
      <c r="C173" s="155" t="s">
        <v>3247</v>
      </c>
      <c r="D173" s="158" t="s">
        <v>3248</v>
      </c>
      <c r="E173" s="161" t="s">
        <v>3249</v>
      </c>
      <c r="F173" s="164" t="s">
        <v>2814</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3197</v>
      </c>
      <c r="B174" s="153" t="s">
        <v>3250</v>
      </c>
      <c r="C174" s="151" t="s">
        <v>3251</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3197</v>
      </c>
      <c r="B175" s="154" t="s">
        <v>3250</v>
      </c>
      <c r="C175" s="155" t="s">
        <v>3252</v>
      </c>
      <c r="D175" s="158" t="s">
        <v>3253</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3197</v>
      </c>
      <c r="B176" s="154" t="s">
        <v>3250</v>
      </c>
      <c r="C176" s="155" t="s">
        <v>3254</v>
      </c>
      <c r="D176" s="158" t="s">
        <v>3255</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3197</v>
      </c>
      <c r="B177" s="154" t="s">
        <v>3250</v>
      </c>
      <c r="C177" s="155" t="s">
        <v>3256</v>
      </c>
      <c r="D177" s="158" t="s">
        <v>3257</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3197</v>
      </c>
      <c r="B178" s="154" t="s">
        <v>3250</v>
      </c>
      <c r="C178" s="155" t="s">
        <v>3258</v>
      </c>
      <c r="D178" s="158" t="s">
        <v>3259</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3197</v>
      </c>
      <c r="B179" s="154" t="s">
        <v>3250</v>
      </c>
      <c r="C179" s="155" t="s">
        <v>3260</v>
      </c>
      <c r="D179" s="158" t="s">
        <v>3261</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3262</v>
      </c>
      <c r="B180" s="152" t="s">
        <v>21</v>
      </c>
      <c r="C180" s="150" t="s">
        <v>3263</v>
      </c>
      <c r="D180" s="156" t="s">
        <v>3264</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3262</v>
      </c>
      <c r="B181" s="153" t="s">
        <v>3265</v>
      </c>
      <c r="C181" s="151" t="s">
        <v>3266</v>
      </c>
      <c r="D181" s="157" t="s">
        <v>3267</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3262</v>
      </c>
      <c r="B182" s="154" t="s">
        <v>3265</v>
      </c>
      <c r="C182" s="155" t="s">
        <v>3268</v>
      </c>
      <c r="D182" s="158" t="s">
        <v>3269</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3262</v>
      </c>
      <c r="B183" s="154" t="s">
        <v>3265</v>
      </c>
      <c r="C183" s="155" t="s">
        <v>3270</v>
      </c>
      <c r="D183" s="158" t="s">
        <v>3271</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3262</v>
      </c>
      <c r="B184" s="154" t="s">
        <v>3265</v>
      </c>
      <c r="C184" s="155" t="s">
        <v>3272</v>
      </c>
      <c r="D184" s="158" t="s">
        <v>3273</v>
      </c>
      <c r="E184" s="161" t="s">
        <v>3274</v>
      </c>
      <c r="F184" s="164" t="s">
        <v>2814</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3262</v>
      </c>
      <c r="B185" s="154" t="s">
        <v>3265</v>
      </c>
      <c r="C185" s="155" t="s">
        <v>3275</v>
      </c>
      <c r="D185" s="158" t="s">
        <v>3276</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3262</v>
      </c>
      <c r="B186" s="154" t="s">
        <v>3265</v>
      </c>
      <c r="C186" s="155" t="s">
        <v>3277</v>
      </c>
      <c r="D186" s="158" t="s">
        <v>3278</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3262</v>
      </c>
      <c r="B187" s="154" t="s">
        <v>3265</v>
      </c>
      <c r="C187" s="155" t="s">
        <v>3279</v>
      </c>
      <c r="D187" s="158" t="s">
        <v>3280</v>
      </c>
      <c r="E187" s="161" t="s">
        <v>3281</v>
      </c>
      <c r="F187" s="164" t="s">
        <v>2814</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3262</v>
      </c>
      <c r="B188" s="154" t="s">
        <v>3265</v>
      </c>
      <c r="C188" s="155" t="s">
        <v>3282</v>
      </c>
      <c r="D188" s="158" t="s">
        <v>3283</v>
      </c>
      <c r="E188" s="161" t="s">
        <v>3284</v>
      </c>
      <c r="F188" s="164" t="s">
        <v>2814</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3262</v>
      </c>
      <c r="B189" s="154" t="s">
        <v>3265</v>
      </c>
      <c r="C189" s="155" t="s">
        <v>3285</v>
      </c>
      <c r="D189" s="158" t="s">
        <v>3286</v>
      </c>
      <c r="E189" s="161" t="s">
        <v>3287</v>
      </c>
      <c r="F189" s="164" t="s">
        <v>2814</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3262</v>
      </c>
      <c r="B190" s="153" t="s">
        <v>3288</v>
      </c>
      <c r="C190" s="151" t="s">
        <v>3289</v>
      </c>
      <c r="D190" s="157" t="s">
        <v>3290</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3262</v>
      </c>
      <c r="B191" s="154" t="s">
        <v>3288</v>
      </c>
      <c r="C191" s="155" t="s">
        <v>3291</v>
      </c>
      <c r="D191" s="158" t="s">
        <v>3292</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3262</v>
      </c>
      <c r="B192" s="154" t="s">
        <v>3288</v>
      </c>
      <c r="C192" s="155" t="s">
        <v>3293</v>
      </c>
      <c r="D192" s="158" t="s">
        <v>3294</v>
      </c>
      <c r="E192" s="161" t="s">
        <v>3295</v>
      </c>
      <c r="F192" s="164" t="s">
        <v>2818</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3262</v>
      </c>
      <c r="B193" s="154" t="s">
        <v>3288</v>
      </c>
      <c r="C193" s="155" t="s">
        <v>3296</v>
      </c>
      <c r="D193" s="158" t="s">
        <v>3297</v>
      </c>
      <c r="E193" s="161" t="s">
        <v>3298</v>
      </c>
      <c r="F193" s="164" t="s">
        <v>2818</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3262</v>
      </c>
      <c r="B194" s="154" t="s">
        <v>3288</v>
      </c>
      <c r="C194" s="155" t="s">
        <v>3299</v>
      </c>
      <c r="D194" s="158" t="s">
        <v>3300</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3262</v>
      </c>
      <c r="B195" s="154" t="s">
        <v>3288</v>
      </c>
      <c r="C195" s="155" t="s">
        <v>3301</v>
      </c>
      <c r="D195" s="158" t="s">
        <v>3302</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3262</v>
      </c>
      <c r="B196" s="153" t="s">
        <v>3303</v>
      </c>
      <c r="C196" s="151" t="s">
        <v>3304</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3262</v>
      </c>
      <c r="B197" s="154" t="s">
        <v>3303</v>
      </c>
      <c r="C197" s="155" t="s">
        <v>3305</v>
      </c>
      <c r="D197" s="158" t="s">
        <v>3306</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3262</v>
      </c>
      <c r="B198" s="154" t="s">
        <v>3303</v>
      </c>
      <c r="C198" s="155" t="s">
        <v>3307</v>
      </c>
      <c r="D198" s="158" t="s">
        <v>3308</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3262</v>
      </c>
      <c r="B199" s="153" t="s">
        <v>3309</v>
      </c>
      <c r="C199" s="151" t="s">
        <v>3310</v>
      </c>
      <c r="D199" s="157" t="s">
        <v>3311</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3262</v>
      </c>
      <c r="B200" s="154" t="s">
        <v>3309</v>
      </c>
      <c r="C200" s="155" t="s">
        <v>3312</v>
      </c>
      <c r="D200" s="158" t="s">
        <v>3313</v>
      </c>
      <c r="E200" s="161" t="s">
        <v>3314</v>
      </c>
      <c r="F200" s="164" t="s">
        <v>2828</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3262</v>
      </c>
      <c r="B201" s="154" t="s">
        <v>3309</v>
      </c>
      <c r="C201" s="155" t="s">
        <v>3315</v>
      </c>
      <c r="D201" s="158" t="s">
        <v>3316</v>
      </c>
      <c r="E201" s="161" t="s">
        <v>3317</v>
      </c>
      <c r="F201" s="164" t="s">
        <v>2814</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3262</v>
      </c>
      <c r="B202" s="154" t="s">
        <v>3309</v>
      </c>
      <c r="C202" s="155" t="s">
        <v>3318</v>
      </c>
      <c r="D202" s="158" t="s">
        <v>3319</v>
      </c>
      <c r="E202" s="161" t="s">
        <v>3320</v>
      </c>
      <c r="F202" s="164" t="s">
        <v>2814</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3262</v>
      </c>
      <c r="B203" s="154" t="s">
        <v>3309</v>
      </c>
      <c r="C203" s="155" t="s">
        <v>3321</v>
      </c>
      <c r="D203" s="158" t="s">
        <v>3322</v>
      </c>
      <c r="E203" s="161" t="s">
        <v>3323</v>
      </c>
      <c r="F203" s="164" t="s">
        <v>2814</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3262</v>
      </c>
      <c r="B204" s="154" t="s">
        <v>3309</v>
      </c>
      <c r="C204" s="155" t="s">
        <v>3324</v>
      </c>
      <c r="D204" s="158" t="s">
        <v>3325</v>
      </c>
      <c r="E204" s="161" t="s">
        <v>3326</v>
      </c>
      <c r="F204" s="164" t="s">
        <v>2814</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3262</v>
      </c>
      <c r="B205" s="153" t="s">
        <v>3327</v>
      </c>
      <c r="C205" s="151" t="s">
        <v>3328</v>
      </c>
      <c r="D205" s="157" t="s">
        <v>3329</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3262</v>
      </c>
      <c r="B206" s="154" t="s">
        <v>3327</v>
      </c>
      <c r="C206" s="155" t="s">
        <v>3330</v>
      </c>
      <c r="D206" s="158" t="s">
        <v>3331</v>
      </c>
      <c r="E206" s="161" t="s">
        <v>3332</v>
      </c>
      <c r="F206" s="164" t="s">
        <v>2818</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3262</v>
      </c>
      <c r="B207" s="154" t="s">
        <v>3327</v>
      </c>
      <c r="C207" s="155" t="s">
        <v>3333</v>
      </c>
      <c r="D207" s="158" t="s">
        <v>3334</v>
      </c>
      <c r="E207" s="161" t="s">
        <v>3335</v>
      </c>
      <c r="F207" s="164" t="s">
        <v>2818</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3262</v>
      </c>
      <c r="B208" s="154" t="s">
        <v>3327</v>
      </c>
      <c r="C208" s="155" t="s">
        <v>3336</v>
      </c>
      <c r="D208" s="158" t="s">
        <v>3337</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3262</v>
      </c>
      <c r="B209" s="153" t="s">
        <v>3338</v>
      </c>
      <c r="C209" s="151" t="s">
        <v>3339</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3262</v>
      </c>
      <c r="B210" s="154" t="s">
        <v>3338</v>
      </c>
      <c r="C210" s="155" t="s">
        <v>3340</v>
      </c>
      <c r="D210" s="158" t="s">
        <v>3341</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3342</v>
      </c>
      <c r="B211" s="152" t="s">
        <v>21</v>
      </c>
      <c r="C211" s="150" t="s">
        <v>3343</v>
      </c>
      <c r="D211" s="156" t="s">
        <v>3344</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3342</v>
      </c>
      <c r="B212" s="153" t="s">
        <v>3345</v>
      </c>
      <c r="C212" s="151" t="s">
        <v>3346</v>
      </c>
      <c r="D212" s="157" t="s">
        <v>3347</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3342</v>
      </c>
      <c r="B213" s="154" t="s">
        <v>3345</v>
      </c>
      <c r="C213" s="155" t="s">
        <v>3348</v>
      </c>
      <c r="D213" s="158" t="s">
        <v>3349</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3342</v>
      </c>
      <c r="B214" s="154" t="s">
        <v>3345</v>
      </c>
      <c r="C214" s="155" t="s">
        <v>3350</v>
      </c>
      <c r="D214" s="158" t="s">
        <v>3351</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3342</v>
      </c>
      <c r="B215" s="154" t="s">
        <v>3345</v>
      </c>
      <c r="C215" s="155" t="s">
        <v>3352</v>
      </c>
      <c r="D215" s="158" t="s">
        <v>3353</v>
      </c>
      <c r="E215" s="161" t="s">
        <v>3354</v>
      </c>
      <c r="F215" s="164" t="s">
        <v>2818</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3342</v>
      </c>
      <c r="B216" s="154" t="s">
        <v>3345</v>
      </c>
      <c r="C216" s="155" t="s">
        <v>3355</v>
      </c>
      <c r="D216" s="158" t="s">
        <v>3356</v>
      </c>
      <c r="E216" s="161" t="s">
        <v>3357</v>
      </c>
      <c r="F216" s="164" t="s">
        <v>2814</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3342</v>
      </c>
      <c r="B217" s="153" t="s">
        <v>3303</v>
      </c>
      <c r="C217" s="151" t="s">
        <v>3358</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3342</v>
      </c>
      <c r="B218" s="154" t="s">
        <v>3303</v>
      </c>
      <c r="C218" s="155" t="s">
        <v>3359</v>
      </c>
      <c r="D218" s="158" t="s">
        <v>3360</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3342</v>
      </c>
      <c r="B219" s="154" t="s">
        <v>3303</v>
      </c>
      <c r="C219" s="155" t="s">
        <v>3361</v>
      </c>
      <c r="D219" s="158" t="s">
        <v>3362</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3342</v>
      </c>
      <c r="B220" s="153" t="s">
        <v>3363</v>
      </c>
      <c r="C220" s="151" t="s">
        <v>3364</v>
      </c>
      <c r="D220" s="157" t="s">
        <v>3365</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3342</v>
      </c>
      <c r="B221" s="154" t="s">
        <v>3363</v>
      </c>
      <c r="C221" s="155" t="s">
        <v>3366</v>
      </c>
      <c r="D221" s="158" t="s">
        <v>3367</v>
      </c>
      <c r="E221" s="161" t="s">
        <v>3368</v>
      </c>
      <c r="F221" s="164" t="s">
        <v>2814</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3342</v>
      </c>
      <c r="B222" s="154" t="s">
        <v>3363</v>
      </c>
      <c r="C222" s="155" t="s">
        <v>3369</v>
      </c>
      <c r="D222" s="158" t="s">
        <v>3370</v>
      </c>
      <c r="E222" s="161" t="s">
        <v>3371</v>
      </c>
      <c r="F222" s="164" t="s">
        <v>2814</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3342</v>
      </c>
      <c r="B223" s="154" t="s">
        <v>3363</v>
      </c>
      <c r="C223" s="155" t="s">
        <v>3372</v>
      </c>
      <c r="D223" s="158" t="s">
        <v>3373</v>
      </c>
      <c r="E223" s="161" t="s">
        <v>3374</v>
      </c>
      <c r="F223" s="164" t="s">
        <v>2814</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3342</v>
      </c>
      <c r="B224" s="154" t="s">
        <v>3363</v>
      </c>
      <c r="C224" s="155" t="s">
        <v>3375</v>
      </c>
      <c r="D224" s="158" t="s">
        <v>3376</v>
      </c>
      <c r="E224" s="161" t="s">
        <v>3377</v>
      </c>
      <c r="F224" s="164" t="s">
        <v>2814</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3342</v>
      </c>
      <c r="B225" s="154" t="s">
        <v>3363</v>
      </c>
      <c r="C225" s="155" t="s">
        <v>3378</v>
      </c>
      <c r="D225" s="158" t="s">
        <v>3379</v>
      </c>
      <c r="E225" s="161" t="s">
        <v>3380</v>
      </c>
      <c r="F225" s="164" t="s">
        <v>2814</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3342</v>
      </c>
      <c r="B226" s="171" t="s">
        <v>3363</v>
      </c>
      <c r="C226" s="172" t="s">
        <v>3381</v>
      </c>
      <c r="D226" s="173" t="s">
        <v>3382</v>
      </c>
      <c r="E226" s="174" t="s">
        <v>3383</v>
      </c>
      <c r="F226" s="175" t="s">
        <v>2814</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920</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IFERROR(INDEX('Recommendations'!$H$2:$H$181, MATCH(H2,'Recommendations'!$A$2:$A$181,0))="Implemented", FALSE))</xm:f>
            <x14:dxf>
              <font>
                <color rgb="FF000000"/>
              </font>
              <fill>
                <patternFill>
                  <bgColor rgb="FF3C7D22"/>
                </patternFill>
              </fill>
            </x14:dxf>
          </x14:cfRule>
          <x14:cfRule type="expression" priority="2" id="{00000000-000E-0000-0700-000002000000}">
            <xm:f>AND(H2&lt;&gt;"", IFERROR(INDEX('Recommendations'!$H$2:$H$181, MATCH(H2,'Recommendations'!$A$2:$A$181,0))="Compensated", FALSE))</xm:f>
            <x14:dxf>
              <font>
                <color rgb="FF000000"/>
              </font>
              <fill>
                <patternFill>
                  <bgColor rgb="FFC6E0B4"/>
                </patternFill>
              </fill>
            </x14:dxf>
          </x14:cfRule>
          <x14:cfRule type="expression" priority="3" id="{00000000-000E-0000-0700-000003000000}">
            <xm:f>AND(H2&lt;&gt;"", IFERROR(INDEX('Recommendations'!$H$2:$H$181, MATCH(H2,'Recommendations'!$A$2:$A$181,0))="Testing", FALSE))</xm:f>
            <x14:dxf>
              <font>
                <color rgb="FF000000"/>
              </font>
              <fill>
                <patternFill>
                  <bgColor rgb="FFFFC000"/>
                </patternFill>
              </fill>
            </x14:dxf>
          </x14:cfRule>
          <x14:cfRule type="expression" priority="4" id="{00000000-000E-0000-0700-000004000000}">
            <xm:f>AND(H2&lt;&gt;"", IFERROR(INDEX('Recommendations'!$H$2:$H$181, MATCH(H2,'Recommendations'!$A$2:$A$181,0))="Failed", FALSE))</xm:f>
            <x14:dxf>
              <font>
                <color rgb="FF000000"/>
              </font>
              <fill>
                <patternFill>
                  <bgColor rgb="FFD82891"/>
                </patternFill>
              </fill>
            </x14:dxf>
          </x14:cfRule>
          <x14:cfRule type="expression" priority="5" id="{00000000-000E-0000-0700-000005000000}">
            <xm:f>AND(H2&lt;&gt;"", IFERROR(INDEX('Recommendations'!$H$2:$H$181, MATCH(H2,'Recommendations'!$A$2:$A$181,0))="Risk Accepted", FALSE))</xm:f>
            <x14:dxf>
              <font>
                <color rgb="FF000000"/>
              </font>
              <fill>
                <patternFill>
                  <bgColor rgb="FFD9D9D9"/>
                </patternFill>
              </fill>
            </x14:dxf>
          </x14:cfRule>
          <x14:cfRule type="expression" priority="6" id="{00000000-000E-0000-0700-000006000000}">
            <xm:f>AND(H2&lt;&gt;"", IFERROR(INDEX('Recommendations'!$H$2:$H$181, MATCH(H2,'Recommendations'!$A$2:$A$181,0))="N/A",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2801</v>
      </c>
      <c r="B1" s="210" t="s">
        <v>3384</v>
      </c>
      <c r="C1" s="210" t="s">
        <v>3385</v>
      </c>
      <c r="D1" s="210" t="s">
        <v>3386</v>
      </c>
      <c r="E1" s="210" t="s">
        <v>2110</v>
      </c>
      <c r="F1" s="210" t="s">
        <v>1169</v>
      </c>
      <c r="G1" s="210" t="s">
        <v>1170</v>
      </c>
      <c r="H1" s="210" t="s">
        <v>1171</v>
      </c>
      <c r="I1" s="210" t="s">
        <v>1172</v>
      </c>
      <c r="J1" s="210" t="s">
        <v>1173</v>
      </c>
      <c r="K1" s="210" t="s">
        <v>1174</v>
      </c>
      <c r="L1" s="210" t="s">
        <v>1175</v>
      </c>
      <c r="M1" s="210" t="s">
        <v>1176</v>
      </c>
      <c r="N1" s="210" t="s">
        <v>1177</v>
      </c>
      <c r="O1" s="210" t="s">
        <v>1178</v>
      </c>
      <c r="P1" s="210" t="s">
        <v>1179</v>
      </c>
      <c r="Q1" s="210" t="s">
        <v>1180</v>
      </c>
      <c r="R1" s="210" t="s">
        <v>1181</v>
      </c>
      <c r="S1" s="210" t="s">
        <v>1182</v>
      </c>
      <c r="T1" s="210" t="s">
        <v>1183</v>
      </c>
      <c r="U1" s="210" t="s">
        <v>1184</v>
      </c>
      <c r="V1" s="210" t="s">
        <v>1185</v>
      </c>
      <c r="W1" s="210" t="s">
        <v>1186</v>
      </c>
      <c r="X1" s="210" t="s">
        <v>1187</v>
      </c>
      <c r="Y1" s="210" t="s">
        <v>1188</v>
      </c>
      <c r="Z1" s="210" t="s">
        <v>1189</v>
      </c>
      <c r="AA1" s="210" t="s">
        <v>1190</v>
      </c>
      <c r="AB1" s="210" t="s">
        <v>1191</v>
      </c>
      <c r="AC1" s="210" t="s">
        <v>1192</v>
      </c>
      <c r="AD1" s="210" t="s">
        <v>1193</v>
      </c>
      <c r="AE1" s="210" t="s">
        <v>1194</v>
      </c>
      <c r="AF1" s="210" t="s">
        <v>1195</v>
      </c>
      <c r="AG1" s="210" t="s">
        <v>1196</v>
      </c>
      <c r="AH1" s="210" t="s">
        <v>1197</v>
      </c>
      <c r="AI1" s="210" t="s">
        <v>1198</v>
      </c>
      <c r="AJ1" s="210" t="s">
        <v>1199</v>
      </c>
      <c r="AK1" s="210" t="s">
        <v>1200</v>
      </c>
      <c r="AL1" s="210" t="s">
        <v>1201</v>
      </c>
      <c r="AM1" s="210" t="s">
        <v>1202</v>
      </c>
      <c r="AN1" s="210" t="s">
        <v>1203</v>
      </c>
      <c r="AO1" s="210" t="s">
        <v>1204</v>
      </c>
      <c r="AP1" s="210" t="s">
        <v>1205</v>
      </c>
      <c r="AQ1" s="210" t="s">
        <v>1206</v>
      </c>
      <c r="AR1" s="210" t="s">
        <v>1207</v>
      </c>
      <c r="AS1" s="210" t="s">
        <v>1208</v>
      </c>
      <c r="AT1" s="211" t="s">
        <v>1209</v>
      </c>
    </row>
    <row r="2" spans="1:46" ht="60" customHeight="1" outlineLevel="1" x14ac:dyDescent="0.35">
      <c r="A2" s="203" t="s">
        <v>1010</v>
      </c>
      <c r="B2" s="189" t="s">
        <v>3387</v>
      </c>
      <c r="C2" s="189"/>
      <c r="D2" s="192" t="s">
        <v>3388</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1010</v>
      </c>
      <c r="B3" s="190" t="s">
        <v>3387</v>
      </c>
      <c r="C3" s="191" t="s">
        <v>3389</v>
      </c>
      <c r="D3" s="193" t="s">
        <v>3390</v>
      </c>
      <c r="E3" s="193" t="s">
        <v>3391</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1010</v>
      </c>
      <c r="B4" s="190" t="s">
        <v>3387</v>
      </c>
      <c r="C4" s="191" t="s">
        <v>3392</v>
      </c>
      <c r="D4" s="193" t="s">
        <v>3393</v>
      </c>
      <c r="E4" s="193" t="s">
        <v>3394</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1010</v>
      </c>
      <c r="B5" s="190" t="s">
        <v>3387</v>
      </c>
      <c r="C5" s="191" t="s">
        <v>3395</v>
      </c>
      <c r="D5" s="193" t="s">
        <v>3396</v>
      </c>
      <c r="E5" s="193" t="s">
        <v>3397</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1010</v>
      </c>
      <c r="B6" s="190" t="s">
        <v>3387</v>
      </c>
      <c r="C6" s="191" t="s">
        <v>3398</v>
      </c>
      <c r="D6" s="193" t="s">
        <v>3399</v>
      </c>
      <c r="E6" s="193" t="s">
        <v>3400</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1010</v>
      </c>
      <c r="B7" s="190" t="s">
        <v>3387</v>
      </c>
      <c r="C7" s="191" t="s">
        <v>3401</v>
      </c>
      <c r="D7" s="193" t="s">
        <v>3402</v>
      </c>
      <c r="E7" s="193" t="s">
        <v>3403</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1010</v>
      </c>
      <c r="B8" s="190" t="s">
        <v>3387</v>
      </c>
      <c r="C8" s="191" t="s">
        <v>3404</v>
      </c>
      <c r="D8" s="193" t="s">
        <v>3405</v>
      </c>
      <c r="E8" s="193" t="s">
        <v>3406</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1010</v>
      </c>
      <c r="B9" s="190" t="s">
        <v>3387</v>
      </c>
      <c r="C9" s="191" t="s">
        <v>3407</v>
      </c>
      <c r="D9" s="193" t="s">
        <v>3408</v>
      </c>
      <c r="E9" s="193" t="s">
        <v>3409</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1010</v>
      </c>
      <c r="B10" s="190" t="s">
        <v>3387</v>
      </c>
      <c r="C10" s="191" t="s">
        <v>3410</v>
      </c>
      <c r="D10" s="193" t="s">
        <v>3411</v>
      </c>
      <c r="E10" s="193" t="s">
        <v>3412</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1010</v>
      </c>
      <c r="B11" s="190" t="s">
        <v>3387</v>
      </c>
      <c r="C11" s="191" t="s">
        <v>3413</v>
      </c>
      <c r="D11" s="193" t="s">
        <v>3414</v>
      </c>
      <c r="E11" s="193" t="s">
        <v>3415</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1010</v>
      </c>
      <c r="B12" s="190" t="s">
        <v>3387</v>
      </c>
      <c r="C12" s="191" t="s">
        <v>3416</v>
      </c>
      <c r="D12" s="193" t="s">
        <v>3417</v>
      </c>
      <c r="E12" s="193" t="s">
        <v>3418</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1010</v>
      </c>
      <c r="B13" s="190" t="s">
        <v>3387</v>
      </c>
      <c r="C13" s="191" t="s">
        <v>3419</v>
      </c>
      <c r="D13" s="193" t="s">
        <v>3420</v>
      </c>
      <c r="E13" s="193" t="s">
        <v>3421</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1010</v>
      </c>
      <c r="B14" s="190" t="s">
        <v>3387</v>
      </c>
      <c r="C14" s="191" t="s">
        <v>3422</v>
      </c>
      <c r="D14" s="193" t="s">
        <v>3423</v>
      </c>
      <c r="E14" s="193" t="s">
        <v>3424</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1010</v>
      </c>
      <c r="B15" s="190" t="s">
        <v>3387</v>
      </c>
      <c r="C15" s="191" t="s">
        <v>3425</v>
      </c>
      <c r="D15" s="193" t="s">
        <v>3426</v>
      </c>
      <c r="E15" s="193" t="s">
        <v>3427</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1010</v>
      </c>
      <c r="B16" s="190" t="s">
        <v>3387</v>
      </c>
      <c r="C16" s="191" t="s">
        <v>3428</v>
      </c>
      <c r="D16" s="193" t="s">
        <v>3429</v>
      </c>
      <c r="E16" s="193" t="s">
        <v>3430</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1010</v>
      </c>
      <c r="B17" s="190" t="s">
        <v>3387</v>
      </c>
      <c r="C17" s="191" t="s">
        <v>3431</v>
      </c>
      <c r="D17" s="193" t="s">
        <v>3432</v>
      </c>
      <c r="E17" s="193" t="s">
        <v>3433</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1010</v>
      </c>
      <c r="B18" s="190" t="s">
        <v>3387</v>
      </c>
      <c r="C18" s="191" t="s">
        <v>3434</v>
      </c>
      <c r="D18" s="193" t="s">
        <v>3435</v>
      </c>
      <c r="E18" s="193" t="s">
        <v>3436</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1010</v>
      </c>
      <c r="B19" s="189" t="s">
        <v>3437</v>
      </c>
      <c r="C19" s="189"/>
      <c r="D19" s="192" t="s">
        <v>3438</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1010</v>
      </c>
      <c r="B20" s="190" t="s">
        <v>3437</v>
      </c>
      <c r="C20" s="191" t="s">
        <v>3439</v>
      </c>
      <c r="D20" s="193" t="s">
        <v>3440</v>
      </c>
      <c r="E20" s="193" t="s">
        <v>3441</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1010</v>
      </c>
      <c r="B21" s="190" t="s">
        <v>3437</v>
      </c>
      <c r="C21" s="191" t="s">
        <v>3442</v>
      </c>
      <c r="D21" s="193" t="s">
        <v>3443</v>
      </c>
      <c r="E21" s="193" t="s">
        <v>3444</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1010</v>
      </c>
      <c r="B22" s="190" t="s">
        <v>3437</v>
      </c>
      <c r="C22" s="191" t="s">
        <v>3445</v>
      </c>
      <c r="D22" s="193" t="s">
        <v>3446</v>
      </c>
      <c r="E22" s="193" t="s">
        <v>3447</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1010</v>
      </c>
      <c r="B23" s="190" t="s">
        <v>3437</v>
      </c>
      <c r="C23" s="191" t="s">
        <v>3448</v>
      </c>
      <c r="D23" s="193" t="s">
        <v>3449</v>
      </c>
      <c r="E23" s="193" t="s">
        <v>3450</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1010</v>
      </c>
      <c r="B24" s="190" t="s">
        <v>3437</v>
      </c>
      <c r="C24" s="191" t="s">
        <v>3451</v>
      </c>
      <c r="D24" s="193" t="s">
        <v>3452</v>
      </c>
      <c r="E24" s="193" t="s">
        <v>3453</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1010</v>
      </c>
      <c r="B25" s="190" t="s">
        <v>3437</v>
      </c>
      <c r="C25" s="191" t="s">
        <v>3454</v>
      </c>
      <c r="D25" s="193" t="s">
        <v>3455</v>
      </c>
      <c r="E25" s="193" t="s">
        <v>3456</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1010</v>
      </c>
      <c r="B26" s="190" t="s">
        <v>3437</v>
      </c>
      <c r="C26" s="191" t="s">
        <v>3457</v>
      </c>
      <c r="D26" s="193" t="s">
        <v>3458</v>
      </c>
      <c r="E26" s="193" t="s">
        <v>3459</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1010</v>
      </c>
      <c r="B27" s="190" t="s">
        <v>3437</v>
      </c>
      <c r="C27" s="191" t="s">
        <v>3460</v>
      </c>
      <c r="D27" s="193" t="s">
        <v>3461</v>
      </c>
      <c r="E27" s="193" t="s">
        <v>3462</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1010</v>
      </c>
      <c r="B28" s="190" t="s">
        <v>3437</v>
      </c>
      <c r="C28" s="191" t="s">
        <v>3463</v>
      </c>
      <c r="D28" s="193" t="s">
        <v>3464</v>
      </c>
      <c r="E28" s="193" t="s">
        <v>3465</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1010</v>
      </c>
      <c r="B29" s="190" t="s">
        <v>3437</v>
      </c>
      <c r="C29" s="191" t="s">
        <v>3466</v>
      </c>
      <c r="D29" s="193" t="s">
        <v>3467</v>
      </c>
      <c r="E29" s="193" t="s">
        <v>3468</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1010</v>
      </c>
      <c r="B30" s="190" t="s">
        <v>3437</v>
      </c>
      <c r="C30" s="191" t="s">
        <v>3469</v>
      </c>
      <c r="D30" s="193" t="s">
        <v>3470</v>
      </c>
      <c r="E30" s="193" t="s">
        <v>3471</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1010</v>
      </c>
      <c r="B31" s="190" t="s">
        <v>3437</v>
      </c>
      <c r="C31" s="191" t="s">
        <v>3472</v>
      </c>
      <c r="D31" s="193" t="s">
        <v>3473</v>
      </c>
      <c r="E31" s="193" t="s">
        <v>3474</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3475</v>
      </c>
      <c r="B32" s="189"/>
      <c r="C32" s="189"/>
      <c r="D32" s="192" t="s">
        <v>3476</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3475</v>
      </c>
      <c r="B33" s="190"/>
      <c r="C33" s="191" t="s">
        <v>3477</v>
      </c>
      <c r="D33" s="193" t="s">
        <v>3478</v>
      </c>
      <c r="E33" s="193" t="s">
        <v>3479</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3475</v>
      </c>
      <c r="B34" s="190"/>
      <c r="C34" s="191" t="s">
        <v>3480</v>
      </c>
      <c r="D34" s="193" t="s">
        <v>3481</v>
      </c>
      <c r="E34" s="193" t="s">
        <v>3482</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3475</v>
      </c>
      <c r="B35" s="190"/>
      <c r="C35" s="191" t="s">
        <v>3483</v>
      </c>
      <c r="D35" s="193" t="s">
        <v>3484</v>
      </c>
      <c r="E35" s="193" t="s">
        <v>3485</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3475</v>
      </c>
      <c r="B36" s="189" t="s">
        <v>3486</v>
      </c>
      <c r="C36" s="189"/>
      <c r="D36" s="192" t="s">
        <v>3487</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3475</v>
      </c>
      <c r="B37" s="190" t="s">
        <v>3486</v>
      </c>
      <c r="C37" s="191" t="s">
        <v>3488</v>
      </c>
      <c r="D37" s="193" t="s">
        <v>3489</v>
      </c>
      <c r="E37" s="193" t="s">
        <v>3490</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3475</v>
      </c>
      <c r="B38" s="190" t="s">
        <v>3486</v>
      </c>
      <c r="C38" s="191" t="s">
        <v>3491</v>
      </c>
      <c r="D38" s="193" t="s">
        <v>3492</v>
      </c>
      <c r="E38" s="193" t="s">
        <v>3493</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3475</v>
      </c>
      <c r="B39" s="190" t="s">
        <v>3486</v>
      </c>
      <c r="C39" s="191" t="s">
        <v>3494</v>
      </c>
      <c r="D39" s="193" t="s">
        <v>3495</v>
      </c>
      <c r="E39" s="193" t="s">
        <v>3496</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3475</v>
      </c>
      <c r="B40" s="190" t="s">
        <v>3486</v>
      </c>
      <c r="C40" s="191" t="s">
        <v>3497</v>
      </c>
      <c r="D40" s="193" t="s">
        <v>3498</v>
      </c>
      <c r="E40" s="193" t="s">
        <v>3499</v>
      </c>
      <c r="F40" s="195">
        <f>IF(COUNTIF(G40:AT40,"&lt;&gt;")=0,"",SUMPRODUCT(((Recommendations[ImplStatus]="Implemented")+(Recommendations[ImplStatus]="Compensated"))*ISNUMBER(MATCH(Recommendations[Id],G40:AT40,0)))/COUNTIF(G40:AT40,"&lt;&gt;"))</f>
        <v>0</v>
      </c>
      <c r="G40" s="197" t="s">
        <v>173</v>
      </c>
      <c r="H40" s="197" t="s">
        <v>203</v>
      </c>
      <c r="I40" s="197" t="s">
        <v>372</v>
      </c>
      <c r="J40" s="197" t="s">
        <v>671</v>
      </c>
      <c r="K40" s="197" t="s">
        <v>856</v>
      </c>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3475</v>
      </c>
      <c r="B41" s="190" t="s">
        <v>3486</v>
      </c>
      <c r="C41" s="191" t="s">
        <v>3500</v>
      </c>
      <c r="D41" s="193" t="s">
        <v>3501</v>
      </c>
      <c r="E41" s="193" t="s">
        <v>3502</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3475</v>
      </c>
      <c r="B42" s="190" t="s">
        <v>3486</v>
      </c>
      <c r="C42" s="191" t="s">
        <v>3503</v>
      </c>
      <c r="D42" s="193" t="s">
        <v>3504</v>
      </c>
      <c r="E42" s="193" t="s">
        <v>3505</v>
      </c>
      <c r="F42" s="195">
        <f>IF(COUNTIF(G42:AT42,"&lt;&gt;")=0,"",SUMPRODUCT(((Recommendations[ImplStatus]="Implemented")+(Recommendations[ImplStatus]="Compensated"))*ISNUMBER(MATCH(Recommendations[Id],G42:AT42,0)))/COUNTIF(G42:AT42,"&lt;&gt;"))</f>
        <v>0</v>
      </c>
      <c r="G42" s="197" t="s">
        <v>173</v>
      </c>
      <c r="H42" s="197" t="s">
        <v>203</v>
      </c>
      <c r="I42" s="197" t="s">
        <v>372</v>
      </c>
      <c r="J42" s="197" t="s">
        <v>671</v>
      </c>
      <c r="K42" s="197" t="s">
        <v>856</v>
      </c>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3475</v>
      </c>
      <c r="B43" s="190" t="s">
        <v>3486</v>
      </c>
      <c r="C43" s="191" t="s">
        <v>3506</v>
      </c>
      <c r="D43" s="193" t="s">
        <v>3507</v>
      </c>
      <c r="E43" s="193" t="s">
        <v>3508</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3475</v>
      </c>
      <c r="B44" s="190" t="s">
        <v>3486</v>
      </c>
      <c r="C44" s="191" t="s">
        <v>3509</v>
      </c>
      <c r="D44" s="193" t="s">
        <v>3510</v>
      </c>
      <c r="E44" s="193" t="s">
        <v>3511</v>
      </c>
      <c r="F44" s="195">
        <f>IF(COUNTIF(G44:AT44,"&lt;&gt;")=0,"",SUMPRODUCT(((Recommendations[ImplStatus]="Implemented")+(Recommendations[ImplStatus]="Compensated"))*ISNUMBER(MATCH(Recommendations[Id],G44:AT44,0)))/COUNTIF(G44:AT44,"&lt;&gt;"))</f>
        <v>0</v>
      </c>
      <c r="G44" s="197" t="s">
        <v>62</v>
      </c>
      <c r="H44" s="197" t="s">
        <v>77</v>
      </c>
      <c r="I44" s="197" t="s">
        <v>282</v>
      </c>
      <c r="J44" s="197" t="s">
        <v>686</v>
      </c>
      <c r="K44" s="197" t="s">
        <v>841</v>
      </c>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3475</v>
      </c>
      <c r="B45" s="190" t="s">
        <v>3486</v>
      </c>
      <c r="C45" s="191" t="s">
        <v>3512</v>
      </c>
      <c r="D45" s="193" t="s">
        <v>3513</v>
      </c>
      <c r="E45" s="193" t="s">
        <v>3514</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3475</v>
      </c>
      <c r="B46" s="190" t="s">
        <v>3486</v>
      </c>
      <c r="C46" s="191" t="s">
        <v>3515</v>
      </c>
      <c r="D46" s="193" t="s">
        <v>3516</v>
      </c>
      <c r="E46" s="193" t="s">
        <v>3517</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3475</v>
      </c>
      <c r="B47" s="190" t="s">
        <v>3486</v>
      </c>
      <c r="C47" s="191" t="s">
        <v>3518</v>
      </c>
      <c r="D47" s="193" t="s">
        <v>3519</v>
      </c>
      <c r="E47" s="193" t="s">
        <v>3520</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3475</v>
      </c>
      <c r="B48" s="190" t="s">
        <v>3486</v>
      </c>
      <c r="C48" s="191" t="s">
        <v>3521</v>
      </c>
      <c r="D48" s="193" t="s">
        <v>3522</v>
      </c>
      <c r="E48" s="193" t="s">
        <v>3523</v>
      </c>
      <c r="F48" s="195">
        <f>IF(COUNTIF(G48:AT48,"&lt;&gt;")=0,"",SUMPRODUCT(((Recommendations[ImplStatus]="Implemented")+(Recommendations[ImplStatus]="Compensated"))*ISNUMBER(MATCH(Recommendations[Id],G48:AT48,0)))/COUNTIF(G48:AT48,"&lt;&gt;"))</f>
        <v>0</v>
      </c>
      <c r="G48" s="197" t="s">
        <v>861</v>
      </c>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3475</v>
      </c>
      <c r="B49" s="190" t="s">
        <v>3486</v>
      </c>
      <c r="C49" s="191" t="s">
        <v>3524</v>
      </c>
      <c r="D49" s="193" t="s">
        <v>3525</v>
      </c>
      <c r="E49" s="193" t="s">
        <v>3526</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3475</v>
      </c>
      <c r="B50" s="190" t="s">
        <v>3486</v>
      </c>
      <c r="C50" s="191" t="s">
        <v>3527</v>
      </c>
      <c r="D50" s="193" t="s">
        <v>3528</v>
      </c>
      <c r="E50" s="193" t="s">
        <v>3529</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3475</v>
      </c>
      <c r="B51" s="189" t="s">
        <v>3530</v>
      </c>
      <c r="C51" s="189"/>
      <c r="D51" s="192" t="s">
        <v>3531</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3475</v>
      </c>
      <c r="B52" s="190" t="s">
        <v>3530</v>
      </c>
      <c r="C52" s="191" t="s">
        <v>3532</v>
      </c>
      <c r="D52" s="193" t="s">
        <v>3533</v>
      </c>
      <c r="E52" s="193" t="s">
        <v>3534</v>
      </c>
      <c r="F52" s="195">
        <f>IF(COUNTIF(G52:AT52,"&lt;&gt;")=0,"",SUMPRODUCT(((Recommendations[ImplStatus]="Implemented")+(Recommendations[ImplStatus]="Compensated"))*ISNUMBER(MATCH(Recommendations[Id],G52:AT52,0)))/COUNTIF(G52:AT52,"&lt;&gt;"))</f>
        <v>0</v>
      </c>
      <c r="G52" s="197" t="s">
        <v>14</v>
      </c>
      <c r="H52" s="197" t="s">
        <v>117</v>
      </c>
      <c r="I52" s="197" t="s">
        <v>123</v>
      </c>
      <c r="J52" s="197" t="s">
        <v>128</v>
      </c>
      <c r="K52" s="197" t="s">
        <v>133</v>
      </c>
      <c r="L52" s="197" t="s">
        <v>158</v>
      </c>
      <c r="M52" s="197" t="s">
        <v>218</v>
      </c>
      <c r="N52" s="197" t="s">
        <v>357</v>
      </c>
      <c r="O52" s="197" t="s">
        <v>382</v>
      </c>
      <c r="P52" s="197" t="s">
        <v>576</v>
      </c>
      <c r="Q52" s="197" t="s">
        <v>641</v>
      </c>
      <c r="R52" s="197" t="s">
        <v>666</v>
      </c>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3475</v>
      </c>
      <c r="B53" s="190" t="s">
        <v>3530</v>
      </c>
      <c r="C53" s="191" t="s">
        <v>3535</v>
      </c>
      <c r="D53" s="193" t="s">
        <v>3536</v>
      </c>
      <c r="E53" s="193" t="s">
        <v>3537</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3475</v>
      </c>
      <c r="B54" s="190" t="s">
        <v>3530</v>
      </c>
      <c r="C54" s="191" t="s">
        <v>3538</v>
      </c>
      <c r="D54" s="193" t="s">
        <v>3539</v>
      </c>
      <c r="E54" s="193" t="s">
        <v>3540</v>
      </c>
      <c r="F54" s="195">
        <f>IF(COUNTIF(G54:AT54,"&lt;&gt;")=0,"",SUMPRODUCT(((Recommendations[ImplStatus]="Implemented")+(Recommendations[ImplStatus]="Compensated"))*ISNUMBER(MATCH(Recommendations[Id],G54:AT54,0)))/COUNTIF(G54:AT54,"&lt;&gt;"))</f>
        <v>0</v>
      </c>
      <c r="G54" s="197" t="s">
        <v>751</v>
      </c>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3475</v>
      </c>
      <c r="B55" s="190" t="s">
        <v>3530</v>
      </c>
      <c r="C55" s="191" t="s">
        <v>3541</v>
      </c>
      <c r="D55" s="193" t="s">
        <v>3542</v>
      </c>
      <c r="E55" s="193" t="s">
        <v>3543</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3475</v>
      </c>
      <c r="B56" s="190" t="s">
        <v>3530</v>
      </c>
      <c r="C56" s="191" t="s">
        <v>3544</v>
      </c>
      <c r="D56" s="193" t="s">
        <v>3545</v>
      </c>
      <c r="E56" s="193" t="s">
        <v>3546</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3475</v>
      </c>
      <c r="B57" s="190" t="s">
        <v>3530</v>
      </c>
      <c r="C57" s="191" t="s">
        <v>3547</v>
      </c>
      <c r="D57" s="193" t="s">
        <v>3548</v>
      </c>
      <c r="E57" s="193" t="s">
        <v>3549</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3475</v>
      </c>
      <c r="B58" s="190" t="s">
        <v>3530</v>
      </c>
      <c r="C58" s="191" t="s">
        <v>3550</v>
      </c>
      <c r="D58" s="193" t="s">
        <v>3551</v>
      </c>
      <c r="E58" s="193" t="s">
        <v>3552</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3475</v>
      </c>
      <c r="B59" s="190" t="s">
        <v>3530</v>
      </c>
      <c r="C59" s="191" t="s">
        <v>3553</v>
      </c>
      <c r="D59" s="193" t="s">
        <v>3554</v>
      </c>
      <c r="E59" s="193" t="s">
        <v>3555</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3475</v>
      </c>
      <c r="B60" s="190" t="s">
        <v>3556</v>
      </c>
      <c r="C60" s="191" t="s">
        <v>3557</v>
      </c>
      <c r="D60" s="193" t="s">
        <v>3558</v>
      </c>
      <c r="E60" s="193" t="s">
        <v>3559</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3475</v>
      </c>
      <c r="B61" s="190" t="s">
        <v>3556</v>
      </c>
      <c r="C61" s="191" t="s">
        <v>3560</v>
      </c>
      <c r="D61" s="193" t="s">
        <v>3561</v>
      </c>
      <c r="E61" s="193" t="s">
        <v>3562</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3475</v>
      </c>
      <c r="B62" s="189" t="s">
        <v>3563</v>
      </c>
      <c r="C62" s="189"/>
      <c r="D62" s="192" t="s">
        <v>3564</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3475</v>
      </c>
      <c r="B63" s="190" t="s">
        <v>3563</v>
      </c>
      <c r="C63" s="191" t="s">
        <v>3565</v>
      </c>
      <c r="D63" s="193" t="s">
        <v>3566</v>
      </c>
      <c r="E63" s="193" t="s">
        <v>3567</v>
      </c>
      <c r="F63" s="195">
        <f>IF(COUNTIF(G63:AT63,"&lt;&gt;")=0,"",SUMPRODUCT(((Recommendations[ImplStatus]="Implemented")+(Recommendations[ImplStatus]="Compensated"))*ISNUMBER(MATCH(Recommendations[Id],G63:AT63,0)))/COUNTIF(G63:AT63,"&lt;&gt;"))</f>
        <v>0</v>
      </c>
      <c r="G63" s="197" t="s">
        <v>387</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3475</v>
      </c>
      <c r="B64" s="190" t="s">
        <v>3563</v>
      </c>
      <c r="C64" s="191" t="s">
        <v>3568</v>
      </c>
      <c r="D64" s="193" t="s">
        <v>3569</v>
      </c>
      <c r="E64" s="193" t="s">
        <v>3570</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3475</v>
      </c>
      <c r="B65" s="190" t="s">
        <v>3563</v>
      </c>
      <c r="C65" s="191" t="s">
        <v>3571</v>
      </c>
      <c r="D65" s="193" t="s">
        <v>3572</v>
      </c>
      <c r="E65" s="193" t="s">
        <v>3573</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3475</v>
      </c>
      <c r="B66" s="190" t="s">
        <v>3563</v>
      </c>
      <c r="C66" s="191" t="s">
        <v>3574</v>
      </c>
      <c r="D66" s="193" t="s">
        <v>3575</v>
      </c>
      <c r="E66" s="193" t="s">
        <v>3576</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3475</v>
      </c>
      <c r="B67" s="190" t="s">
        <v>3563</v>
      </c>
      <c r="C67" s="191" t="s">
        <v>3577</v>
      </c>
      <c r="D67" s="193" t="s">
        <v>3578</v>
      </c>
      <c r="E67" s="193" t="s">
        <v>3579</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3475</v>
      </c>
      <c r="B68" s="190" t="s">
        <v>3563</v>
      </c>
      <c r="C68" s="191" t="s">
        <v>3580</v>
      </c>
      <c r="D68" s="193" t="s">
        <v>3581</v>
      </c>
      <c r="E68" s="193" t="s">
        <v>3582</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3475</v>
      </c>
      <c r="B69" s="190" t="s">
        <v>3563</v>
      </c>
      <c r="C69" s="191" t="s">
        <v>3583</v>
      </c>
      <c r="D69" s="193" t="s">
        <v>3584</v>
      </c>
      <c r="E69" s="193" t="s">
        <v>3585</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3475</v>
      </c>
      <c r="B70" s="190" t="s">
        <v>3563</v>
      </c>
      <c r="C70" s="191" t="s">
        <v>3586</v>
      </c>
      <c r="D70" s="193" t="s">
        <v>3587</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3475</v>
      </c>
      <c r="B71" s="190" t="s">
        <v>3563</v>
      </c>
      <c r="C71" s="191" t="s">
        <v>3588</v>
      </c>
      <c r="D71" s="193" t="s">
        <v>3589</v>
      </c>
      <c r="E71" s="193" t="s">
        <v>3590</v>
      </c>
      <c r="F71" s="195">
        <f>IF(COUNTIF(G71:AT71,"&lt;&gt;")=0,"",SUMPRODUCT(((Recommendations[ImplStatus]="Implemented")+(Recommendations[ImplStatus]="Compensated"))*ISNUMBER(MATCH(Recommendations[Id],G71:AT71,0)))/COUNTIF(G71:AT71,"&lt;&gt;"))</f>
        <v>0</v>
      </c>
      <c r="G71" s="197" t="s">
        <v>387</v>
      </c>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3475</v>
      </c>
      <c r="B72" s="190" t="s">
        <v>3563</v>
      </c>
      <c r="C72" s="191" t="s">
        <v>3591</v>
      </c>
      <c r="D72" s="193" t="s">
        <v>3592</v>
      </c>
      <c r="E72" s="193" t="s">
        <v>3593</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3475</v>
      </c>
      <c r="B73" s="190" t="s">
        <v>3563</v>
      </c>
      <c r="C73" s="191" t="s">
        <v>3594</v>
      </c>
      <c r="D73" s="193" t="s">
        <v>3595</v>
      </c>
      <c r="E73" s="193" t="s">
        <v>3596</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3475</v>
      </c>
      <c r="B74" s="190" t="s">
        <v>3563</v>
      </c>
      <c r="C74" s="191" t="s">
        <v>3597</v>
      </c>
      <c r="D74" s="193" t="s">
        <v>3598</v>
      </c>
      <c r="E74" s="193" t="s">
        <v>3599</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3475</v>
      </c>
      <c r="B75" s="190" t="s">
        <v>3563</v>
      </c>
      <c r="C75" s="191" t="s">
        <v>3600</v>
      </c>
      <c r="D75" s="193" t="s">
        <v>3601</v>
      </c>
      <c r="E75" s="193" t="s">
        <v>3602</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3475</v>
      </c>
      <c r="B76" s="190" t="s">
        <v>3563</v>
      </c>
      <c r="C76" s="191" t="s">
        <v>3603</v>
      </c>
      <c r="D76" s="193" t="s">
        <v>3604</v>
      </c>
      <c r="E76" s="193" t="s">
        <v>3605</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3475</v>
      </c>
      <c r="B77" s="190" t="s">
        <v>3563</v>
      </c>
      <c r="C77" s="191" t="s">
        <v>3606</v>
      </c>
      <c r="D77" s="193" t="s">
        <v>3607</v>
      </c>
      <c r="E77" s="193" t="s">
        <v>3608</v>
      </c>
      <c r="F77" s="195">
        <f>IF(COUNTIF(G77:AT77,"&lt;&gt;")=0,"",SUMPRODUCT(((Recommendations[ImplStatus]="Implemented")+(Recommendations[ImplStatus]="Compensated"))*ISNUMBER(MATCH(Recommendations[Id],G77:AT77,0)))/COUNTIF(G77:AT77,"&lt;&gt;"))</f>
        <v>0</v>
      </c>
      <c r="G77" s="197" t="s">
        <v>218</v>
      </c>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3475</v>
      </c>
      <c r="B78" s="190" t="s">
        <v>3563</v>
      </c>
      <c r="C78" s="191" t="s">
        <v>3609</v>
      </c>
      <c r="D78" s="193" t="s">
        <v>3610</v>
      </c>
      <c r="E78" s="193" t="s">
        <v>3611</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3475</v>
      </c>
      <c r="B79" s="189" t="s">
        <v>3563</v>
      </c>
      <c r="C79" s="189"/>
      <c r="D79" s="192" t="s">
        <v>3612</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3613</v>
      </c>
      <c r="B80" s="190"/>
      <c r="C80" s="191" t="s">
        <v>3614</v>
      </c>
      <c r="D80" s="193" t="s">
        <v>3615</v>
      </c>
      <c r="E80" s="193" t="s">
        <v>3616</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3613</v>
      </c>
      <c r="B81" s="190"/>
      <c r="C81" s="191" t="s">
        <v>3617</v>
      </c>
      <c r="D81" s="193" t="s">
        <v>3618</v>
      </c>
      <c r="E81" s="193" t="s">
        <v>3619</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3613</v>
      </c>
      <c r="B82" s="190"/>
      <c r="C82" s="191" t="s">
        <v>3620</v>
      </c>
      <c r="D82" s="193" t="s">
        <v>3621</v>
      </c>
      <c r="E82" s="193" t="s">
        <v>3622</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3613</v>
      </c>
      <c r="B83" s="190"/>
      <c r="C83" s="191" t="s">
        <v>3623</v>
      </c>
      <c r="D83" s="193" t="s">
        <v>3624</v>
      </c>
      <c r="E83" s="193" t="s">
        <v>3625</v>
      </c>
      <c r="F83" s="195">
        <f>IF(COUNTIF(G83:AT83,"&lt;&gt;")=0,"",SUMPRODUCT(((Recommendations[ImplStatus]="Implemented")+(Recommendations[ImplStatus]="Compensated"))*ISNUMBER(MATCH(Recommendations[Id],G83:AT83,0)))/COUNTIF(G83:AT83,"&lt;&gt;"))</f>
        <v>0</v>
      </c>
      <c r="G83" s="197" t="s">
        <v>183</v>
      </c>
      <c r="H83" s="197" t="s">
        <v>188</v>
      </c>
      <c r="I83" s="197" t="s">
        <v>297</v>
      </c>
      <c r="J83" s="197" t="s">
        <v>411</v>
      </c>
      <c r="K83" s="197" t="s">
        <v>566</v>
      </c>
      <c r="L83" s="197" t="s">
        <v>681</v>
      </c>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3613</v>
      </c>
      <c r="B84" s="189"/>
      <c r="C84" s="189"/>
      <c r="D84" s="192" t="s">
        <v>3626</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3627</v>
      </c>
      <c r="B85" s="190"/>
      <c r="C85" s="191" t="s">
        <v>3628</v>
      </c>
      <c r="D85" s="193" t="s">
        <v>3629</v>
      </c>
      <c r="E85" s="193" t="s">
        <v>3630</v>
      </c>
      <c r="F85" s="195">
        <f>IF(COUNTIF(G85:AT85,"&lt;&gt;")=0,"",SUMPRODUCT(((Recommendations[ImplStatus]="Implemented")+(Recommendations[ImplStatus]="Compensated"))*ISNUMBER(MATCH(Recommendations[Id],G85:AT85,0)))/COUNTIF(G85:AT85,"&lt;&gt;"))</f>
        <v>0</v>
      </c>
      <c r="G85" s="197" t="s">
        <v>25</v>
      </c>
      <c r="H85" s="197" t="s">
        <v>102</v>
      </c>
      <c r="I85" s="197" t="s">
        <v>138</v>
      </c>
      <c r="J85" s="197" t="s">
        <v>153</v>
      </c>
      <c r="K85" s="197" t="s">
        <v>183</v>
      </c>
      <c r="L85" s="197" t="s">
        <v>188</v>
      </c>
      <c r="M85" s="197" t="s">
        <v>297</v>
      </c>
      <c r="N85" s="197" t="s">
        <v>317</v>
      </c>
      <c r="O85" s="197" t="s">
        <v>411</v>
      </c>
      <c r="P85" s="197" t="s">
        <v>466</v>
      </c>
      <c r="Q85" s="197" t="s">
        <v>566</v>
      </c>
      <c r="R85" s="197" t="s">
        <v>681</v>
      </c>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3627</v>
      </c>
      <c r="B86" s="190"/>
      <c r="C86" s="191" t="s">
        <v>3631</v>
      </c>
      <c r="D86" s="193" t="s">
        <v>3632</v>
      </c>
      <c r="E86" s="193" t="s">
        <v>3633</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3627</v>
      </c>
      <c r="B87" s="190"/>
      <c r="C87" s="191" t="s">
        <v>3634</v>
      </c>
      <c r="D87" s="193" t="s">
        <v>3635</v>
      </c>
      <c r="E87" s="193" t="s">
        <v>3636</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3627</v>
      </c>
      <c r="B88" s="190"/>
      <c r="C88" s="191" t="s">
        <v>3637</v>
      </c>
      <c r="D88" s="193" t="s">
        <v>3638</v>
      </c>
      <c r="E88" s="193" t="s">
        <v>3639</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3627</v>
      </c>
      <c r="B89" s="190"/>
      <c r="C89" s="191" t="s">
        <v>3640</v>
      </c>
      <c r="D89" s="193" t="s">
        <v>3641</v>
      </c>
      <c r="E89" s="193" t="s">
        <v>3642</v>
      </c>
      <c r="F89" s="195">
        <f>IF(COUNTIF(G89:AT89,"&lt;&gt;")=0,"",SUMPRODUCT(((Recommendations[ImplStatus]="Implemented")+(Recommendations[ImplStatus]="Compensated"))*ISNUMBER(MATCH(Recommendations[Id],G89:AT89,0)))/COUNTIF(G89:AT89,"&lt;&gt;"))</f>
        <v>0</v>
      </c>
      <c r="G89" s="197" t="s">
        <v>102</v>
      </c>
      <c r="H89" s="197" t="s">
        <v>138</v>
      </c>
      <c r="I89" s="197" t="s">
        <v>153</v>
      </c>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3627</v>
      </c>
      <c r="B90" s="189" t="s">
        <v>3643</v>
      </c>
      <c r="C90" s="189"/>
      <c r="D90" s="192" t="s">
        <v>3644</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3627</v>
      </c>
      <c r="B91" s="190" t="s">
        <v>3643</v>
      </c>
      <c r="C91" s="191" t="s">
        <v>3645</v>
      </c>
      <c r="D91" s="193" t="s">
        <v>3646</v>
      </c>
      <c r="E91" s="193" t="s">
        <v>3647</v>
      </c>
      <c r="F91" s="195">
        <f>IF(COUNTIF(G91:AT91,"&lt;&gt;")=0,"",SUMPRODUCT(((Recommendations[ImplStatus]="Implemented")+(Recommendations[ImplStatus]="Compensated"))*ISNUMBER(MATCH(Recommendations[Id],G91:AT91,0)))/COUNTIF(G91:AT91,"&lt;&gt;"))</f>
        <v>0</v>
      </c>
      <c r="G91" s="197" t="s">
        <v>866</v>
      </c>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3627</v>
      </c>
      <c r="B92" s="190" t="s">
        <v>3643</v>
      </c>
      <c r="C92" s="191" t="s">
        <v>3648</v>
      </c>
      <c r="D92" s="193" t="s">
        <v>3649</v>
      </c>
      <c r="E92" s="193" t="s">
        <v>3650</v>
      </c>
      <c r="F92" s="195">
        <f>IF(COUNTIF(G92:AT92,"&lt;&gt;")=0,"",SUMPRODUCT(((Recommendations[ImplStatus]="Implemented")+(Recommendations[ImplStatus]="Compensated"))*ISNUMBER(MATCH(Recommendations[Id],G92:AT92,0)))/COUNTIF(G92:AT92,"&lt;&gt;"))</f>
        <v>0</v>
      </c>
      <c r="G92" s="197" t="s">
        <v>866</v>
      </c>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3643</v>
      </c>
      <c r="C93" s="191" t="s">
        <v>3651</v>
      </c>
      <c r="D93" s="193" t="s">
        <v>3652</v>
      </c>
      <c r="E93" s="193" t="s">
        <v>3653</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3643</v>
      </c>
      <c r="C94" s="191" t="s">
        <v>3654</v>
      </c>
      <c r="D94" s="193" t="s">
        <v>3655</v>
      </c>
      <c r="E94" s="193" t="s">
        <v>3656</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3643</v>
      </c>
      <c r="C95" s="191" t="s">
        <v>3657</v>
      </c>
      <c r="D95" s="193" t="s">
        <v>3658</v>
      </c>
      <c r="E95" s="193" t="s">
        <v>3659</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3643</v>
      </c>
      <c r="C96" s="191" t="s">
        <v>3660</v>
      </c>
      <c r="D96" s="193" t="s">
        <v>3661</v>
      </c>
      <c r="E96" s="193" t="s">
        <v>3662</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3643</v>
      </c>
      <c r="C97" s="191" t="s">
        <v>3663</v>
      </c>
      <c r="D97" s="193" t="s">
        <v>3664</v>
      </c>
      <c r="E97" s="193" t="s">
        <v>3665</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3643</v>
      </c>
      <c r="C98" s="191" t="s">
        <v>3666</v>
      </c>
      <c r="D98" s="193" t="s">
        <v>3667</v>
      </c>
      <c r="E98" s="193" t="s">
        <v>3668</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3669</v>
      </c>
      <c r="C99" s="189"/>
      <c r="D99" s="192" t="s">
        <v>3670</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3669</v>
      </c>
      <c r="C100" s="191" t="s">
        <v>3671</v>
      </c>
      <c r="D100" s="193" t="s">
        <v>3672</v>
      </c>
      <c r="E100" s="193" t="s">
        <v>3673</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3669</v>
      </c>
      <c r="C101" s="191" t="s">
        <v>3674</v>
      </c>
      <c r="D101" s="193" t="s">
        <v>3675</v>
      </c>
      <c r="E101" s="193" t="s">
        <v>3676</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3669</v>
      </c>
      <c r="C102" s="191" t="s">
        <v>3677</v>
      </c>
      <c r="D102" s="193" t="s">
        <v>3678</v>
      </c>
      <c r="E102" s="193" t="s">
        <v>3679</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3669</v>
      </c>
      <c r="C103" s="191" t="s">
        <v>3680</v>
      </c>
      <c r="D103" s="193" t="s">
        <v>3681</v>
      </c>
      <c r="E103" s="193" t="s">
        <v>3682</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3669</v>
      </c>
      <c r="C104" s="199" t="s">
        <v>3683</v>
      </c>
      <c r="D104" s="200" t="s">
        <v>3684</v>
      </c>
      <c r="E104" s="200" t="s">
        <v>3685</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920</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IFERROR(INDEX('Recommendations'!$H$2:$H$181, MATCH(G2,'Recommendations'!$A$2:$A$181,0))="Implemented", FALSE))</xm:f>
            <x14:dxf>
              <font>
                <color rgb="FF000000"/>
              </font>
              <fill>
                <patternFill>
                  <bgColor rgb="FF3C7D22"/>
                </patternFill>
              </fill>
            </x14:dxf>
          </x14:cfRule>
          <x14:cfRule type="expression" priority="2" id="{00000000-000E-0000-0800-000002000000}">
            <xm:f>AND(G2&lt;&gt;"", IFERROR(INDEX('Recommendations'!$H$2:$H$181, MATCH(G2,'Recommendations'!$A$2:$A$181,0))="Compensated", FALSE))</xm:f>
            <x14:dxf>
              <font>
                <color rgb="FF000000"/>
              </font>
              <fill>
                <patternFill>
                  <bgColor rgb="FFC6E0B4"/>
                </patternFill>
              </fill>
            </x14:dxf>
          </x14:cfRule>
          <x14:cfRule type="expression" priority="3" id="{00000000-000E-0000-0800-000003000000}">
            <xm:f>AND(G2&lt;&gt;"", IFERROR(INDEX('Recommendations'!$H$2:$H$181, MATCH(G2,'Recommendations'!$A$2:$A$181,0))="Testing", FALSE))</xm:f>
            <x14:dxf>
              <font>
                <color rgb="FF000000"/>
              </font>
              <fill>
                <patternFill>
                  <bgColor rgb="FFFFC000"/>
                </patternFill>
              </fill>
            </x14:dxf>
          </x14:cfRule>
          <x14:cfRule type="expression" priority="4" id="{00000000-000E-0000-0800-000004000000}">
            <xm:f>AND(G2&lt;&gt;"", IFERROR(INDEX('Recommendations'!$H$2:$H$181, MATCH(G2,'Recommendations'!$A$2:$A$181,0))="Failed", FALSE))</xm:f>
            <x14:dxf>
              <font>
                <color rgb="FF000000"/>
              </font>
              <fill>
                <patternFill>
                  <bgColor rgb="FFD82891"/>
                </patternFill>
              </fill>
            </x14:dxf>
          </x14:cfRule>
          <x14:cfRule type="expression" priority="5" id="{00000000-000E-0000-0800-000005000000}">
            <xm:f>AND(G2&lt;&gt;"", IFERROR(INDEX('Recommendations'!$H$2:$H$181, MATCH(G2,'Recommendations'!$A$2:$A$181,0))="Risk Accepted", FALSE))</xm:f>
            <x14:dxf>
              <font>
                <color rgb="FF000000"/>
              </font>
              <fill>
                <patternFill>
                  <bgColor rgb="FFD9D9D9"/>
                </patternFill>
              </fill>
            </x14:dxf>
          </x14:cfRule>
          <x14:cfRule type="expression" priority="6" id="{00000000-000E-0000-0800-000006000000}">
            <xm:f>AND(G2&lt;&gt;"", IFERROR(INDEX('Recommendations'!$H$2:$H$181, MATCH(G2,'Recommendations'!$A$2:$A$181,0))="N/A",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Oracle Database 11g Security Technical Implementation Guide - SHGIR</dc:title>
  <dc:subject>Generated on: 2026-06-08 11:35:52</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2026-06-08T10:36:04Z</dcterms:modified>
  <cp:category>DISA-STIG</cp:category>
  <cp:contentStatus>Draft</cp:contentStatus>
</cp:coreProperties>
</file>