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BDF0F47A92D800749C1D836E0F44DCCFC6950862" xr6:coauthVersionLast="47" xr6:coauthVersionMax="47" xr10:uidLastSave="{0148422D-1686-4817-A4D4-D13830D7B29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D70" i="3"/>
  <c r="F70" i="3" s="1"/>
  <c r="C70" i="3"/>
  <c r="U123" i="3" s="1"/>
  <c r="F69" i="3"/>
  <c r="T153" i="3" s="1"/>
  <c r="E69" i="3"/>
  <c r="D69" i="3"/>
  <c r="C69" i="3"/>
  <c r="S123" i="3" s="1"/>
  <c r="E54" i="3"/>
  <c r="D54" i="3"/>
  <c r="C54" i="3"/>
  <c r="F54" i="3" s="1"/>
  <c r="E53" i="3"/>
  <c r="D53" i="3"/>
  <c r="C53" i="3"/>
  <c r="F53" i="3" s="1"/>
  <c r="E52" i="3"/>
  <c r="D52" i="3"/>
  <c r="C52" i="3"/>
  <c r="F52" i="3" s="1"/>
  <c r="E34" i="3"/>
  <c r="D34" i="3"/>
  <c r="F34" i="3" s="1"/>
  <c r="C34" i="3"/>
  <c r="E33" i="3"/>
  <c r="F33" i="3" s="1"/>
  <c r="D33" i="3"/>
  <c r="C33" i="3"/>
  <c r="E32" i="3"/>
  <c r="D32" i="3"/>
  <c r="C32" i="3"/>
  <c r="F32" i="3" s="1"/>
  <c r="E31" i="3"/>
  <c r="D31" i="3"/>
  <c r="C31" i="3"/>
  <c r="F31" i="3" s="1"/>
  <c r="E30" i="3"/>
  <c r="F30" i="3" s="1"/>
  <c r="D30" i="3"/>
  <c r="C30" i="3"/>
  <c r="E29" i="3"/>
  <c r="D29" i="3"/>
  <c r="C29" i="3"/>
  <c r="F29" i="3" s="1"/>
  <c r="E16" i="3"/>
  <c r="D16" i="3"/>
  <c r="C16" i="3"/>
  <c r="F16" i="3" s="1"/>
  <c r="C9" i="3"/>
  <c r="D9" i="3" s="1"/>
  <c r="C8" i="3"/>
  <c r="D8" i="3" s="1"/>
  <c r="C7" i="3"/>
  <c r="D7" i="3" s="1"/>
  <c r="G112" i="3" l="1"/>
  <c r="D42" i="3"/>
  <c r="C42" i="3"/>
  <c r="E42" i="3"/>
  <c r="E41" i="3"/>
  <c r="D41" i="3"/>
  <c r="C41" i="3"/>
  <c r="E43" i="3"/>
  <c r="D43" i="3"/>
  <c r="C43" i="3"/>
  <c r="R153" i="3"/>
  <c r="R148" i="3"/>
  <c r="R143" i="3"/>
  <c r="R138" i="3"/>
  <c r="R133" i="3"/>
  <c r="R128" i="3"/>
  <c r="R152" i="3"/>
  <c r="R147" i="3"/>
  <c r="R142" i="3"/>
  <c r="R137" i="3"/>
  <c r="R132" i="3"/>
  <c r="R127" i="3"/>
  <c r="R151" i="3"/>
  <c r="R146" i="3"/>
  <c r="R141" i="3"/>
  <c r="R136" i="3"/>
  <c r="R131" i="3"/>
  <c r="R126" i="3"/>
  <c r="D20" i="3"/>
  <c r="R155" i="3"/>
  <c r="R150" i="3"/>
  <c r="R145" i="3"/>
  <c r="R140" i="3"/>
  <c r="R135" i="3"/>
  <c r="R130" i="3"/>
  <c r="R125" i="3"/>
  <c r="C20" i="3"/>
  <c r="R154" i="3"/>
  <c r="R149" i="3"/>
  <c r="R144" i="3"/>
  <c r="R139" i="3"/>
  <c r="R134" i="3"/>
  <c r="R129" i="3"/>
  <c r="E20" i="3"/>
  <c r="E58" i="3"/>
  <c r="D58" i="3"/>
  <c r="C58" i="3"/>
  <c r="E100" i="3"/>
  <c r="D100" i="3"/>
  <c r="C100" i="3"/>
  <c r="C59" i="3"/>
  <c r="E59" i="3"/>
  <c r="D59" i="3"/>
  <c r="E38" i="3"/>
  <c r="D38" i="3"/>
  <c r="C38" i="3"/>
  <c r="E81" i="3"/>
  <c r="D81" i="3"/>
  <c r="C81" i="3"/>
  <c r="E97" i="3"/>
  <c r="C97" i="3"/>
  <c r="D97" i="3"/>
  <c r="V153" i="3"/>
  <c r="V148" i="3"/>
  <c r="V143" i="3"/>
  <c r="V138" i="3"/>
  <c r="V133" i="3"/>
  <c r="V128" i="3"/>
  <c r="V152" i="3"/>
  <c r="V147" i="3"/>
  <c r="V142" i="3"/>
  <c r="V137" i="3"/>
  <c r="V132" i="3"/>
  <c r="V127" i="3"/>
  <c r="E78" i="3"/>
  <c r="D78" i="3"/>
  <c r="C78" i="3"/>
  <c r="V151" i="3"/>
  <c r="V146" i="3"/>
  <c r="V141" i="3"/>
  <c r="V136" i="3"/>
  <c r="V131" i="3"/>
  <c r="V126" i="3"/>
  <c r="V155" i="3"/>
  <c r="V150" i="3"/>
  <c r="V145" i="3"/>
  <c r="V140" i="3"/>
  <c r="V135" i="3"/>
  <c r="V130" i="3"/>
  <c r="V125" i="3"/>
  <c r="V154" i="3"/>
  <c r="V149" i="3"/>
  <c r="V144" i="3"/>
  <c r="V139" i="3"/>
  <c r="V134" i="3"/>
  <c r="V129" i="3"/>
  <c r="C39" i="3"/>
  <c r="E39" i="3"/>
  <c r="D39" i="3"/>
  <c r="E40" i="3"/>
  <c r="D40" i="3"/>
  <c r="C40" i="3"/>
  <c r="E99" i="3"/>
  <c r="D99" i="3"/>
  <c r="C99" i="3"/>
  <c r="E98" i="3"/>
  <c r="D98" i="3"/>
  <c r="C98" i="3"/>
  <c r="E60" i="3"/>
  <c r="D60" i="3"/>
  <c r="C60" i="3"/>
  <c r="Q123" i="3"/>
  <c r="C80" i="3"/>
  <c r="T129" i="3"/>
  <c r="T134" i="3"/>
  <c r="T139" i="3"/>
  <c r="T144" i="3"/>
  <c r="T149" i="3"/>
  <c r="T154" i="3"/>
  <c r="F71" i="3"/>
  <c r="E80"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X153" i="3" l="1"/>
  <c r="X148" i="3"/>
  <c r="X143" i="3"/>
  <c r="X138" i="3"/>
  <c r="X133" i="3"/>
  <c r="X128" i="3"/>
  <c r="D79" i="3"/>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The IAO will ensure IPSec VPNs are established as tunnel type VPNs when transporting management traffic across an ip backbone network.</t>
        </r>
      </text>
    </comment>
    <comment ref="K26" authorId="0" shapeId="0" xr:uid="{00000000-0006-0000-0400-000004000000}">
      <text>
        <r>
          <rPr>
            <sz val="11"/>
            <rFont val="Calibri"/>
          </rPr>
          <t>Management connections to a network device must be established using secure protocols with FIPS 140-2 validated cryptographic modules.</t>
        </r>
      </text>
    </comment>
    <comment ref="L26" authorId="0" shapeId="0" xr:uid="{00000000-0006-0000-0400-000002000000}">
      <text>
        <r>
          <rPr>
            <sz val="11"/>
            <rFont val="Calibri"/>
          </rPr>
          <t>All in-band sessions to the NMS must be secured using FIPS 140-2 approved encryption and hashing algorithms.</t>
        </r>
      </text>
    </comment>
    <comment ref="M26" authorId="0" shapeId="0" xr:uid="{00000000-0006-0000-0400-000003000000}">
      <text>
        <r>
          <rPr>
            <sz val="11"/>
            <rFont val="Calibri"/>
          </rPr>
          <t>The network device must not allow SSH Version 1 to be used for administrative access.</t>
        </r>
      </text>
    </comment>
    <comment ref="J28" authorId="0" shapeId="0" xr:uid="{00000000-0006-0000-0400-000005000000}">
      <text>
        <r>
          <rPr>
            <sz val="11"/>
            <rFont val="Calibri"/>
          </rPr>
          <t>The production VLAN assigned from the AAA server contains IP segments not intended for untrusted resources.</t>
        </r>
      </text>
    </comment>
    <comment ref="J32" authorId="0" shapeId="0" xr:uid="{00000000-0006-0000-0400-000006000000}">
      <text>
        <r>
          <rPr>
            <sz val="11"/>
            <rFont val="Calibri"/>
          </rPr>
          <t>The AAA server is not compliant with respective OS STIG.</t>
        </r>
      </text>
    </comment>
    <comment ref="K32" authorId="0" shapeId="0" xr:uid="{00000000-0006-0000-0400-000007000000}">
      <text>
        <r>
          <rPr>
            <sz val="11"/>
            <rFont val="Calibri"/>
          </rPr>
          <t>The NTP server is not compliant with the OS STIG</t>
        </r>
      </text>
    </comment>
    <comment ref="L32" authorId="0" shapeId="0" xr:uid="{00000000-0006-0000-0400-000008000000}">
      <text>
        <r>
          <rPr>
            <sz val="11"/>
            <rFont val="Calibri"/>
          </rPr>
          <t>The SNMP manager is not compliant with the OS STIG</t>
        </r>
      </text>
    </comment>
    <comment ref="M32" authorId="0" shapeId="0" xr:uid="{00000000-0006-0000-0400-000009000000}">
      <text>
        <r>
          <rPr>
            <sz val="11"/>
            <rFont val="Calibri"/>
          </rPr>
          <t>The IAO will ensure the syslog servers are configured IAW the appropriate OS STIG.</t>
        </r>
      </text>
    </comment>
    <comment ref="J34" authorId="0" shapeId="0" xr:uid="{00000000-0006-0000-0400-00000A000000}">
      <text>
        <r>
          <rPr>
            <sz val="11"/>
            <rFont val="Calibri"/>
          </rPr>
          <t>The network devices must timeout management connections for administrative access after 10 minutes or less of inactivity.</t>
        </r>
      </text>
    </comment>
    <comment ref="K34" authorId="0" shapeId="0" xr:uid="{00000000-0006-0000-0400-00000B000000}">
      <text>
        <r>
          <rPr>
            <sz val="11"/>
            <rFont val="Calibri"/>
          </rPr>
          <t>The network devices must time out access to the console port at 10 minutes or less of inactivity.</t>
        </r>
      </text>
    </comment>
    <comment ref="J38" authorId="0" shapeId="0" xr:uid="{00000000-0006-0000-0400-00000C000000}">
      <text>
        <r>
          <rPr>
            <sz val="11"/>
            <rFont val="Calibri"/>
          </rPr>
          <t>Network devices must not have any default manufacturer passwords.</t>
        </r>
      </text>
    </comment>
    <comment ref="K38" authorId="0" shapeId="0" xr:uid="{00000000-0006-0000-0400-00000D000000}">
      <text>
        <r>
          <rPr>
            <sz val="11"/>
            <rFont val="Calibri"/>
          </rPr>
          <t>The network device must not use the default or well-known SNMP community strings public and private.</t>
        </r>
      </text>
    </comment>
    <comment ref="J39" authorId="0" shapeId="0" xr:uid="{00000000-0006-0000-0400-00000E000000}">
      <text>
        <r>
          <rPr>
            <sz val="11"/>
            <rFont val="Calibri"/>
          </rPr>
          <t>The auxiliary port must be disabled unless it is connected to a secured modem providing encryption and authentication.</t>
        </r>
      </text>
    </comment>
    <comment ref="K39" authorId="0" shapeId="0" xr:uid="{00000000-0006-0000-0400-00000F000000}">
      <text>
        <r>
          <rPr>
            <sz val="11"/>
            <rFont val="Calibri"/>
          </rPr>
          <t>A service or feature that calls home to the vendor must be disabled.</t>
        </r>
      </text>
    </comment>
    <comment ref="J41" authorId="0" shapeId="0" xr:uid="{00000000-0006-0000-0400-000010000000}">
      <text>
        <r>
          <rPr>
            <sz val="11"/>
            <rFont val="Calibri"/>
          </rPr>
          <t>The network device must be configured for a maximum number of unsuccessful SSH logon attempts set at 3 before resetting the interface.</t>
        </r>
      </text>
    </comment>
    <comment ref="J45" authorId="0" shapeId="0" xr:uid="{00000000-0006-0000-0400-000011000000}">
      <text>
        <r>
          <rPr>
            <sz val="11"/>
            <rFont val="Calibri"/>
          </rPr>
          <t>The IAO/NSO will ensure access to the NMS is restricted to authorized users with individual userids and passwords.</t>
        </r>
      </text>
    </comment>
    <comment ref="K45" authorId="0" shapeId="0" xr:uid="{00000000-0006-0000-0400-000012000000}">
      <text>
        <r>
          <rPr>
            <sz val="11"/>
            <rFont val="Calibri"/>
          </rPr>
          <t>Group accounts must not be configured for use on the network device.</t>
        </r>
      </text>
    </comment>
    <comment ref="L45" authorId="0" shapeId="0" xr:uid="{00000000-0006-0000-0400-000013000000}">
      <text>
        <r>
          <rPr>
            <sz val="11"/>
            <rFont val="Calibri"/>
          </rPr>
          <t>The IAO/NSO will ensure the AAA authentication method implements user authentication.</t>
        </r>
      </text>
    </comment>
    <comment ref="J46" authorId="0" shapeId="0" xr:uid="{00000000-0006-0000-0400-000014000000}">
      <text>
        <r>
          <rPr>
            <sz val="11"/>
            <rFont val="Calibri"/>
          </rPr>
          <t>Network devices must be password protected.</t>
        </r>
      </text>
    </comment>
    <comment ref="J47" authorId="0" shapeId="0" xr:uid="{00000000-0006-0000-0400-000015000000}">
      <text>
        <r>
          <rPr>
            <sz val="11"/>
            <rFont val="Calibri"/>
          </rPr>
          <t>Unauthorized accounts must not be configured for access to the network device.</t>
        </r>
      </text>
    </comment>
    <comment ref="J48" authorId="0" shapeId="0" xr:uid="{00000000-0006-0000-0400-000016000000}">
      <text>
        <r>
          <rPr>
            <sz val="11"/>
            <rFont val="Calibri"/>
          </rPr>
          <t>Authorized accounts must be assigned the least privilege level necessary to perform assigned duties.</t>
        </r>
      </text>
    </comment>
    <comment ref="K48" authorId="0" shapeId="0" xr:uid="{00000000-0006-0000-0400-000017000000}">
      <text>
        <r>
          <rPr>
            <sz val="11"/>
            <rFont val="Calibri"/>
          </rPr>
          <t>The IAO/NSO will ensure all accounts are assigned the lowest possible level of access/rights necessary to perform their jobs.</t>
        </r>
      </text>
    </comment>
    <comment ref="L48" authorId="0" shapeId="0" xr:uid="{00000000-0006-0000-0400-000018000000}">
      <text>
        <r>
          <rPr>
            <sz val="11"/>
            <rFont val="Calibri"/>
          </rPr>
          <t>The emergency administration account must be set to an appropriate authorization level to perform necessary administrative functions when the authentication server is not online.</t>
        </r>
      </text>
    </comment>
    <comment ref="J52" authorId="0" shapeId="0" xr:uid="{00000000-0006-0000-0400-000019000000}">
      <text>
        <r>
          <rPr>
            <sz val="11"/>
            <rFont val="Calibri"/>
          </rPr>
          <t>The IAO/NSO will ensure access to the NMS is restricted to authorized users with individual userids and passwords.</t>
        </r>
      </text>
    </comment>
    <comment ref="J54" authorId="0" shapeId="0" xr:uid="{00000000-0006-0000-0400-00001A000000}">
      <text>
        <r>
          <rPr>
            <sz val="11"/>
            <rFont val="Calibri"/>
          </rPr>
          <t>The IAO will ensure that 802.1x is implemented using a secure EAP such as EAP-TLS, EAP-TTLS or PEAP.</t>
        </r>
      </text>
    </comment>
    <comment ref="J56" authorId="0" shapeId="0" xr:uid="{00000000-0006-0000-0400-00001B000000}">
      <text>
        <r>
          <rPr>
            <sz val="11"/>
            <rFont val="Calibri"/>
          </rPr>
          <t>The communications server is not configured to require AAA authentication for PPP connections using a RADIUS or TACACS+ authentication server in conjunction with 2-factor authentication.</t>
        </r>
      </text>
    </comment>
    <comment ref="K56" authorId="0" shapeId="0" xr:uid="{00000000-0006-0000-0400-00001C000000}">
      <text>
        <r>
          <rPr>
            <sz val="11"/>
            <rFont val="Calibri"/>
          </rPr>
          <t>The IAO will ensure all AAA authentication services are configured to use two-factor authentication .</t>
        </r>
      </text>
    </comment>
    <comment ref="J59" authorId="0" shapeId="0" xr:uid="{00000000-0006-0000-0400-00001D000000}">
      <text>
        <r>
          <rPr>
            <sz val="11"/>
            <rFont val="Calibri"/>
          </rPr>
          <t>The IAO will ensure the authentication server is configured to use tiered authorization groups for various levels of access.</t>
        </r>
      </text>
    </comment>
    <comment ref="J63" authorId="0" shapeId="0" xr:uid="{00000000-0006-0000-0400-00001E000000}">
      <text>
        <r>
          <rPr>
            <sz val="11"/>
            <rFont val="Calibri"/>
          </rPr>
          <t>Network devices must be running a current and supported operating system with all IAVMs addressed.</t>
        </r>
      </text>
    </comment>
    <comment ref="J67" authorId="0" shapeId="0" xr:uid="{00000000-0006-0000-0400-00001F000000}">
      <text>
        <r>
          <rPr>
            <sz val="11"/>
            <rFont val="Calibri"/>
          </rPr>
          <t>Network devices must be running a current and supported operating system with all IAVMs addressed.</t>
        </r>
      </text>
    </comment>
    <comment ref="J70" authorId="0" shapeId="0" xr:uid="{00000000-0006-0000-0400-000020000000}">
      <text>
        <r>
          <rPr>
            <sz val="11"/>
            <rFont val="Calibri"/>
          </rPr>
          <t>The syslog administrator will configure the syslog sever to collect syslog messages from levels 0 through 6.</t>
        </r>
      </text>
    </comment>
    <comment ref="K70" authorId="0" shapeId="0" xr:uid="{00000000-0006-0000-0400-000021000000}">
      <text>
        <r>
          <rPr>
            <sz val="11"/>
            <rFont val="Calibri"/>
          </rPr>
          <t>The IAO/NSO will ensure a record is maintained of all logons and transactions processed by the management station.
NOTE:  Include time logged in and out, devices that were accessed and modified, and other activities performed.</t>
        </r>
      </text>
    </comment>
    <comment ref="L70" authorId="0" shapeId="0" xr:uid="{00000000-0006-0000-0400-000022000000}">
      <text>
        <r>
          <rPr>
            <sz val="11"/>
            <rFont val="Calibri"/>
          </rPr>
          <t>Network devices must log all attempts to establish a management connection for administrative access.</t>
        </r>
      </text>
    </comment>
    <comment ref="J71" authorId="0" shapeId="0" xr:uid="{00000000-0006-0000-0400-000023000000}">
      <text>
        <r>
          <rPr>
            <sz val="11"/>
            <rFont val="Calibri"/>
          </rPr>
          <t>Alerts must be automatically generated to notify the administrator when log storage reaches seventy-five percent or more of its maximum capacity.</t>
        </r>
      </text>
    </comment>
    <comment ref="J72" authorId="0" shapeId="0" xr:uid="{00000000-0006-0000-0400-000024000000}">
      <text>
        <r>
          <rPr>
            <sz val="11"/>
            <rFont val="Calibri"/>
          </rPr>
          <t>Network devices must authenticate all NTP messages received from NTP servers and peers.</t>
        </r>
      </text>
    </comment>
    <comment ref="K72" authorId="0" shapeId="0" xr:uid="{00000000-0006-0000-0400-000025000000}">
      <text>
        <r>
          <rPr>
            <sz val="11"/>
            <rFont val="Calibri"/>
          </rPr>
          <t>Two independent sources of time reference are not being utilized.</t>
        </r>
      </text>
    </comment>
    <comment ref="L72" authorId="0" shapeId="0" xr:uid="{00000000-0006-0000-0400-000026000000}">
      <text>
        <r>
          <rPr>
            <sz val="11"/>
            <rFont val="Calibri"/>
          </rPr>
          <t>The NTP server is not configured with a symmetric key that is unique from any key configured on any other NTP server.</t>
        </r>
      </text>
    </comment>
    <comment ref="M72" authorId="0" shapeId="0" xr:uid="{00000000-0006-0000-0400-000027000000}">
      <text>
        <r>
          <rPr>
            <sz val="11"/>
            <rFont val="Calibri"/>
          </rPr>
          <t>Network devices must use at least two NTP servers to synchronize time.</t>
        </r>
      </text>
    </comment>
    <comment ref="J73" authorId="0" shapeId="0" xr:uid="{00000000-0006-0000-0400-000028000000}">
      <text>
        <r>
          <rPr>
            <sz val="11"/>
            <rFont val="Calibri"/>
          </rPr>
          <t>The IAO/NSO will ensure a record is maintained of all logons and transactions processed by the management station.
NOTE:  Include time logged in and out, devices that were accessed and modified, and other activities performed.</t>
        </r>
      </text>
    </comment>
    <comment ref="J78" authorId="0" shapeId="0" xr:uid="{00000000-0006-0000-0400-000029000000}">
      <text>
        <r>
          <rPr>
            <sz val="11"/>
            <rFont val="Calibri"/>
          </rPr>
          <t>SNMP messages are stored for a minimum of 30 days and then archived.</t>
        </r>
      </text>
    </comment>
    <comment ref="J105" authorId="0" shapeId="0" xr:uid="{00000000-0006-0000-0400-00002A000000}">
      <text>
        <r>
          <rPr>
            <sz val="11"/>
            <rFont val="Calibri"/>
          </rPr>
          <t>The IAO will ensure IPSec VPNs are established as tunnel type VPNs when transporting management traffic across an ip backbone network.</t>
        </r>
      </text>
    </comment>
    <comment ref="K105" authorId="0" shapeId="0" xr:uid="{00000000-0006-0000-0400-000032000000}">
      <text>
        <r>
          <rPr>
            <sz val="11"/>
            <rFont val="Calibri"/>
          </rPr>
          <t>L2TP must not pass into the private network of an enclave.</t>
        </r>
      </text>
    </comment>
    <comment ref="L105" authorId="0" shapeId="0" xr:uid="{00000000-0006-0000-0400-000033000000}">
      <text>
        <r>
          <rPr>
            <sz val="11"/>
            <rFont val="Calibri"/>
          </rPr>
          <t>The network devices must only allow management connections for administrative access from hosts residing in the management network.</t>
        </r>
      </text>
    </comment>
    <comment ref="M105" authorId="0" shapeId="0" xr:uid="{00000000-0006-0000-0400-000034000000}">
      <text>
        <r>
          <rPr>
            <sz val="11"/>
            <rFont val="Calibri"/>
          </rPr>
          <t>The TFTP server used to store network element configurations and images must be only connected to the management network.</t>
        </r>
      </text>
    </comment>
    <comment ref="N105" authorId="0" shapeId="0" xr:uid="{00000000-0006-0000-0400-00002B000000}">
      <text>
        <r>
          <rPr>
            <sz val="11"/>
            <rFont val="Calibri"/>
          </rPr>
          <t>The network devices OOBM interface must be configured with an OOBM network address.</t>
        </r>
      </text>
    </comment>
    <comment ref="O105" authorId="0" shapeId="0" xr:uid="{00000000-0006-0000-0400-00002C000000}">
      <text>
        <r>
          <rPr>
            <sz val="11"/>
            <rFont val="Calibri"/>
          </rPr>
          <t>The network devices management interface must be configured with both an ingress and egress ACL.</t>
        </r>
      </text>
    </comment>
    <comment ref="P105" authorId="0" shapeId="0" xr:uid="{00000000-0006-0000-0400-00002D000000}">
      <text>
        <r>
          <rPr>
            <sz val="11"/>
            <rFont val="Calibri"/>
          </rPr>
          <t>The SNMP manager is not connected to only the management network.</t>
        </r>
      </text>
    </comment>
    <comment ref="Q105" authorId="0" shapeId="0" xr:uid="{00000000-0006-0000-0400-00002E000000}">
      <text>
        <r>
          <rPr>
            <sz val="11"/>
            <rFont val="Calibri"/>
          </rPr>
          <t>The IAO/NSO will ensure the network access control policy contains all non-authenticated network access requests in an Unauthorized VLAN with limited access.</t>
        </r>
      </text>
    </comment>
    <comment ref="R105" authorId="0" shapeId="0" xr:uid="{00000000-0006-0000-0400-00002F000000}">
      <text>
        <r>
          <rPr>
            <sz val="11"/>
            <rFont val="Calibri"/>
          </rPr>
          <t>The IAO will ensure the syslog server is only connected to the management network.</t>
        </r>
      </text>
    </comment>
    <comment ref="S105" authorId="0" shapeId="0" xr:uid="{00000000-0006-0000-0400-000030000000}">
      <text>
        <r>
          <rPr>
            <sz val="11"/>
            <rFont val="Calibri"/>
          </rPr>
          <t>The NTP server is connected to a network other than the management network.</t>
        </r>
      </text>
    </comment>
    <comment ref="T105" authorId="0" shapeId="0" xr:uid="{00000000-0006-0000-0400-000031000000}">
      <text>
        <r>
          <rPr>
            <sz val="11"/>
            <rFont val="Calibri"/>
          </rPr>
          <t>The IAO will ensure the authentication server is connected to the management network.</t>
        </r>
      </text>
    </comment>
    <comment ref="J106" authorId="0" shapeId="0" xr:uid="{00000000-0006-0000-0400-000035000000}">
      <text>
        <r>
          <rPr>
            <sz val="11"/>
            <rFont val="Calibri"/>
          </rPr>
          <t>The network devices must only allow management connections for administrative access from hosts residing in the management network.</t>
        </r>
      </text>
    </comment>
    <comment ref="J108" authorId="0" shapeId="0" xr:uid="{00000000-0006-0000-0400-000036000000}">
      <text>
        <r>
          <rPr>
            <sz val="11"/>
            <rFont val="Calibri"/>
          </rPr>
          <t>The network device must require authentication prior to establishing a management connection for administrative access.</t>
        </r>
      </text>
    </comment>
    <comment ref="K108" authorId="0" shapeId="0" xr:uid="{00000000-0006-0000-0400-000037000000}">
      <text>
        <r>
          <rPr>
            <sz val="11"/>
            <rFont val="Calibri"/>
          </rPr>
          <t>In the event the authentication server is unavailable, the network device must have a single local account of last resort defined.</t>
        </r>
      </text>
    </comment>
    <comment ref="L108" authorId="0" shapeId="0" xr:uid="{00000000-0006-0000-0400-000038000000}">
      <text>
        <r>
          <rPr>
            <sz val="11"/>
            <rFont val="Calibri"/>
          </rPr>
          <t>The network device must require authentication for console access.</t>
        </r>
      </text>
    </comment>
    <comment ref="M108" authorId="0" shapeId="0" xr:uid="{00000000-0006-0000-0400-000039000000}">
      <text>
        <r>
          <rPr>
            <sz val="11"/>
            <rFont val="Calibri"/>
          </rPr>
          <t>The IAO/NSO will ensure the AAA authentication method implements user authentication.</t>
        </r>
      </text>
    </comment>
    <comment ref="N108" authorId="0" shapeId="0" xr:uid="{00000000-0006-0000-0400-00003A000000}">
      <text>
        <r>
          <rPr>
            <sz val="11"/>
            <rFont val="Calibri"/>
          </rPr>
          <t>The communications server is not configured to require AAA authentication for PPP connections using a RADIUS or TACACS+ authentication server in conjunction with 2-factor authentication.</t>
        </r>
      </text>
    </comment>
    <comment ref="O108" authorId="0" shapeId="0" xr:uid="{00000000-0006-0000-0400-00003B000000}">
      <text>
        <r>
          <rPr>
            <sz val="11"/>
            <rFont val="Calibri"/>
          </rPr>
          <t>The AAA server is not configured with a unique key to be used for communication (i.e. RADIUS, TACACS+) with any client requesting authentication services.</t>
        </r>
      </text>
    </comment>
    <comment ref="J109" authorId="0" shapeId="0" xr:uid="{00000000-0006-0000-0400-00003C000000}">
      <text>
        <r>
          <rPr>
            <sz val="11"/>
            <rFont val="Calibri"/>
          </rPr>
          <t>Management connections to a network device must be established using secure protocols with FIPS 140-2 validated cryptographic modules.</t>
        </r>
      </text>
    </comment>
    <comment ref="K109" authorId="0" shapeId="0" xr:uid="{00000000-0006-0000-0400-00003D000000}">
      <text>
        <r>
          <rPr>
            <sz val="11"/>
            <rFont val="Calibri"/>
          </rPr>
          <t>The network device must use SNMP Version 3 Security Model with FIPS 140-2 validated cryptography for any SNMP agent configured on the device.</t>
        </r>
      </text>
    </comment>
    <comment ref="L109" authorId="0" shapeId="0" xr:uid="{00000000-0006-0000-0400-00003E000000}">
      <text>
        <r>
          <rPr>
            <sz val="11"/>
            <rFont val="Calibri"/>
          </rPr>
          <t>All in-band sessions to the NMS must be secured using FIPS 140-2 approved encryption and hashing algorithms.</t>
        </r>
      </text>
    </comment>
    <comment ref="M109" authorId="0" shapeId="0" xr:uid="{00000000-0006-0000-0400-00003F000000}">
      <text>
        <r>
          <rPr>
            <sz val="11"/>
            <rFont val="Calibri"/>
          </rPr>
          <t>The network device must not allow SSH Version 1 to be used for administrative access.</t>
        </r>
      </text>
    </comment>
    <comment ref="J113" authorId="0" shapeId="0" xr:uid="{00000000-0006-0000-0400-000040000000}">
      <text>
        <r>
          <rPr>
            <sz val="11"/>
            <rFont val="Calibri"/>
          </rPr>
          <t>The IAO/NSO will ensure that security alarms are set up within the managed network</t>
        </r>
        <r>
          <rPr>
            <sz val="11"/>
            <color rgb="FF000000"/>
            <rFont val="Calibri"/>
          </rPr>
          <t>'</t>
        </r>
        <r>
          <rPr>
            <b/>
            <sz val="11"/>
            <color rgb="FF000000"/>
            <rFont val="Calibri"/>
          </rPr>
          <t>s framework.  At a minimum, these will include the following:
-  Integrity Violation:  Indicates that network contents or objects have been illegally modified, deleted, or added.
-  Operational Violation:  Indicates that a desired object or service could not be used.
-  Physical Violation:  Indicates that a physical part of the network (such as a cable) has been damaged or modified without authorization.
-  Security Mechanism Violation:  Indicates that the network</t>
        </r>
        <r>
          <rPr>
            <sz val="11"/>
            <color rgb="FF000000"/>
            <rFont val="Calibri"/>
          </rPr>
          <t>'</t>
        </r>
        <r>
          <rPr>
            <sz val="11"/>
            <color rgb="FF000000"/>
            <rFont val="Calibri"/>
          </rPr>
          <t>s security system has been compromised or breached.
-  Time Domain Violation:  Indicates that an event has happened outside its allowed or typical time slot.</t>
        </r>
      </text>
    </comment>
    <comment ref="J114" authorId="0" shapeId="0" xr:uid="{00000000-0006-0000-0400-000041000000}">
      <text>
        <r>
          <rPr>
            <sz val="11"/>
            <rFont val="Calibri"/>
          </rPr>
          <t>An HIDS has not been implemented on the AAA server</t>
        </r>
      </text>
    </comment>
    <comment ref="K114" authorId="0" shapeId="0" xr:uid="{00000000-0006-0000-0400-000042000000}">
      <text>
        <r>
          <rPr>
            <sz val="11"/>
            <rFont val="Calibri"/>
          </rPr>
          <t>An HIDS has not been implemented on the NTP server.</t>
        </r>
      </text>
    </comment>
    <comment ref="L114" authorId="0" shapeId="0" xr:uid="{00000000-0006-0000-0400-000043000000}">
      <text>
        <r>
          <rPr>
            <sz val="11"/>
            <rFont val="Calibri"/>
          </rPr>
          <t>An HIDS has not been implemented on the SNMP manager</t>
        </r>
      </text>
    </comment>
    <comment ref="J116" authorId="0" shapeId="0" xr:uid="{00000000-0006-0000-0400-000044000000}">
      <text>
        <r>
          <rPr>
            <sz val="11"/>
            <rFont val="Calibri"/>
          </rPr>
          <t>The network device must drop half-open TCP connections through filtering thresholds or timeout periods.</t>
        </r>
      </text>
    </comment>
    <comment ref="K116" authorId="0" shapeId="0" xr:uid="{00000000-0006-0000-0400-000045000000}">
      <text>
        <r>
          <rPr>
            <sz val="11"/>
            <rFont val="Calibri"/>
          </rPr>
          <t>The network devices management interface must be configured with both an ingress and egress ACL.</t>
        </r>
      </text>
    </comment>
    <comment ref="J121" authorId="0" shapeId="0" xr:uid="{00000000-0006-0000-0400-000046000000}">
      <text>
        <r>
          <rPr>
            <sz val="11"/>
            <rFont val="Calibri"/>
          </rPr>
          <t>The IAO/NSO will ensure the network access control policy contains all non-authenticated network access requests in an Unauthorized VLAN with limited access.</t>
        </r>
      </text>
    </comment>
    <comment ref="J123" authorId="0" shapeId="0" xr:uid="{00000000-0006-0000-0400-000047000000}">
      <text>
        <r>
          <rPr>
            <sz val="11"/>
            <rFont val="Calibri"/>
          </rPr>
          <t>The IAO/NSO will ensure that alarms are categorized by severity using the following guidelines:
-  Critical and major alarms are given when a condition that affects service has arisen. For a critical alarm, steps must be taken immediately in order to restore the service that has been lost completely.
-  A major alarm indicates that steps must be taken as soon as possible because the affected service has degraded drastically and is in danger of being lost completely.
-  A minor alarm indicates a problem that does not yet affect service, but may do so if the problem is not corrected.
-  A warning alarm is used to signal a potential problem that may affect service.
-  An indeterminate alarm is one that requires human intervention to decide its severity.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 authorId="0" shapeId="0" xr:uid="{00000000-0006-0000-0500-000001000000}">
      <text>
        <r>
          <rPr>
            <sz val="11"/>
            <rFont val="Calibri"/>
          </rPr>
          <t>The IAO will ensure IPSec VPNs are established as tunnel type VPNs when transporting management traffic across an ip backbone network.</t>
        </r>
      </text>
    </comment>
    <comment ref="I20" authorId="0" shapeId="0" xr:uid="{00000000-0006-0000-0500-000008000000}">
      <text>
        <r>
          <rPr>
            <sz val="11"/>
            <rFont val="Calibri"/>
          </rPr>
          <t>Management connections to a network device must be established using secure protocols with FIPS 140-2 validated cryptographic modules.</t>
        </r>
      </text>
    </comment>
    <comment ref="J20" authorId="0" shapeId="0" xr:uid="{00000000-0006-0000-0500-000002000000}">
      <text>
        <r>
          <rPr>
            <sz val="11"/>
            <rFont val="Calibri"/>
          </rPr>
          <t>The network device must use SNMP Version 3 Security Model with FIPS 140-2 validated cryptography for any SNMP agent configured on the device.</t>
        </r>
      </text>
    </comment>
    <comment ref="K20" authorId="0" shapeId="0" xr:uid="{00000000-0006-0000-0500-000003000000}">
      <text>
        <r>
          <rPr>
            <sz val="11"/>
            <rFont val="Calibri"/>
          </rPr>
          <t>L2TP must not pass into the private network of an enclave.</t>
        </r>
      </text>
    </comment>
    <comment ref="L20" authorId="0" shapeId="0" xr:uid="{00000000-0006-0000-0500-000004000000}">
      <text>
        <r>
          <rPr>
            <sz val="11"/>
            <rFont val="Calibri"/>
          </rPr>
          <t>All in-band sessions to the NMS must be secured using FIPS 140-2 approved encryption and hashing algorithms.</t>
        </r>
      </text>
    </comment>
    <comment ref="M20" authorId="0" shapeId="0" xr:uid="{00000000-0006-0000-0500-000005000000}">
      <text>
        <r>
          <rPr>
            <sz val="11"/>
            <rFont val="Calibri"/>
          </rPr>
          <t>The network device must drop half-open TCP connections through filtering thresholds or timeout periods.</t>
        </r>
      </text>
    </comment>
    <comment ref="N20" authorId="0" shapeId="0" xr:uid="{00000000-0006-0000-0500-000006000000}">
      <text>
        <r>
          <rPr>
            <sz val="11"/>
            <rFont val="Calibri"/>
          </rPr>
          <t>The network device must not allow SSH Version 1 to be used for administrative access.</t>
        </r>
      </text>
    </comment>
    <comment ref="O20" authorId="0" shapeId="0" xr:uid="{00000000-0006-0000-0500-000007000000}">
      <text>
        <r>
          <rPr>
            <sz val="11"/>
            <rFont val="Calibri"/>
          </rPr>
          <t>The network devices management interface must be configured with both an ingress and egress ACL.</t>
        </r>
      </text>
    </comment>
    <comment ref="H21" authorId="0" shapeId="0" xr:uid="{00000000-0006-0000-0500-000009000000}">
      <text>
        <r>
          <rPr>
            <sz val="11"/>
            <rFont val="Calibri"/>
          </rPr>
          <t>The network devices must only allow management connections for administrative access from hosts residing in the management network.</t>
        </r>
      </text>
    </comment>
    <comment ref="H24" authorId="0" shapeId="0" xr:uid="{00000000-0006-0000-0500-00000A000000}">
      <text>
        <r>
          <rPr>
            <sz val="11"/>
            <rFont val="Calibri"/>
          </rPr>
          <t>The IAO will ensure that 802.1x is implemented using a secure EAP such as EAP-TLS, EAP-TTLS or PEAP.</t>
        </r>
      </text>
    </comment>
    <comment ref="I24" authorId="0" shapeId="0" xr:uid="{00000000-0006-0000-0500-00000B000000}">
      <text>
        <r>
          <rPr>
            <sz val="11"/>
            <rFont val="Calibri"/>
          </rPr>
          <t>The communications server is not configured to require AAA authentication for PPP connections using a RADIUS or TACACS+ authentication server in conjunction with 2-factor authentication.</t>
        </r>
      </text>
    </comment>
    <comment ref="J24" authorId="0" shapeId="0" xr:uid="{00000000-0006-0000-0500-00000C000000}">
      <text>
        <r>
          <rPr>
            <sz val="11"/>
            <rFont val="Calibri"/>
          </rPr>
          <t>The IAO will ensure all AAA authentication services are configured to use two-factor authentication .</t>
        </r>
      </text>
    </comment>
    <comment ref="H29" authorId="0" shapeId="0" xr:uid="{00000000-0006-0000-0500-00000D000000}">
      <text>
        <r>
          <rPr>
            <sz val="11"/>
            <rFont val="Calibri"/>
          </rPr>
          <t>Network devices must be password protected.</t>
        </r>
      </text>
    </comment>
    <comment ref="I29" authorId="0" shapeId="0" xr:uid="{00000000-0006-0000-0500-00000E000000}">
      <text>
        <r>
          <rPr>
            <sz val="11"/>
            <rFont val="Calibri"/>
          </rPr>
          <t>Network devices must not have any default manufacturer passwords.</t>
        </r>
      </text>
    </comment>
    <comment ref="J29" authorId="0" shapeId="0" xr:uid="{00000000-0006-0000-0500-00000F000000}">
      <text>
        <r>
          <rPr>
            <sz val="11"/>
            <rFont val="Calibri"/>
          </rPr>
          <t>The network device must not use the default or well-known SNMP community strings public and private.</t>
        </r>
      </text>
    </comment>
    <comment ref="H31" authorId="0" shapeId="0" xr:uid="{00000000-0006-0000-0500-000010000000}">
      <text>
        <r>
          <rPr>
            <sz val="11"/>
            <rFont val="Calibri"/>
          </rPr>
          <t>Authorized accounts must be assigned the least privilege level necessary to perform assigned duties.</t>
        </r>
      </text>
    </comment>
    <comment ref="I31" authorId="0" shapeId="0" xr:uid="{00000000-0006-0000-0500-000011000000}">
      <text>
        <r>
          <rPr>
            <sz val="11"/>
            <rFont val="Calibri"/>
          </rPr>
          <t>The IAO/NSO will ensure all accounts are assigned the lowest possible level of access/rights necessary to perform their jobs.</t>
        </r>
      </text>
    </comment>
    <comment ref="J31" authorId="0" shapeId="0" xr:uid="{00000000-0006-0000-0500-000012000000}">
      <text>
        <r>
          <rPr>
            <sz val="11"/>
            <rFont val="Calibri"/>
          </rPr>
          <t>The IAO will ensure the authentication server is configured to use tiered authorization groups for various levels of access.</t>
        </r>
      </text>
    </comment>
    <comment ref="H41" authorId="0" shapeId="0" xr:uid="{00000000-0006-0000-0500-000013000000}">
      <text>
        <r>
          <rPr>
            <sz val="11"/>
            <rFont val="Calibri"/>
          </rPr>
          <t>Network devices must be running a current and supported operating system with all IAVMs addressed.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IAO/NSO will ensure access to the NMS is restricted to authorized users with individual userids and passwords.</t>
        </r>
      </text>
    </comment>
    <comment ref="K3" authorId="0" shapeId="0" xr:uid="{00000000-0006-0000-0600-000004000000}">
      <text>
        <r>
          <rPr>
            <sz val="11"/>
            <rFont val="Calibri"/>
          </rPr>
          <t>Group accounts must not be configured for use on the network device.</t>
        </r>
      </text>
    </comment>
    <comment ref="L3" authorId="0" shapeId="0" xr:uid="{00000000-0006-0000-0600-000002000000}">
      <text>
        <r>
          <rPr>
            <sz val="11"/>
            <rFont val="Calibri"/>
          </rPr>
          <t>Unauthorized accounts must not be configured for access to the network device.</t>
        </r>
      </text>
    </comment>
    <comment ref="M3" authorId="0" shapeId="0" xr:uid="{00000000-0006-0000-0600-000003000000}">
      <text>
        <r>
          <rPr>
            <sz val="11"/>
            <rFont val="Calibri"/>
          </rPr>
          <t>The communications server is not configured accept a callback request or in a secured mode so that it will not callback an unauthorized user.</t>
        </r>
      </text>
    </comment>
    <comment ref="J5" authorId="0" shapeId="0" xr:uid="{00000000-0006-0000-0600-000005000000}">
      <text>
        <r>
          <rPr>
            <sz val="11"/>
            <rFont val="Calibri"/>
          </rPr>
          <t>The network devices must only allow management connections for administrative access from hosts residing in the management network.</t>
        </r>
      </text>
    </comment>
    <comment ref="K5" authorId="0" shapeId="0" xr:uid="{00000000-0006-0000-0600-000006000000}">
      <text>
        <r>
          <rPr>
            <sz val="11"/>
            <rFont val="Calibri"/>
          </rPr>
          <t>The IAO/NSO will ensure the network access control policy contains all non-authenticated network access requests in an Unauthorized VLAN with limited access.</t>
        </r>
      </text>
    </comment>
    <comment ref="J7" authorId="0" shapeId="0" xr:uid="{00000000-0006-0000-0600-000007000000}">
      <text>
        <r>
          <rPr>
            <sz val="11"/>
            <rFont val="Calibri"/>
          </rPr>
          <t>Authorized accounts must be assigned the least privilege level necessary to perform assigned duties.</t>
        </r>
      </text>
    </comment>
    <comment ref="K7" authorId="0" shapeId="0" xr:uid="{00000000-0006-0000-0600-000008000000}">
      <text>
        <r>
          <rPr>
            <sz val="11"/>
            <rFont val="Calibri"/>
          </rPr>
          <t>The IAO/NSO will ensure all accounts are assigned the lowest possible level of access/rights necessary to perform their jobs.</t>
        </r>
      </text>
    </comment>
    <comment ref="L7" authorId="0" shapeId="0" xr:uid="{00000000-0006-0000-0600-000009000000}">
      <text>
        <r>
          <rPr>
            <sz val="11"/>
            <rFont val="Calibri"/>
          </rPr>
          <t>The emergency administration account must be set to an appropriate authorization level to perform necessary administrative functions when the authentication server is not online.</t>
        </r>
      </text>
    </comment>
    <comment ref="M7" authorId="0" shapeId="0" xr:uid="{00000000-0006-0000-0600-00000A000000}">
      <text>
        <r>
          <rPr>
            <sz val="11"/>
            <rFont val="Calibri"/>
          </rPr>
          <t>The IAO will ensure the authentication server is configured to use tiered authorization groups for various levels of access.</t>
        </r>
      </text>
    </comment>
    <comment ref="J12" authorId="0" shapeId="0" xr:uid="{00000000-0006-0000-0600-00000B000000}">
      <text>
        <r>
          <rPr>
            <sz val="11"/>
            <rFont val="Calibri"/>
          </rPr>
          <t>The network devices must timeout management connections for administrative access after 10 minutes or less of inactivity.</t>
        </r>
      </text>
    </comment>
    <comment ref="K12" authorId="0" shapeId="0" xr:uid="{00000000-0006-0000-0600-00000C000000}">
      <text>
        <r>
          <rPr>
            <sz val="11"/>
            <rFont val="Calibri"/>
          </rPr>
          <t>The network devices must time out access to the console port at 10 minutes or less of inactivity.</t>
        </r>
      </text>
    </comment>
    <comment ref="L12" authorId="0" shapeId="0" xr:uid="{00000000-0006-0000-0600-00000D000000}">
      <text>
        <r>
          <rPr>
            <sz val="11"/>
            <rFont val="Calibri"/>
          </rPr>
          <t>The network devices must be configured to timeout after 60 seconds or less for incomplete or broken SSH sessions.</t>
        </r>
      </text>
    </comment>
    <comment ref="J23" authorId="0" shapeId="0" xr:uid="{00000000-0006-0000-0600-00000E000000}">
      <text>
        <r>
          <rPr>
            <sz val="11"/>
            <rFont val="Calibri"/>
          </rPr>
          <t>The syslog administrator will configure the syslog sever to collect syslog messages from levels 0 through 6.</t>
        </r>
      </text>
    </comment>
    <comment ref="K23" authorId="0" shapeId="0" xr:uid="{00000000-0006-0000-0600-00000F000000}">
      <text>
        <r>
          <rPr>
            <sz val="11"/>
            <rFont val="Calibri"/>
          </rPr>
          <t>The IAO/NSO will ensure a record is maintained of all logons and transactions processed by the management station.
NOTE:  Include time logged in and out, devices that were accessed and modified, and other activities performed.</t>
        </r>
      </text>
    </comment>
    <comment ref="L23" authorId="0" shapeId="0" xr:uid="{00000000-0006-0000-0600-000010000000}">
      <text>
        <r>
          <rPr>
            <sz val="11"/>
            <rFont val="Calibri"/>
          </rPr>
          <t>Network devices must log all attempts to establish a management connection for administrative access.</t>
        </r>
      </text>
    </comment>
    <comment ref="M23" authorId="0" shapeId="0" xr:uid="{00000000-0006-0000-0600-000011000000}">
      <text>
        <r>
          <rPr>
            <sz val="11"/>
            <rFont val="Calibri"/>
          </rPr>
          <t>SNMP messages are stored for a minimum of 30 days and then archived.</t>
        </r>
      </text>
    </comment>
    <comment ref="J24" authorId="0" shapeId="0" xr:uid="{00000000-0006-0000-0600-000012000000}">
      <text>
        <r>
          <rPr>
            <sz val="11"/>
            <rFont val="Calibri"/>
          </rPr>
          <t>The IAO/NSO will ensure a record is maintained of all logons and transactions processed by the management station.
NOTE:  Include time logged in and out, devices that were accessed and modified, and other activities performed.</t>
        </r>
      </text>
    </comment>
    <comment ref="J26" authorId="0" shapeId="0" xr:uid="{00000000-0006-0000-0600-000013000000}">
      <text>
        <r>
          <rPr>
            <sz val="11"/>
            <rFont val="Calibri"/>
          </rPr>
          <t>Alerts must be automatically generated to notify the administrator when log storage reaches seventy-five percent or more of its maximum capacity.</t>
        </r>
      </text>
    </comment>
    <comment ref="J27" authorId="0" shapeId="0" xr:uid="{00000000-0006-0000-0600-000014000000}">
      <text>
        <r>
          <rPr>
            <sz val="11"/>
            <rFont val="Calibri"/>
          </rPr>
          <t>The IAO/NSO will ensure that security alarms are set up within the managed network</t>
        </r>
        <r>
          <rPr>
            <sz val="11"/>
            <color rgb="FF000000"/>
            <rFont val="Calibri"/>
          </rPr>
          <t>'</t>
        </r>
        <r>
          <rPr>
            <b/>
            <sz val="11"/>
            <color rgb="FF000000"/>
            <rFont val="Calibri"/>
          </rPr>
          <t>s framework.  At a minimum, these will include the following:
-  Integrity Violation:  Indicates that network contents or objects have been illegally modified, deleted, or added.
-  Operational Violation:  Indicates that a desired object or service could not be used.
-  Physical Violation:  Indicates that a physical part of the network (such as a cable) has been damaged or modified without authorization.
-  Security Mechanism Violation:  Indicates that the network</t>
        </r>
        <r>
          <rPr>
            <sz val="11"/>
            <color rgb="FF000000"/>
            <rFont val="Calibri"/>
          </rPr>
          <t>'</t>
        </r>
        <r>
          <rPr>
            <sz val="11"/>
            <color rgb="FF000000"/>
            <rFont val="Calibri"/>
          </rPr>
          <t>s security system has been compromised or breached.
-  Time Domain Violation:  Indicates that an event has happened outside its allowed or typical time slot.</t>
        </r>
      </text>
    </comment>
    <comment ref="K27" authorId="0" shapeId="0" xr:uid="{00000000-0006-0000-0600-000015000000}">
      <text>
        <r>
          <rPr>
            <sz val="11"/>
            <rFont val="Calibri"/>
          </rPr>
          <t>The IAO/NSO will ensure that alarms are categorized by severity using the following guidelines:
-  Critical and major alarms are given when a condition that affects service has arisen. For a critical alarm, steps must be taken immediately in order to restore the service that has been lost completely.
-  A major alarm indicates that steps must be taken as soon as possible because the affected service has degraded drastically and is in danger of being lost completely.
-  A minor alarm indicates a problem that does not yet affect service, but may do so if the problem is not corrected.
-  A warning alarm is used to signal a potential problem that may affect service.
-  An indeterminate alarm is one that requires human intervention to decide its severity.</t>
        </r>
      </text>
    </comment>
    <comment ref="J29" authorId="0" shapeId="0" xr:uid="{00000000-0006-0000-0600-000016000000}">
      <text>
        <r>
          <rPr>
            <sz val="11"/>
            <rFont val="Calibri"/>
          </rPr>
          <t>Network devices must authenticate all NTP messages received from NTP servers and peers.</t>
        </r>
      </text>
    </comment>
    <comment ref="K29" authorId="0" shapeId="0" xr:uid="{00000000-0006-0000-0600-000017000000}">
      <text>
        <r>
          <rPr>
            <sz val="11"/>
            <rFont val="Calibri"/>
          </rPr>
          <t>Two independent sources of time reference are not being utilized.</t>
        </r>
      </text>
    </comment>
    <comment ref="L29" authorId="0" shapeId="0" xr:uid="{00000000-0006-0000-0600-000018000000}">
      <text>
        <r>
          <rPr>
            <sz val="11"/>
            <rFont val="Calibri"/>
          </rPr>
          <t>The NTP server is not configured with a symmetric key that is unique from any key configured on any other NTP server.</t>
        </r>
      </text>
    </comment>
    <comment ref="M29" authorId="0" shapeId="0" xr:uid="{00000000-0006-0000-0600-000019000000}">
      <text>
        <r>
          <rPr>
            <sz val="11"/>
            <rFont val="Calibri"/>
          </rPr>
          <t>Network devices must use at least two NTP servers to synchronize time.</t>
        </r>
      </text>
    </comment>
    <comment ref="J33" authorId="0" shapeId="0" xr:uid="{00000000-0006-0000-0600-00001A000000}">
      <text>
        <r>
          <rPr>
            <sz val="11"/>
            <rFont val="Calibri"/>
          </rPr>
          <t>The AAA server is not compliant with respective OS STIG.</t>
        </r>
      </text>
    </comment>
    <comment ref="K33" authorId="0" shapeId="0" xr:uid="{00000000-0006-0000-0600-00001B000000}">
      <text>
        <r>
          <rPr>
            <sz val="11"/>
            <rFont val="Calibri"/>
          </rPr>
          <t>The NTP server is not compliant with the OS STIG</t>
        </r>
      </text>
    </comment>
    <comment ref="L33" authorId="0" shapeId="0" xr:uid="{00000000-0006-0000-0600-00001C000000}">
      <text>
        <r>
          <rPr>
            <sz val="11"/>
            <rFont val="Calibri"/>
          </rPr>
          <t>The SNMP manager is not compliant with the OS STIG</t>
        </r>
      </text>
    </comment>
    <comment ref="M33" authorId="0" shapeId="0" xr:uid="{00000000-0006-0000-0600-00001D000000}">
      <text>
        <r>
          <rPr>
            <sz val="11"/>
            <rFont val="Calibri"/>
          </rPr>
          <t>The IAO will ensure the syslog servers are configured IAW the appropriate OS STIG.</t>
        </r>
      </text>
    </comment>
    <comment ref="J37" authorId="0" shapeId="0" xr:uid="{00000000-0006-0000-0600-00001E000000}">
      <text>
        <r>
          <rPr>
            <sz val="11"/>
            <rFont val="Calibri"/>
          </rPr>
          <t>The auxiliary port must be disabled unless it is connected to a secured modem providing encryption and authentication.</t>
        </r>
      </text>
    </comment>
    <comment ref="K37" authorId="0" shapeId="0" xr:uid="{00000000-0006-0000-0600-00001F000000}">
      <text>
        <r>
          <rPr>
            <sz val="11"/>
            <rFont val="Calibri"/>
          </rPr>
          <t>A service or feature that calls home to the vendor must be disabled.</t>
        </r>
      </text>
    </comment>
    <comment ref="J43" authorId="0" shapeId="0" xr:uid="{00000000-0006-0000-0600-000020000000}">
      <text>
        <r>
          <rPr>
            <sz val="11"/>
            <rFont val="Calibri"/>
          </rPr>
          <t>Network devices must be password protected.</t>
        </r>
      </text>
    </comment>
    <comment ref="K43" authorId="0" shapeId="0" xr:uid="{00000000-0006-0000-0600-000024000000}">
      <text>
        <r>
          <rPr>
            <sz val="11"/>
            <rFont val="Calibri"/>
          </rPr>
          <t>Network devices must not have any default manufacturer passwords.</t>
        </r>
      </text>
    </comment>
    <comment ref="L43" authorId="0" shapeId="0" xr:uid="{00000000-0006-0000-0600-000025000000}">
      <text>
        <r>
          <rPr>
            <sz val="11"/>
            <rFont val="Calibri"/>
          </rPr>
          <t>The network device must require authentication prior to establishing a management connection for administrative access.</t>
        </r>
      </text>
    </comment>
    <comment ref="M43" authorId="0" shapeId="0" xr:uid="{00000000-0006-0000-0600-000026000000}">
      <text>
        <r>
          <rPr>
            <sz val="11"/>
            <rFont val="Calibri"/>
          </rPr>
          <t>The network device must not use the default or well-known SNMP community strings public and private.</t>
        </r>
      </text>
    </comment>
    <comment ref="N43" authorId="0" shapeId="0" xr:uid="{00000000-0006-0000-0600-000021000000}">
      <text>
        <r>
          <rPr>
            <sz val="11"/>
            <rFont val="Calibri"/>
          </rPr>
          <t>The network device must require authentication for console access.</t>
        </r>
      </text>
    </comment>
    <comment ref="O43" authorId="0" shapeId="0" xr:uid="{00000000-0006-0000-0600-000022000000}">
      <text>
        <r>
          <rPr>
            <sz val="11"/>
            <rFont val="Calibri"/>
          </rPr>
          <t>The IAO/NSO will ensure the AAA authentication method implements user authentication.</t>
        </r>
      </text>
    </comment>
    <comment ref="P43" authorId="0" shapeId="0" xr:uid="{00000000-0006-0000-0600-000023000000}">
      <text>
        <r>
          <rPr>
            <sz val="11"/>
            <rFont val="Calibri"/>
          </rPr>
          <t>The communications server is not configured to use PPP encapsulation and PPP authentication EAP for the async or AUX port used for dial in.</t>
        </r>
      </text>
    </comment>
    <comment ref="J45" authorId="0" shapeId="0" xr:uid="{00000000-0006-0000-0600-000027000000}">
      <text>
        <r>
          <rPr>
            <sz val="11"/>
            <rFont val="Calibri"/>
          </rPr>
          <t>The IAO will ensure that 802.1x is implemented using a secure EAP such as EAP-TLS, EAP-TTLS or PEAP.</t>
        </r>
      </text>
    </comment>
    <comment ref="K45" authorId="0" shapeId="0" xr:uid="{00000000-0006-0000-0600-000028000000}">
      <text>
        <r>
          <rPr>
            <sz val="11"/>
            <rFont val="Calibri"/>
          </rPr>
          <t>The communications server is not configured to require AAA authentication for PPP connections using a RADIUS or TACACS+ authentication server in conjunction with 2-factor authentication.</t>
        </r>
      </text>
    </comment>
    <comment ref="L45" authorId="0" shapeId="0" xr:uid="{00000000-0006-0000-0600-000029000000}">
      <text>
        <r>
          <rPr>
            <sz val="11"/>
            <rFont val="Calibri"/>
          </rPr>
          <t>The IAO will ensure all AAA authentication services are configured to use two-factor authentication .</t>
        </r>
      </text>
    </comment>
    <comment ref="J46" authorId="0" shapeId="0" xr:uid="{00000000-0006-0000-0600-00002A000000}">
      <text>
        <r>
          <rPr>
            <sz val="11"/>
            <rFont val="Calibri"/>
          </rPr>
          <t>In the event the authentication server is unavailable, the network device must have a single local account of last resort defined.</t>
        </r>
      </text>
    </comment>
    <comment ref="J47" authorId="0" shapeId="0" xr:uid="{00000000-0006-0000-0600-00002B000000}">
      <text>
        <r>
          <rPr>
            <sz val="11"/>
            <rFont val="Calibri"/>
          </rPr>
          <t>The network device must be configured for a maximum number of unsuccessful SSH logon attempts set at 3 before resetting the interface.</t>
        </r>
      </text>
    </comment>
    <comment ref="J71" authorId="0" shapeId="0" xr:uid="{00000000-0006-0000-0600-00002C000000}">
      <text>
        <r>
          <rPr>
            <sz val="11"/>
            <rFont val="Calibri"/>
          </rPr>
          <t>Network devices must display the DoD-approved logon banner warning.</t>
        </r>
      </text>
    </comment>
    <comment ref="J88" authorId="0" shapeId="0" xr:uid="{00000000-0006-0000-0600-00002D000000}">
      <text>
        <r>
          <rPr>
            <sz val="11"/>
            <rFont val="Calibri"/>
          </rPr>
          <t>L2TP must not pass into the private network of an enclave.</t>
        </r>
      </text>
    </comment>
    <comment ref="K88" authorId="0" shapeId="0" xr:uid="{00000000-0006-0000-0600-00002F000000}">
      <text>
        <r>
          <rPr>
            <sz val="11"/>
            <rFont val="Calibri"/>
          </rPr>
          <t>The TFTP server used to store network element configurations and images must be only connected to the management network.</t>
        </r>
      </text>
    </comment>
    <comment ref="L88" authorId="0" shapeId="0" xr:uid="{00000000-0006-0000-0600-000030000000}">
      <text>
        <r>
          <rPr>
            <sz val="11"/>
            <rFont val="Calibri"/>
          </rPr>
          <t>The network devices OOBM interface must be configured with an OOBM network address.</t>
        </r>
      </text>
    </comment>
    <comment ref="M88" authorId="0" shapeId="0" xr:uid="{00000000-0006-0000-0600-000031000000}">
      <text>
        <r>
          <rPr>
            <sz val="11"/>
            <rFont val="Calibri"/>
          </rPr>
          <t>The network devices management interface must be configured with both an ingress and egress ACL.</t>
        </r>
      </text>
    </comment>
    <comment ref="N88" authorId="0" shapeId="0" xr:uid="{00000000-0006-0000-0600-000032000000}">
      <text>
        <r>
          <rPr>
            <sz val="11"/>
            <rFont val="Calibri"/>
          </rPr>
          <t>The SNMP manager is not connected to only the management network.</t>
        </r>
      </text>
    </comment>
    <comment ref="O88" authorId="0" shapeId="0" xr:uid="{00000000-0006-0000-0600-000033000000}">
      <text>
        <r>
          <rPr>
            <sz val="11"/>
            <rFont val="Calibri"/>
          </rPr>
          <t>The IAO will ensure the syslog server is only connected to the management network.</t>
        </r>
      </text>
    </comment>
    <comment ref="P88" authorId="0" shapeId="0" xr:uid="{00000000-0006-0000-0600-000034000000}">
      <text>
        <r>
          <rPr>
            <sz val="11"/>
            <rFont val="Calibri"/>
          </rPr>
          <t>The NTP server is connected to a network other than the management network.</t>
        </r>
      </text>
    </comment>
    <comment ref="Q88" authorId="0" shapeId="0" xr:uid="{00000000-0006-0000-0600-00002E000000}">
      <text>
        <r>
          <rPr>
            <sz val="11"/>
            <rFont val="Calibri"/>
          </rPr>
          <t>The IAO will ensure the authentication server is connected to the management network.</t>
        </r>
      </text>
    </comment>
    <comment ref="J89" authorId="0" shapeId="0" xr:uid="{00000000-0006-0000-0600-000035000000}">
      <text>
        <r>
          <rPr>
            <sz val="11"/>
            <rFont val="Calibri"/>
          </rPr>
          <t>The production VLAN assigned from the AAA server contains IP segments not intended for untrusted resources.</t>
        </r>
      </text>
    </comment>
    <comment ref="J90" authorId="0" shapeId="0" xr:uid="{00000000-0006-0000-0600-000036000000}">
      <text>
        <r>
          <rPr>
            <sz val="11"/>
            <rFont val="Calibri"/>
          </rPr>
          <t>The network device must drop half-open TCP connections through filtering thresholds or timeout periods.</t>
        </r>
      </text>
    </comment>
    <comment ref="J91" authorId="0" shapeId="0" xr:uid="{00000000-0006-0000-0600-000037000000}">
      <text>
        <r>
          <rPr>
            <sz val="11"/>
            <rFont val="Calibri"/>
          </rPr>
          <t>The IAO will ensure IPSec VPNs are established as tunnel type VPNs when transporting management traffic across an ip backbone network.</t>
        </r>
      </text>
    </comment>
    <comment ref="K91" authorId="0" shapeId="0" xr:uid="{00000000-0006-0000-0600-000038000000}">
      <text>
        <r>
          <rPr>
            <sz val="11"/>
            <rFont val="Calibri"/>
          </rPr>
          <t>Management connections to a network device must be established using secure protocols with FIPS 140-2 validated cryptographic modules.</t>
        </r>
      </text>
    </comment>
    <comment ref="L91" authorId="0" shapeId="0" xr:uid="{00000000-0006-0000-0600-000039000000}">
      <text>
        <r>
          <rPr>
            <sz val="11"/>
            <rFont val="Calibri"/>
          </rPr>
          <t>The network device must use SNMP Version 3 Security Model with FIPS 140-2 validated cryptography for any SNMP agent configured on the device.</t>
        </r>
      </text>
    </comment>
    <comment ref="M91" authorId="0" shapeId="0" xr:uid="{00000000-0006-0000-0600-00003A000000}">
      <text>
        <r>
          <rPr>
            <sz val="11"/>
            <rFont val="Calibri"/>
          </rPr>
          <t>All in-band sessions to the NMS must be secured using FIPS 140-2 approved encryption and hashing algorithms.</t>
        </r>
      </text>
    </comment>
    <comment ref="N91" authorId="0" shapeId="0" xr:uid="{00000000-0006-0000-0600-00003B000000}">
      <text>
        <r>
          <rPr>
            <sz val="11"/>
            <rFont val="Calibri"/>
          </rPr>
          <t>The network device must not allow SSH Version 1 to be used for administrative access.</t>
        </r>
      </text>
    </comment>
    <comment ref="O91" authorId="0" shapeId="0" xr:uid="{00000000-0006-0000-0600-00003C000000}">
      <text>
        <r>
          <rPr>
            <sz val="11"/>
            <rFont val="Calibri"/>
          </rPr>
          <t>The AAA server is not configured with a unique key to be used for communication (i.e. RADIUS, TACACS+) with any client requesting authentication services.</t>
        </r>
      </text>
    </comment>
    <comment ref="J99" authorId="0" shapeId="0" xr:uid="{00000000-0006-0000-0600-00003D000000}">
      <text>
        <r>
          <rPr>
            <sz val="11"/>
            <rFont val="Calibri"/>
          </rPr>
          <t>Network devices must be running a current and supported operating system with all IAVMs addressed.</t>
        </r>
      </text>
    </comment>
    <comment ref="J102" authorId="0" shapeId="0" xr:uid="{00000000-0006-0000-0600-00003E000000}">
      <text>
        <r>
          <rPr>
            <sz val="11"/>
            <rFont val="Calibri"/>
          </rPr>
          <t>An HIDS has not been implemented on the AAA server</t>
        </r>
      </text>
    </comment>
    <comment ref="K102" authorId="0" shapeId="0" xr:uid="{00000000-0006-0000-0600-00003F000000}">
      <text>
        <r>
          <rPr>
            <sz val="11"/>
            <rFont val="Calibri"/>
          </rPr>
          <t>An HIDS has not been implemented on the NTP server.</t>
        </r>
      </text>
    </comment>
    <comment ref="L102" authorId="0" shapeId="0" xr:uid="{00000000-0006-0000-0600-000040000000}">
      <text>
        <r>
          <rPr>
            <sz val="11"/>
            <rFont val="Calibri"/>
          </rPr>
          <t>An HIDS has not been implemented on the SNMP manager</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67" authorId="0" shapeId="0" xr:uid="{00000000-0006-0000-0700-000001000000}">
      <text>
        <r>
          <rPr>
            <sz val="11"/>
            <rFont val="Calibri"/>
          </rPr>
          <t>Network devices must be running a current and supported operating system with all IAVMs addressed.</t>
        </r>
      </text>
    </comment>
    <comment ref="H89" authorId="0" shapeId="0" xr:uid="{00000000-0006-0000-0700-000002000000}">
      <text>
        <r>
          <rPr>
            <sz val="11"/>
            <rFont val="Calibri"/>
          </rPr>
          <t>Network devices must be password protected.</t>
        </r>
      </text>
    </comment>
    <comment ref="I89" authorId="0" shapeId="0" xr:uid="{00000000-0006-0000-0700-000009000000}">
      <text>
        <r>
          <rPr>
            <sz val="11"/>
            <rFont val="Calibri"/>
          </rPr>
          <t>The IAO/NSO will ensure access to the NMS is restricted to authorized users with individual userids and passwords.</t>
        </r>
      </text>
    </comment>
    <comment ref="J89" authorId="0" shapeId="0" xr:uid="{00000000-0006-0000-0700-000003000000}">
      <text>
        <r>
          <rPr>
            <sz val="11"/>
            <rFont val="Calibri"/>
          </rPr>
          <t>Group accounts must not be configured for use on the network device.</t>
        </r>
      </text>
    </comment>
    <comment ref="K89" authorId="0" shapeId="0" xr:uid="{00000000-0006-0000-0700-000004000000}">
      <text>
        <r>
          <rPr>
            <sz val="11"/>
            <rFont val="Calibri"/>
          </rPr>
          <t>Unauthorized accounts must not be configured for access to the network device.</t>
        </r>
      </text>
    </comment>
    <comment ref="L89" authorId="0" shapeId="0" xr:uid="{00000000-0006-0000-0700-000005000000}">
      <text>
        <r>
          <rPr>
            <sz val="11"/>
            <rFont val="Calibri"/>
          </rPr>
          <t>Network devices must not have any default manufacturer passwords.</t>
        </r>
      </text>
    </comment>
    <comment ref="M89" authorId="0" shapeId="0" xr:uid="{00000000-0006-0000-0700-000006000000}">
      <text>
        <r>
          <rPr>
            <sz val="11"/>
            <rFont val="Calibri"/>
          </rPr>
          <t>The network device must not use the default or well-known SNMP community strings public and private.</t>
        </r>
      </text>
    </comment>
    <comment ref="N89" authorId="0" shapeId="0" xr:uid="{00000000-0006-0000-0700-000007000000}">
      <text>
        <r>
          <rPr>
            <sz val="11"/>
            <rFont val="Calibri"/>
          </rPr>
          <t>In the event the authentication server is unavailable, the network device must have a single local account of last resort defined.</t>
        </r>
      </text>
    </comment>
    <comment ref="O89" authorId="0" shapeId="0" xr:uid="{00000000-0006-0000-0700-000008000000}">
      <text>
        <r>
          <rPr>
            <sz val="11"/>
            <rFont val="Calibri"/>
          </rPr>
          <t>The network device must be configured for a maximum number of unsuccessful SSH logon attempts set at 3 before resetting the interface.</t>
        </r>
      </text>
    </comment>
    <comment ref="H90" authorId="0" shapeId="0" xr:uid="{00000000-0006-0000-0700-00000A000000}">
      <text>
        <r>
          <rPr>
            <sz val="11"/>
            <rFont val="Calibri"/>
          </rPr>
          <t>The IAO will ensure that 802.1x is implemented using a secure EAP such as EAP-TLS, EAP-TTLS or PEAP.</t>
        </r>
      </text>
    </comment>
    <comment ref="I90" authorId="0" shapeId="0" xr:uid="{00000000-0006-0000-0700-00000B000000}">
      <text>
        <r>
          <rPr>
            <sz val="11"/>
            <rFont val="Calibri"/>
          </rPr>
          <t>The IAO will ensure all AAA authentication services are configured to use two-factor authentication .</t>
        </r>
      </text>
    </comment>
    <comment ref="H91" authorId="0" shapeId="0" xr:uid="{00000000-0006-0000-0700-00000C000000}">
      <text>
        <r>
          <rPr>
            <sz val="11"/>
            <rFont val="Calibri"/>
          </rPr>
          <t>The network device must require authentication prior to establishing a management connection for administrative access.</t>
        </r>
      </text>
    </comment>
    <comment ref="I91" authorId="0" shapeId="0" xr:uid="{00000000-0006-0000-0700-00000D000000}">
      <text>
        <r>
          <rPr>
            <sz val="11"/>
            <rFont val="Calibri"/>
          </rPr>
          <t>The network device must require authentication for console access.</t>
        </r>
      </text>
    </comment>
    <comment ref="J91" authorId="0" shapeId="0" xr:uid="{00000000-0006-0000-0700-00000E000000}">
      <text>
        <r>
          <rPr>
            <sz val="11"/>
            <rFont val="Calibri"/>
          </rPr>
          <t>The IAO/NSO will ensure the AAA authentication method implements user authentication.</t>
        </r>
      </text>
    </comment>
    <comment ref="K91" authorId="0" shapeId="0" xr:uid="{00000000-0006-0000-0700-00000F000000}">
      <text>
        <r>
          <rPr>
            <sz val="11"/>
            <rFont val="Calibri"/>
          </rPr>
          <t>The communications server is not configured to use PPP encapsulation and PPP authentication EAP for the async or AUX port used for dial in.</t>
        </r>
      </text>
    </comment>
    <comment ref="L91" authorId="0" shapeId="0" xr:uid="{00000000-0006-0000-0700-000010000000}">
      <text>
        <r>
          <rPr>
            <sz val="11"/>
            <rFont val="Calibri"/>
          </rPr>
          <t>The communications server is not configured to require AAA authentication for PPP connections using a RADIUS or TACACS+ authentication server in conjunction with 2-factor authentication.</t>
        </r>
      </text>
    </comment>
    <comment ref="M91" authorId="0" shapeId="0" xr:uid="{00000000-0006-0000-0700-000011000000}">
      <text>
        <r>
          <rPr>
            <sz val="11"/>
            <rFont val="Calibri"/>
          </rPr>
          <t>The communications server is not configured accept a callback request or in a secured mode so that it will not callback an unauthorized user.</t>
        </r>
      </text>
    </comment>
    <comment ref="H93" authorId="0" shapeId="0" xr:uid="{00000000-0006-0000-0700-000012000000}">
      <text>
        <r>
          <rPr>
            <sz val="11"/>
            <rFont val="Calibri"/>
          </rPr>
          <t>The network devices must timeout management connections for administrative access after 10 minutes or less of inactivity.</t>
        </r>
      </text>
    </comment>
    <comment ref="I93" authorId="0" shapeId="0" xr:uid="{00000000-0006-0000-0700-000013000000}">
      <text>
        <r>
          <rPr>
            <sz val="11"/>
            <rFont val="Calibri"/>
          </rPr>
          <t>Authorized accounts must be assigned the least privilege level necessary to perform assigned duties.</t>
        </r>
      </text>
    </comment>
    <comment ref="J93" authorId="0" shapeId="0" xr:uid="{00000000-0006-0000-0700-000014000000}">
      <text>
        <r>
          <rPr>
            <sz val="11"/>
            <rFont val="Calibri"/>
          </rPr>
          <t>The IAO/NSO will ensure all accounts are assigned the lowest possible level of access/rights necessary to perform their jobs.</t>
        </r>
      </text>
    </comment>
    <comment ref="K93" authorId="0" shapeId="0" xr:uid="{00000000-0006-0000-0700-000015000000}">
      <text>
        <r>
          <rPr>
            <sz val="11"/>
            <rFont val="Calibri"/>
          </rPr>
          <t>The network devices must time out access to the console port at 10 minutes or less of inactivity.</t>
        </r>
      </text>
    </comment>
    <comment ref="L93" authorId="0" shapeId="0" xr:uid="{00000000-0006-0000-0700-000016000000}">
      <text>
        <r>
          <rPr>
            <sz val="11"/>
            <rFont val="Calibri"/>
          </rPr>
          <t>The emergency administration account must be set to an appropriate authorization level to perform necessary administrative functions when the authentication server is not online.</t>
        </r>
      </text>
    </comment>
    <comment ref="M93" authorId="0" shapeId="0" xr:uid="{00000000-0006-0000-0700-000017000000}">
      <text>
        <r>
          <rPr>
            <sz val="11"/>
            <rFont val="Calibri"/>
          </rPr>
          <t>The IAO/NSO will ensure the network access control policy contains all non-authenticated network access requests in an Unauthorized VLAN with limited access.</t>
        </r>
      </text>
    </comment>
    <comment ref="N93" authorId="0" shapeId="0" xr:uid="{00000000-0006-0000-0700-000018000000}">
      <text>
        <r>
          <rPr>
            <sz val="11"/>
            <rFont val="Calibri"/>
          </rPr>
          <t>The IAO will ensure the authentication server is configured to use tiered authorization groups for various levels of access.</t>
        </r>
      </text>
    </comment>
    <comment ref="H111" authorId="0" shapeId="0" xr:uid="{00000000-0006-0000-0700-000019000000}">
      <text>
        <r>
          <rPr>
            <sz val="11"/>
            <rFont val="Calibri"/>
          </rPr>
          <t>The IAO will ensure IPSec VPNs are established as tunnel type VPNs when transporting management traffic across an ip backbone network.</t>
        </r>
      </text>
    </comment>
    <comment ref="I111" authorId="0" shapeId="0" xr:uid="{00000000-0006-0000-0700-00001A000000}">
      <text>
        <r>
          <rPr>
            <sz val="11"/>
            <rFont val="Calibri"/>
          </rPr>
          <t>Management connections to a network device must be established using secure protocols with FIPS 140-2 validated cryptographic modules.</t>
        </r>
      </text>
    </comment>
    <comment ref="J111" authorId="0" shapeId="0" xr:uid="{00000000-0006-0000-0700-00001B000000}">
      <text>
        <r>
          <rPr>
            <sz val="11"/>
            <rFont val="Calibri"/>
          </rPr>
          <t>The network device must use SNMP Version 3 Security Model with FIPS 140-2 validated cryptography for any SNMP agent configured on the device.</t>
        </r>
      </text>
    </comment>
    <comment ref="K111" authorId="0" shapeId="0" xr:uid="{00000000-0006-0000-0700-00001C000000}">
      <text>
        <r>
          <rPr>
            <sz val="11"/>
            <rFont val="Calibri"/>
          </rPr>
          <t>All in-band sessions to the NMS must be secured using FIPS 140-2 approved encryption and hashing algorithms.</t>
        </r>
      </text>
    </comment>
    <comment ref="L111" authorId="0" shapeId="0" xr:uid="{00000000-0006-0000-0700-00001D000000}">
      <text>
        <r>
          <rPr>
            <sz val="11"/>
            <rFont val="Calibri"/>
          </rPr>
          <t>Network devices must authenticate all NTP messages received from NTP servers and peers.</t>
        </r>
      </text>
    </comment>
    <comment ref="M111" authorId="0" shapeId="0" xr:uid="{00000000-0006-0000-0700-00001E000000}">
      <text>
        <r>
          <rPr>
            <sz val="11"/>
            <rFont val="Calibri"/>
          </rPr>
          <t>The network device must not allow SSH Version 1 to be used for administrative access.</t>
        </r>
      </text>
    </comment>
    <comment ref="N111" authorId="0" shapeId="0" xr:uid="{00000000-0006-0000-0700-00001F000000}">
      <text>
        <r>
          <rPr>
            <sz val="11"/>
            <rFont val="Calibri"/>
          </rPr>
          <t>The AAA server is not configured with a unique key to be used for communication (i.e. RADIUS, TACACS+) with any client requesting authentication services.</t>
        </r>
      </text>
    </comment>
    <comment ref="O111" authorId="0" shapeId="0" xr:uid="{00000000-0006-0000-0700-000020000000}">
      <text>
        <r>
          <rPr>
            <sz val="11"/>
            <rFont val="Calibri"/>
          </rPr>
          <t>The NTP server is not configured with a symmetric key that is unique from any key configured on any other NTP server.</t>
        </r>
      </text>
    </comment>
    <comment ref="H134" authorId="0" shapeId="0" xr:uid="{00000000-0006-0000-0700-000021000000}">
      <text>
        <r>
          <rPr>
            <sz val="11"/>
            <rFont val="Calibri"/>
          </rPr>
          <t>L2TP must not pass into the private network of an enclave.</t>
        </r>
      </text>
    </comment>
    <comment ref="I134" authorId="0" shapeId="0" xr:uid="{00000000-0006-0000-0700-000025000000}">
      <text>
        <r>
          <rPr>
            <sz val="11"/>
            <rFont val="Calibri"/>
          </rPr>
          <t>The network devices must only allow management connections for administrative access from hosts residing in the management network.</t>
        </r>
      </text>
    </comment>
    <comment ref="J134" authorId="0" shapeId="0" xr:uid="{00000000-0006-0000-0700-000026000000}">
      <text>
        <r>
          <rPr>
            <sz val="11"/>
            <rFont val="Calibri"/>
          </rPr>
          <t>The TFTP server used to store network element configurations and images must be only connected to the management network.</t>
        </r>
      </text>
    </comment>
    <comment ref="K134" authorId="0" shapeId="0" xr:uid="{00000000-0006-0000-0700-000027000000}">
      <text>
        <r>
          <rPr>
            <sz val="11"/>
            <rFont val="Calibri"/>
          </rPr>
          <t>The network device must drop half-open TCP connections through filtering thresholds or timeout periods.</t>
        </r>
      </text>
    </comment>
    <comment ref="L134" authorId="0" shapeId="0" xr:uid="{00000000-0006-0000-0700-000028000000}">
      <text>
        <r>
          <rPr>
            <sz val="11"/>
            <rFont val="Calibri"/>
          </rPr>
          <t>The network devices OOBM interface must be configured with an OOBM network address.</t>
        </r>
      </text>
    </comment>
    <comment ref="M134" authorId="0" shapeId="0" xr:uid="{00000000-0006-0000-0700-000029000000}">
      <text>
        <r>
          <rPr>
            <sz val="11"/>
            <rFont val="Calibri"/>
          </rPr>
          <t>The network devices management interface must be configured with both an ingress and egress ACL.</t>
        </r>
      </text>
    </comment>
    <comment ref="N134" authorId="0" shapeId="0" xr:uid="{00000000-0006-0000-0700-00002A000000}">
      <text>
        <r>
          <rPr>
            <sz val="11"/>
            <rFont val="Calibri"/>
          </rPr>
          <t>The SNMP manager is not connected to only the management network.</t>
        </r>
      </text>
    </comment>
    <comment ref="O134" authorId="0" shapeId="0" xr:uid="{00000000-0006-0000-0700-00002B000000}">
      <text>
        <r>
          <rPr>
            <sz val="11"/>
            <rFont val="Calibri"/>
          </rPr>
          <t>The production VLAN assigned from the AAA server contains IP segments not intended for untrusted resources.</t>
        </r>
      </text>
    </comment>
    <comment ref="P134" authorId="0" shapeId="0" xr:uid="{00000000-0006-0000-0700-000022000000}">
      <text>
        <r>
          <rPr>
            <sz val="11"/>
            <rFont val="Calibri"/>
          </rPr>
          <t>The IAO will ensure the syslog server is only connected to the management network.</t>
        </r>
      </text>
    </comment>
    <comment ref="Q134" authorId="0" shapeId="0" xr:uid="{00000000-0006-0000-0700-000023000000}">
      <text>
        <r>
          <rPr>
            <sz val="11"/>
            <rFont val="Calibri"/>
          </rPr>
          <t>The NTP server is connected to a network other than the management network.</t>
        </r>
      </text>
    </comment>
    <comment ref="R134" authorId="0" shapeId="0" xr:uid="{00000000-0006-0000-0700-000024000000}">
      <text>
        <r>
          <rPr>
            <sz val="11"/>
            <rFont val="Calibri"/>
          </rPr>
          <t>The IAO will ensure the authentication server is connected to the management network.</t>
        </r>
      </text>
    </comment>
    <comment ref="H142" authorId="0" shapeId="0" xr:uid="{00000000-0006-0000-0700-00002C000000}">
      <text>
        <r>
          <rPr>
            <sz val="11"/>
            <rFont val="Calibri"/>
          </rPr>
          <t>The auxiliary port must be disabled unless it is connected to a secured modem providing encryption and authentication.</t>
        </r>
      </text>
    </comment>
    <comment ref="I142" authorId="0" shapeId="0" xr:uid="{00000000-0006-0000-0700-00002D000000}">
      <text>
        <r>
          <rPr>
            <sz val="11"/>
            <rFont val="Calibri"/>
          </rPr>
          <t>The AAA server is not compliant with respective OS STIG.</t>
        </r>
      </text>
    </comment>
    <comment ref="J142" authorId="0" shapeId="0" xr:uid="{00000000-0006-0000-0700-00002E000000}">
      <text>
        <r>
          <rPr>
            <sz val="11"/>
            <rFont val="Calibri"/>
          </rPr>
          <t>The NTP server is not compliant with the OS STIG</t>
        </r>
      </text>
    </comment>
    <comment ref="K142" authorId="0" shapeId="0" xr:uid="{00000000-0006-0000-0700-00002F000000}">
      <text>
        <r>
          <rPr>
            <sz val="11"/>
            <rFont val="Calibri"/>
          </rPr>
          <t>The SNMP manager is not compliant with the OS STIG</t>
        </r>
      </text>
    </comment>
    <comment ref="L142" authorId="0" shapeId="0" xr:uid="{00000000-0006-0000-0700-000030000000}">
      <text>
        <r>
          <rPr>
            <sz val="11"/>
            <rFont val="Calibri"/>
          </rPr>
          <t>The IAO will ensure the syslog servers are configured IAW the appropriate OS STIG.</t>
        </r>
      </text>
    </comment>
    <comment ref="H144" authorId="0" shapeId="0" xr:uid="{00000000-0006-0000-0700-000031000000}">
      <text>
        <r>
          <rPr>
            <sz val="11"/>
            <rFont val="Calibri"/>
          </rPr>
          <t>A service or feature that calls home to the vendor must be disabled.</t>
        </r>
      </text>
    </comment>
    <comment ref="H145" authorId="0" shapeId="0" xr:uid="{00000000-0006-0000-0700-000032000000}">
      <text>
        <r>
          <rPr>
            <sz val="11"/>
            <rFont val="Calibri"/>
          </rPr>
          <t>The IAO/NSO will ensure a record is maintained of all logons and transactions processed by the management station.
NOTE:  Include time logged in and out, devices that were accessed and modified, and other activities performed.</t>
        </r>
      </text>
    </comment>
    <comment ref="I145" authorId="0" shapeId="0" xr:uid="{00000000-0006-0000-0700-000033000000}">
      <text>
        <r>
          <rPr>
            <sz val="11"/>
            <rFont val="Calibri"/>
          </rPr>
          <t>Network devices must log all attempts to establish a management connection for administrative access.</t>
        </r>
      </text>
    </comment>
    <comment ref="J145" authorId="0" shapeId="0" xr:uid="{00000000-0006-0000-0700-000034000000}">
      <text>
        <r>
          <rPr>
            <sz val="11"/>
            <rFont val="Calibri"/>
          </rPr>
          <t>SNMP messages are stored for a minimum of 30 days and then archived.</t>
        </r>
      </text>
    </comment>
    <comment ref="H157" authorId="0" shapeId="0" xr:uid="{00000000-0006-0000-0700-000035000000}">
      <text>
        <r>
          <rPr>
            <sz val="11"/>
            <rFont val="Calibri"/>
          </rPr>
          <t>The syslog administrator will configure the syslog sever to collect syslog messages from levels 0 through 6.</t>
        </r>
      </text>
    </comment>
    <comment ref="H159" authorId="0" shapeId="0" xr:uid="{00000000-0006-0000-0700-000036000000}">
      <text>
        <r>
          <rPr>
            <sz val="11"/>
            <rFont val="Calibri"/>
          </rPr>
          <t>The IAO/NSO will ensure that security alarms are set up within the managed network</t>
        </r>
        <r>
          <rPr>
            <sz val="11"/>
            <color rgb="FF000000"/>
            <rFont val="Calibri"/>
          </rPr>
          <t>'</t>
        </r>
        <r>
          <rPr>
            <b/>
            <sz val="11"/>
            <color rgb="FF000000"/>
            <rFont val="Calibri"/>
          </rPr>
          <t>s framework.  At a minimum, these will include the following:
-  Integrity Violation:  Indicates that network contents or objects have been illegally modified, deleted, or added.
-  Operational Violation:  Indicates that a desired object or service could not be used.
-  Physical Violation:  Indicates that a physical part of the network (such as a cable) has been damaged or modified without authorization.
-  Security Mechanism Violation:  Indicates that the network</t>
        </r>
        <r>
          <rPr>
            <sz val="11"/>
            <color rgb="FF000000"/>
            <rFont val="Calibri"/>
          </rPr>
          <t>'</t>
        </r>
        <r>
          <rPr>
            <sz val="11"/>
            <color rgb="FF000000"/>
            <rFont val="Calibri"/>
          </rPr>
          <t>s security system has been compromised or breached.
-  Time Domain Violation:  Indicates that an event has happened outside its allowed or typical time slot.</t>
        </r>
      </text>
    </comment>
    <comment ref="I159" authorId="0" shapeId="0" xr:uid="{00000000-0006-0000-0700-000037000000}">
      <text>
        <r>
          <rPr>
            <sz val="11"/>
            <rFont val="Calibri"/>
          </rPr>
          <t>The IAO/NSO will ensure that alarms are categorized by severity using the following guidelines:
-  Critical and major alarms are given when a condition that affects service has arisen. For a critical alarm, steps must be taken immediately in order to restore the service that has been lost completely.
-  A major alarm indicates that steps must be taken as soon as possible because the affected service has degraded drastically and is in danger of being lost completely.
-  A minor alarm indicates a problem that does not yet affect service, but may do so if the problem is not corrected.
-  A warning alarm is used to signal a potential problem that may affect service.
-  An indeterminate alarm is one that requires human intervention to decide its severity.</t>
        </r>
      </text>
    </comment>
    <comment ref="H162" authorId="0" shapeId="0" xr:uid="{00000000-0006-0000-0700-000038000000}">
      <text>
        <r>
          <rPr>
            <sz val="11"/>
            <rFont val="Calibri"/>
          </rPr>
          <t>Alerts must be automatically generated to notify the administrator when log storage reaches seventy-five percent or more of its maximum capacity.</t>
        </r>
      </text>
    </comment>
    <comment ref="H165" authorId="0" shapeId="0" xr:uid="{00000000-0006-0000-0700-000039000000}">
      <text>
        <r>
          <rPr>
            <sz val="11"/>
            <rFont val="Calibri"/>
          </rPr>
          <t>An HIDS has not been implemented on the AAA server</t>
        </r>
      </text>
    </comment>
    <comment ref="I165" authorId="0" shapeId="0" xr:uid="{00000000-0006-0000-0700-00003A000000}">
      <text>
        <r>
          <rPr>
            <sz val="11"/>
            <rFont val="Calibri"/>
          </rPr>
          <t>An HIDS has not been implemented on the NTP server.</t>
        </r>
      </text>
    </comment>
    <comment ref="J165" authorId="0" shapeId="0" xr:uid="{00000000-0006-0000-0700-00003B000000}">
      <text>
        <r>
          <rPr>
            <sz val="11"/>
            <rFont val="Calibri"/>
          </rPr>
          <t>An HIDS has not been implemented on the SNMP manager</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The IAO/NSO will ensure access to the NMS is restricted to authorized users with individual userids and passwords.</t>
        </r>
      </text>
    </comment>
    <comment ref="H52" authorId="0" shapeId="0" xr:uid="{00000000-0006-0000-0800-000003000000}">
      <text>
        <r>
          <rPr>
            <sz val="11"/>
            <rFont val="Calibri"/>
          </rPr>
          <t>Group accounts must not be configured for use on the network device.</t>
        </r>
      </text>
    </comment>
    <comment ref="I52" authorId="0" shapeId="0" xr:uid="{00000000-0006-0000-0800-000002000000}">
      <text>
        <r>
          <rPr>
            <sz val="11"/>
            <rFont val="Calibri"/>
          </rPr>
          <t>The IAO/NSO will ensure the AAA authentication method implements user authentication.</t>
        </r>
      </text>
    </comment>
    <comment ref="G54" authorId="0" shapeId="0" xr:uid="{00000000-0006-0000-0800-000004000000}">
      <text>
        <r>
          <rPr>
            <sz val="11"/>
            <rFont val="Calibri"/>
          </rPr>
          <t>Authorized accounts must be assigned the least privilege level necessary to perform assigned duties.</t>
        </r>
      </text>
    </comment>
    <comment ref="H54" authorId="0" shapeId="0" xr:uid="{00000000-0006-0000-0800-000005000000}">
      <text>
        <r>
          <rPr>
            <sz val="11"/>
            <rFont val="Calibri"/>
          </rPr>
          <t>The IAO/NSO will ensure all accounts are assigned the lowest possible level of access/rights necessary to perform their jobs.</t>
        </r>
      </text>
    </comment>
    <comment ref="I54" authorId="0" shapeId="0" xr:uid="{00000000-0006-0000-0800-000006000000}">
      <text>
        <r>
          <rPr>
            <sz val="11"/>
            <rFont val="Calibri"/>
          </rPr>
          <t>The IAO will ensure the authentication server is configured to use tiered authorization groups for various levels of access.</t>
        </r>
      </text>
    </comment>
    <comment ref="G63" authorId="0" shapeId="0" xr:uid="{00000000-0006-0000-0800-000007000000}">
      <text>
        <r>
          <rPr>
            <sz val="11"/>
            <rFont val="Calibri"/>
          </rPr>
          <t>Network devices must be password protected.</t>
        </r>
      </text>
    </comment>
    <comment ref="H63" authorId="0" shapeId="0" xr:uid="{00000000-0006-0000-0800-000009000000}">
      <text>
        <r>
          <rPr>
            <sz val="11"/>
            <rFont val="Calibri"/>
          </rPr>
          <t>Network devices must not have any default manufacturer passwords.</t>
        </r>
      </text>
    </comment>
    <comment ref="I63" authorId="0" shapeId="0" xr:uid="{00000000-0006-0000-0800-00000A000000}">
      <text>
        <r>
          <rPr>
            <sz val="11"/>
            <rFont val="Calibri"/>
          </rPr>
          <t>The network device must require authentication prior to establishing a management connection for administrative access.</t>
        </r>
      </text>
    </comment>
    <comment ref="J63" authorId="0" shapeId="0" xr:uid="{00000000-0006-0000-0800-000008000000}">
      <text>
        <r>
          <rPr>
            <sz val="11"/>
            <rFont val="Calibri"/>
          </rPr>
          <t>The network device must require authentication for console access.</t>
        </r>
      </text>
    </comment>
    <comment ref="G64" authorId="0" shapeId="0" xr:uid="{00000000-0006-0000-0800-00000B000000}">
      <text>
        <r>
          <rPr>
            <sz val="11"/>
            <rFont val="Calibri"/>
          </rPr>
          <t>The IAO will ensure that 802.1x is implemented using a secure EAP such as EAP-TLS, EAP-TTLS or PEAP.</t>
        </r>
      </text>
    </comment>
    <comment ref="H64" authorId="0" shapeId="0" xr:uid="{00000000-0006-0000-0800-00000C000000}">
      <text>
        <r>
          <rPr>
            <sz val="11"/>
            <rFont val="Calibri"/>
          </rPr>
          <t>The communications server is not configured to require AAA authentication for PPP connections using a RADIUS or TACACS+ authentication server in conjunction with 2-factor authentication.</t>
        </r>
      </text>
    </comment>
    <comment ref="I64" authorId="0" shapeId="0" xr:uid="{00000000-0006-0000-0800-00000D000000}">
      <text>
        <r>
          <rPr>
            <sz val="11"/>
            <rFont val="Calibri"/>
          </rPr>
          <t>The IAO will ensure all AAA authentication services are configured to use two-factor authentication .</t>
        </r>
      </text>
    </comment>
    <comment ref="G100" authorId="0" shapeId="0" xr:uid="{00000000-0006-0000-0800-00000E000000}">
      <text>
        <r>
          <rPr>
            <sz val="11"/>
            <rFont val="Calibri"/>
          </rPr>
          <t>Network devices must be running a current and supported operating system with all IAVMs addressed.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The production VLAN assigned from the AAA server contains IP segments not intended for untrusted resources.</t>
        </r>
      </text>
    </comment>
    <comment ref="L33" authorId="0" shapeId="0" xr:uid="{00000000-0006-0000-0A00-000002000000}">
      <text>
        <r>
          <rPr>
            <sz val="11"/>
            <rFont val="Calibri"/>
          </rPr>
          <t>Network devices must not have any default manufacturer passwords.</t>
        </r>
      </text>
    </comment>
    <comment ref="M33" authorId="0" shapeId="0" xr:uid="{00000000-0006-0000-0A00-000003000000}">
      <text>
        <r>
          <rPr>
            <sz val="11"/>
            <rFont val="Calibri"/>
          </rPr>
          <t>The network device must not use the default or well-known SNMP community strings public and private.</t>
        </r>
      </text>
    </comment>
    <comment ref="L84" authorId="0" shapeId="0" xr:uid="{00000000-0006-0000-0A00-000004000000}">
      <text>
        <r>
          <rPr>
            <sz val="11"/>
            <rFont val="Calibri"/>
          </rPr>
          <t>The IAO will ensure IPSec VPNs are established as tunnel type VPNs when transporting management traffic across an ip backbone network.</t>
        </r>
      </text>
    </comment>
    <comment ref="M84" authorId="0" shapeId="0" xr:uid="{00000000-0006-0000-0A00-000007000000}">
      <text>
        <r>
          <rPr>
            <sz val="11"/>
            <rFont val="Calibri"/>
          </rPr>
          <t>Management connections to a network device must be established using secure protocols with FIPS 140-2 validated cryptographic modules.</t>
        </r>
      </text>
    </comment>
    <comment ref="N84" authorId="0" shapeId="0" xr:uid="{00000000-0006-0000-0A00-000005000000}">
      <text>
        <r>
          <rPr>
            <sz val="11"/>
            <rFont val="Calibri"/>
          </rPr>
          <t>All in-band sessions to the NMS must be secured using FIPS 140-2 approved encryption and hashing algorithms.</t>
        </r>
      </text>
    </comment>
    <comment ref="O84" authorId="0" shapeId="0" xr:uid="{00000000-0006-0000-0A00-000006000000}">
      <text>
        <r>
          <rPr>
            <sz val="11"/>
            <rFont val="Calibri"/>
          </rPr>
          <t>The network device must not allow SSH Version 1 to be used for administrative access.</t>
        </r>
      </text>
    </comment>
    <comment ref="L119" authorId="0" shapeId="0" xr:uid="{00000000-0006-0000-0A00-000008000000}">
      <text>
        <r>
          <rPr>
            <sz val="11"/>
            <rFont val="Calibri"/>
          </rPr>
          <t>Network devices must be running a current and supported operating system with all IAVMs addressed.</t>
        </r>
      </text>
    </comment>
    <comment ref="L136" authorId="0" shapeId="0" xr:uid="{00000000-0006-0000-0A00-000009000000}">
      <text>
        <r>
          <rPr>
            <sz val="11"/>
            <rFont val="Calibri"/>
          </rPr>
          <t>Authorized accounts must be assigned the least privilege level necessary to perform assigned duties.</t>
        </r>
      </text>
    </comment>
    <comment ref="M136" authorId="0" shapeId="0" xr:uid="{00000000-0006-0000-0A00-00000A000000}">
      <text>
        <r>
          <rPr>
            <sz val="11"/>
            <rFont val="Calibri"/>
          </rPr>
          <t>The IAO/NSO will ensure all accounts are assigned the lowest possible level of access/rights necessary to perform their jobs.</t>
        </r>
      </text>
    </comment>
    <comment ref="N136" authorId="0" shapeId="0" xr:uid="{00000000-0006-0000-0A00-00000B000000}">
      <text>
        <r>
          <rPr>
            <sz val="11"/>
            <rFont val="Calibri"/>
          </rPr>
          <t>The IAO will ensure the authentication server is configured to use tiered authorization groups for various levels of access.</t>
        </r>
      </text>
    </comment>
    <comment ref="L152" authorId="0" shapeId="0" xr:uid="{00000000-0006-0000-0A00-00000C000000}">
      <text>
        <r>
          <rPr>
            <sz val="11"/>
            <rFont val="Calibri"/>
          </rPr>
          <t>Network devices must be password protected.</t>
        </r>
      </text>
    </comment>
    <comment ref="M152" authorId="0" shapeId="0" xr:uid="{00000000-0006-0000-0A00-00000F000000}">
      <text>
        <r>
          <rPr>
            <sz val="11"/>
            <rFont val="Calibri"/>
          </rPr>
          <t>The IAO/NSO will ensure access to the NMS is restricted to authorized users with individual userids and passwords.</t>
        </r>
      </text>
    </comment>
    <comment ref="N152" authorId="0" shapeId="0" xr:uid="{00000000-0006-0000-0A00-000010000000}">
      <text>
        <r>
          <rPr>
            <sz val="11"/>
            <rFont val="Calibri"/>
          </rPr>
          <t>Group accounts must not be configured for use on the network device.</t>
        </r>
      </text>
    </comment>
    <comment ref="O152" authorId="0" shapeId="0" xr:uid="{00000000-0006-0000-0A00-000011000000}">
      <text>
        <r>
          <rPr>
            <sz val="11"/>
            <rFont val="Calibri"/>
          </rPr>
          <t>The network device must require authentication prior to establishing a management connection for administrative access.</t>
        </r>
      </text>
    </comment>
    <comment ref="P152" authorId="0" shapeId="0" xr:uid="{00000000-0006-0000-0A00-00000D000000}">
      <text>
        <r>
          <rPr>
            <sz val="11"/>
            <rFont val="Calibri"/>
          </rPr>
          <t>The network device must require authentication for console access.</t>
        </r>
      </text>
    </comment>
    <comment ref="Q152" authorId="0" shapeId="0" xr:uid="{00000000-0006-0000-0A00-00000E000000}">
      <text>
        <r>
          <rPr>
            <sz val="11"/>
            <rFont val="Calibri"/>
          </rPr>
          <t>The IAO/NSO will ensure the AAA authentication method implements user authentication.</t>
        </r>
      </text>
    </comment>
    <comment ref="L155" authorId="0" shapeId="0" xr:uid="{00000000-0006-0000-0A00-000012000000}">
      <text>
        <r>
          <rPr>
            <sz val="11"/>
            <rFont val="Calibri"/>
          </rPr>
          <t>Unauthorized accounts must not be configured for access to the network device.</t>
        </r>
      </text>
    </comment>
    <comment ref="L159" authorId="0" shapeId="0" xr:uid="{00000000-0006-0000-0A00-000013000000}">
      <text>
        <r>
          <rPr>
            <sz val="11"/>
            <rFont val="Calibri"/>
          </rPr>
          <t>The network devices must timeout management connections for administrative access after 10 minutes or less of inactivity.</t>
        </r>
      </text>
    </comment>
    <comment ref="M159" authorId="0" shapeId="0" xr:uid="{00000000-0006-0000-0A00-000014000000}">
      <text>
        <r>
          <rPr>
            <sz val="11"/>
            <rFont val="Calibri"/>
          </rPr>
          <t>The network devices must time out access to the console port at 10 minutes or less of inactivity.</t>
        </r>
      </text>
    </comment>
    <comment ref="L164" authorId="0" shapeId="0" xr:uid="{00000000-0006-0000-0A00-000015000000}">
      <text>
        <r>
          <rPr>
            <sz val="11"/>
            <rFont val="Calibri"/>
          </rPr>
          <t>The network device must be configured for a maximum number of unsuccessful SSH logon attempts set at 3 before resetting the interface.</t>
        </r>
      </text>
    </comment>
    <comment ref="L174" authorId="0" shapeId="0" xr:uid="{00000000-0006-0000-0A00-000016000000}">
      <text>
        <r>
          <rPr>
            <sz val="11"/>
            <rFont val="Calibri"/>
          </rPr>
          <t>The IAO will ensure all AAA authentication services are configured to use two-factor authentication .</t>
        </r>
      </text>
    </comment>
    <comment ref="L221" authorId="0" shapeId="0" xr:uid="{00000000-0006-0000-0A00-000017000000}">
      <text>
        <r>
          <rPr>
            <sz val="11"/>
            <rFont val="Calibri"/>
          </rPr>
          <t>The IAO/NSO will ensure a record is maintained of all logons and transactions processed by the management station.
NOTE:  Include time logged in and out, devices that were accessed and modified, and other activities performed.</t>
        </r>
      </text>
    </comment>
    <comment ref="M221" authorId="0" shapeId="0" xr:uid="{00000000-0006-0000-0A00-000018000000}">
      <text>
        <r>
          <rPr>
            <sz val="11"/>
            <rFont val="Calibri"/>
          </rPr>
          <t>Network devices must log all attempts to establish a management connection for administrative access.</t>
        </r>
      </text>
    </comment>
    <comment ref="L231" authorId="0" shapeId="0" xr:uid="{00000000-0006-0000-0A00-000019000000}">
      <text>
        <r>
          <rPr>
            <sz val="11"/>
            <rFont val="Calibri"/>
          </rPr>
          <t>The syslog administrator will configure the syslog sever to collect syslog messages from levels 0 through 6.</t>
        </r>
      </text>
    </comment>
    <comment ref="L242" authorId="0" shapeId="0" xr:uid="{00000000-0006-0000-0A00-00001A000000}">
      <text>
        <r>
          <rPr>
            <sz val="11"/>
            <rFont val="Calibri"/>
          </rPr>
          <t>Alerts must be automatically generated to notify the administrator when log storage reaches seventy-five percent or more of its maximum capacity.</t>
        </r>
      </text>
    </comment>
    <comment ref="M242" authorId="0" shapeId="0" xr:uid="{00000000-0006-0000-0A00-00001B000000}">
      <text>
        <r>
          <rPr>
            <sz val="11"/>
            <rFont val="Calibri"/>
          </rPr>
          <t>SNMP messages are stored for a minimum of 30 days and then archived.</t>
        </r>
      </text>
    </comment>
    <comment ref="L244" authorId="0" shapeId="0" xr:uid="{00000000-0006-0000-0A00-00001C000000}">
      <text>
        <r>
          <rPr>
            <sz val="11"/>
            <rFont val="Calibri"/>
          </rPr>
          <t>Network devices must authenticate all NTP messages received from NTP servers and peers.</t>
        </r>
      </text>
    </comment>
    <comment ref="M244" authorId="0" shapeId="0" xr:uid="{00000000-0006-0000-0A00-00001D000000}">
      <text>
        <r>
          <rPr>
            <sz val="11"/>
            <rFont val="Calibri"/>
          </rPr>
          <t>Two independent sources of time reference are not being utilized.</t>
        </r>
      </text>
    </comment>
    <comment ref="N244" authorId="0" shapeId="0" xr:uid="{00000000-0006-0000-0A00-00001E000000}">
      <text>
        <r>
          <rPr>
            <sz val="11"/>
            <rFont val="Calibri"/>
          </rPr>
          <t>The NTP server is not configured with a symmetric key that is unique from any key configured on any other NTP server.</t>
        </r>
      </text>
    </comment>
    <comment ref="O244" authorId="0" shapeId="0" xr:uid="{00000000-0006-0000-0A00-00001F000000}">
      <text>
        <r>
          <rPr>
            <sz val="11"/>
            <rFont val="Calibri"/>
          </rPr>
          <t>Network devices must use at least two NTP servers to synchronize time.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355" authorId="0" shapeId="0" xr:uid="{00000000-0006-0000-0B00-000001000000}">
      <text>
        <r>
          <rPr>
            <sz val="11"/>
            <rFont val="Calibri"/>
          </rPr>
          <t>The syslog administrator will configure the syslog sever to collect syslog messages from levels 0 through 6.</t>
        </r>
      </text>
    </comment>
    <comment ref="I355" authorId="0" shapeId="0" xr:uid="{00000000-0006-0000-0B00-000005000000}">
      <text>
        <r>
          <rPr>
            <sz val="11"/>
            <rFont val="Calibri"/>
          </rPr>
          <t>The IAO/NSO will ensure a record is maintained of all logons and transactions processed by the management station.
NOTE:  Include time logged in and out, devices that were accessed and modified, and other activities performed.</t>
        </r>
      </text>
    </comment>
    <comment ref="J355" authorId="0" shapeId="0" xr:uid="{00000000-0006-0000-0B00-000002000000}">
      <text>
        <r>
          <rPr>
            <sz val="11"/>
            <rFont val="Calibri"/>
          </rPr>
          <t>Network devices must log all attempts to establish a management connection for administrative access.</t>
        </r>
      </text>
    </comment>
    <comment ref="K355" authorId="0" shapeId="0" xr:uid="{00000000-0006-0000-0B00-000003000000}">
      <text>
        <r>
          <rPr>
            <sz val="11"/>
            <rFont val="Calibri"/>
          </rPr>
          <t>Alerts must be automatically generated to notify the administrator when log storage reaches seventy-five percent or more of its maximum capacity.</t>
        </r>
      </text>
    </comment>
    <comment ref="L355" authorId="0" shapeId="0" xr:uid="{00000000-0006-0000-0B00-000004000000}">
      <text>
        <r>
          <rPr>
            <sz val="11"/>
            <rFont val="Calibri"/>
          </rPr>
          <t>SNMP messages are stored for a minimum of 30 days and then archived.</t>
        </r>
      </text>
    </comment>
    <comment ref="H358" authorId="0" shapeId="0" xr:uid="{00000000-0006-0000-0B00-000006000000}">
      <text>
        <r>
          <rPr>
            <sz val="11"/>
            <rFont val="Calibri"/>
          </rPr>
          <t>The IAO/NSO will ensure that security alarms are set up within the managed network</t>
        </r>
        <r>
          <rPr>
            <sz val="11"/>
            <color rgb="FF000000"/>
            <rFont val="Calibri"/>
          </rPr>
          <t>'</t>
        </r>
        <r>
          <rPr>
            <b/>
            <sz val="11"/>
            <color rgb="FF000000"/>
            <rFont val="Calibri"/>
          </rPr>
          <t>s framework.  At a minimum, these will include the following:
-  Integrity Violation:  Indicates that network contents or objects have been illegally modified, deleted, or added.
-  Operational Violation:  Indicates that a desired object or service could not be used.
-  Physical Violation:  Indicates that a physical part of the network (such as a cable) has been damaged or modified without authorization.
-  Security Mechanism Violation:  Indicates that the network</t>
        </r>
        <r>
          <rPr>
            <sz val="11"/>
            <color rgb="FF000000"/>
            <rFont val="Calibri"/>
          </rPr>
          <t>'</t>
        </r>
        <r>
          <rPr>
            <sz val="11"/>
            <color rgb="FF000000"/>
            <rFont val="Calibri"/>
          </rPr>
          <t>s security system has been compromised or breached.
-  Time Domain Violation:  Indicates that an event has happened outside its allowed or typical time slot.</t>
        </r>
      </text>
    </comment>
    <comment ref="I358" authorId="0" shapeId="0" xr:uid="{00000000-0006-0000-0B00-000007000000}">
      <text>
        <r>
          <rPr>
            <sz val="11"/>
            <rFont val="Calibri"/>
          </rPr>
          <t>The IAO/NSO will ensure that alarms are categorized by severity using the following guidelines:
-  Critical and major alarms are given when a condition that affects service has arisen. For a critical alarm, steps must be taken immediately in order to restore the service that has been lost completely.
-  A major alarm indicates that steps must be taken as soon as possible because the affected service has degraded drastically and is in danger of being lost completely.
-  A minor alarm indicates a problem that does not yet affect service, but may do so if the problem is not corrected.
-  A warning alarm is used to signal a potential problem that may affect service.
-  An indeterminate alarm is one that requires human intervention to decide its severity.</t>
        </r>
      </text>
    </comment>
    <comment ref="J358" authorId="0" shapeId="0" xr:uid="{00000000-0006-0000-0B00-000008000000}">
      <text>
        <r>
          <rPr>
            <sz val="11"/>
            <rFont val="Calibri"/>
          </rPr>
          <t>An HIDS has not been implemented on the AAA server</t>
        </r>
      </text>
    </comment>
    <comment ref="K358" authorId="0" shapeId="0" xr:uid="{00000000-0006-0000-0B00-000009000000}">
      <text>
        <r>
          <rPr>
            <sz val="11"/>
            <rFont val="Calibri"/>
          </rPr>
          <t>An HIDS has not been implemented on the NTP server.</t>
        </r>
      </text>
    </comment>
    <comment ref="L358" authorId="0" shapeId="0" xr:uid="{00000000-0006-0000-0B00-00000A000000}">
      <text>
        <r>
          <rPr>
            <sz val="11"/>
            <rFont val="Calibri"/>
          </rPr>
          <t>An HIDS has not been implemented on the SNMP manager</t>
        </r>
      </text>
    </comment>
  </commentList>
</comments>
</file>

<file path=xl/sharedStrings.xml><?xml version="1.0" encoding="utf-8"?>
<sst xmlns="http://schemas.openxmlformats.org/spreadsheetml/2006/main" count="11671" uniqueCount="6025">
  <si>
    <t>Id</t>
  </si>
  <si>
    <t>Title</t>
  </si>
  <si>
    <t>Severity</t>
  </si>
  <si>
    <t>MoSCoW</t>
  </si>
  <si>
    <t>OpsImpact</t>
  </si>
  <si>
    <t>Phase</t>
  </si>
  <si>
    <t>ImplStatus</t>
  </si>
  <si>
    <t>Notes</t>
  </si>
  <si>
    <t>Remediation</t>
  </si>
  <si>
    <t>Description</t>
  </si>
  <si>
    <t>Audit</t>
  </si>
  <si>
    <t>Status</t>
  </si>
  <si>
    <t>LogID</t>
  </si>
  <si>
    <t>V-3008</t>
  </si>
  <si>
    <r>
      <rPr>
        <sz val="11"/>
        <rFont val="Calibri"/>
      </rPr>
      <t>The IAO will ensure IPSec VPNs are established as tunnel type VPNs when transporting management traffic across an ip backbone network.</t>
    </r>
  </si>
  <si>
    <t>CAT II (Medium)</t>
  </si>
  <si>
    <t>Unassigned</t>
  </si>
  <si>
    <t>Unassessed</t>
  </si>
  <si>
    <t>Pending</t>
  </si>
  <si>
    <t/>
  </si>
  <si>
    <r>
      <rPr>
        <sz val="11"/>
        <color rgb="FF000000"/>
        <rFont val="Calibri"/>
      </rPr>
      <t>Establish the VPN as a tunneled VPN.</t>
    </r>
    <r>
      <rPr>
        <sz val="11"/>
        <color rgb="FF000000"/>
        <rFont val="Calibri"/>
      </rPr>
      <t xml:space="preserve">
</t>
    </r>
    <r>
      <rPr>
        <sz val="11"/>
        <color rgb="FF000000"/>
        <rFont val="Calibri"/>
      </rPr>
      <t>Terminate the tunneled VPN outside of the firewall.</t>
    </r>
    <r>
      <rPr>
        <sz val="11"/>
        <color rgb="FF000000"/>
        <rFont val="Calibri"/>
      </rPr>
      <t xml:space="preserve">
</t>
    </r>
    <r>
      <rPr>
        <sz val="11"/>
        <color rgb="FF000000"/>
        <rFont val="Calibri"/>
      </rPr>
      <t>Ensure all host-to-host VPN are established between trusted known hosts.</t>
    </r>
  </si>
  <si>
    <r>
      <rPr>
        <sz val="11"/>
        <color rgb="FF000000"/>
        <rFont val="Calibri"/>
      </rPr>
      <t>Using dedicated paths, the OOBM backbone connects the OOBM gateway routers located at the premise of the managed networks and at the NOC.  Dedicated links can be deployed using provisioned circuits (ATM, Frame Relay, SONET, T-carrier, and others or VPN technologies such as subscribing to MPLS Layer 2 and Layer 3 VPN services) or implementing a secured path with gateway-to-gateway IPsec tunnel.  The tunnel mode ensures that the management traffic will be logically separated from any other traffic traversing the same path.</t>
    </r>
  </si>
  <si>
    <r>
      <rPr>
        <sz val="11"/>
        <color rgb="FF000000"/>
        <rFont val="Calibri"/>
      </rPr>
      <t>Have the SA display the configuration settings that enable this feature.</t>
    </r>
    <r>
      <rPr>
        <sz val="11"/>
        <color rgb="FF000000"/>
        <rFont val="Calibri"/>
      </rPr>
      <t xml:space="preserve">
</t>
    </r>
    <r>
      <rPr>
        <sz val="11"/>
        <color rgb="FF000000"/>
        <rFont val="Calibri"/>
      </rPr>
      <t>Review the network topology diagram, and review VPN concentrators. Determine if tunnel mode is being used by reviewing the configuration. Examples:</t>
    </r>
    <r>
      <rPr>
        <sz val="11"/>
        <color rgb="FF000000"/>
        <rFont val="Calibri"/>
      </rPr>
      <t xml:space="preserve">
</t>
    </r>
    <r>
      <rPr>
        <sz val="11"/>
        <color rgb="FF000000"/>
        <rFont val="Calibri"/>
      </rPr>
      <t xml:space="preserve">In CISCO </t>
    </r>
    <r>
      <rPr>
        <sz val="11"/>
        <color rgb="FF000000"/>
        <rFont val="Calibri"/>
      </rPr>
      <t xml:space="preserve">
</t>
    </r>
    <r>
      <rPr>
        <sz val="11"/>
        <color rgb="FF000000"/>
        <rFont val="Calibri"/>
      </rPr>
      <t xml:space="preserve">Router(config)# crypto ipsec transform-set transform-set-name transform1 </t>
    </r>
    <r>
      <rPr>
        <sz val="11"/>
        <color rgb="FF000000"/>
        <rFont val="Calibri"/>
      </rPr>
      <t xml:space="preserve">
</t>
    </r>
    <r>
      <rPr>
        <sz val="11"/>
        <color rgb="FF000000"/>
        <rFont val="Calibri"/>
      </rPr>
      <t xml:space="preserve">Router(cfg-crypto-tran)# mode tunnel </t>
    </r>
    <r>
      <rPr>
        <sz val="11"/>
        <color rgb="FF000000"/>
        <rFont val="Calibri"/>
      </rPr>
      <t xml:space="preserve">
</t>
    </r>
    <r>
      <rPr>
        <sz val="11"/>
        <color rgb="FF000000"/>
        <rFont val="Calibri"/>
      </rPr>
      <t xml:space="preserve">OR in Junos </t>
    </r>
    <r>
      <rPr>
        <sz val="11"/>
        <color rgb="FF000000"/>
        <rFont val="Calibri"/>
      </rPr>
      <t xml:space="preserve">
</t>
    </r>
    <r>
      <rPr>
        <sz val="11"/>
        <color rgb="FF000000"/>
        <rFont val="Calibri"/>
      </rPr>
      <t>edit security ipsec security-association sa-name] mode tunnel</t>
    </r>
  </si>
  <si>
    <t>V-3012</t>
  </si>
  <si>
    <r>
      <rPr>
        <sz val="11"/>
        <rFont val="Calibri"/>
      </rPr>
      <t>Network devices must be password protected.</t>
    </r>
  </si>
  <si>
    <t>CAT I (High)</t>
  </si>
  <si>
    <r>
      <rPr>
        <sz val="11"/>
        <color rgb="FF000000"/>
        <rFont val="Calibri"/>
      </rPr>
      <t>Configure the network devices so it will require a password to gain administrative access to the device.</t>
    </r>
  </si>
  <si>
    <r>
      <rPr>
        <sz val="11"/>
        <color rgb="FF000000"/>
        <rFont val="Calibri"/>
      </rPr>
      <t>Network access control mechanisms interoperate to prevent unauthorized access and to enforce the organization's security policy. Access to the network must be categorized as administrator, user, or guest so the appropriate authorization can be assigned to the user requesting access to the network or a network device. Authorization requires an individual account identifier that has been approved, assigned, and configured on an authentication server. Authentication of user identities is accomplished through the use of passwords, tokens, biometrics, or in the case of multi-factor authentication, some combination thereof. Lack of authentication enables anyone to gain access to the network or possibly a network device providing opportunity for intruders to compromise resources within the network infrastructure.</t>
    </r>
  </si>
  <si>
    <r>
      <rPr>
        <sz val="11"/>
        <color rgb="FF000000"/>
        <rFont val="Calibri"/>
      </rPr>
      <t>Review the network devices configuration to determine if administrative access to the device requires some form of authentication--at a minimum a password is required.</t>
    </r>
    <r>
      <rPr>
        <sz val="11"/>
        <color rgb="FF000000"/>
        <rFont val="Calibri"/>
      </rPr>
      <t xml:space="preserve">
</t>
    </r>
    <r>
      <rPr>
        <sz val="11"/>
        <color rgb="FF000000"/>
        <rFont val="Calibri"/>
      </rPr>
      <t>If passwords aren't used to administrative access to the device, this is a finding.</t>
    </r>
  </si>
  <si>
    <t>V-3013</t>
  </si>
  <si>
    <r>
      <rPr>
        <sz val="11"/>
        <rFont val="Calibri"/>
      </rPr>
      <t>Network devices must display the DoD-approved logon banner warning.</t>
    </r>
  </si>
  <si>
    <r>
      <rPr>
        <sz val="11"/>
        <color rgb="FF000000"/>
        <rFont val="Calibri"/>
      </rPr>
      <t>Configure all management interfaces to the network device to display the DoD-mandated warning banner verbiage at logon regardless of the means of connection or communication. The required banner verbiage that must be displayed verbatim is as follows:</t>
    </r>
    <r>
      <rPr>
        <sz val="11"/>
        <color rgb="FF000000"/>
        <rFont val="Calibri"/>
      </rPr>
      <t xml:space="preserve">
</t>
    </r>
    <r>
      <rPr>
        <sz val="11"/>
        <color rgb="FF000000"/>
        <rFont val="Calibri"/>
      </rPr>
      <t>Option A</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Option B</t>
    </r>
    <r>
      <rPr>
        <sz val="11"/>
        <color rgb="FF000000"/>
        <rFont val="Calibri"/>
      </rPr>
      <t xml:space="preserve">
</t>
    </r>
    <r>
      <rPr>
        <sz val="11"/>
        <color rgb="FF000000"/>
        <rFont val="Calibri"/>
      </rPr>
      <t>If the system is incapable of displaying the required banner verbiage due to its size, a smaller banner must be used. The mandatory verbiage follows: "I've read &amp; consent to terms in IS user agreem't."</t>
    </r>
  </si>
  <si>
    <r>
      <rPr>
        <sz val="11"/>
        <color rgb="FF000000"/>
        <rFont val="Calibri"/>
      </rPr>
      <t>All network devices must present a DoD-approved warning banner prior to a system administrator logging on. The banner should warn any unauthorized user not to proceed. It also should provide clear and unequivocal notice to both authorized and unauthorized personnel that access to the device is subject to monitoring to detect unauthorized usage. Failure to display the required logon warning banner prior to logon attempts will limit DoD's ability to prosecute unauthorized access and also presents the potential to give rise to criminal and civil liability for systems administrators and information systems managers. In addition, DISA's ability to monitor the device's usage is limited unless a proper warning banner is displayed.</t>
    </r>
    <r>
      <rPr>
        <sz val="11"/>
        <color rgb="FF000000"/>
        <rFont val="Calibri"/>
      </rPr>
      <t xml:space="preserve">
</t>
    </r>
    <r>
      <rPr>
        <sz val="11"/>
        <color rgb="FF000000"/>
        <rFont val="Calibri"/>
      </rPr>
      <t>DoD CIO has issued new, mandatory policy standardizing the wording of "notice and consent" banners and matching user agreements for all Secret and below DoD information systems, including stand-alone systems by releasing DoD CIO Memo, "Policy on Use of Department of Defense (DoD) Information Systems Standard Consent Banner and User Agreement", dated 9 May 2008. The banner is mandatory and deviations are not permitted except as authorized in writing by the Deputy Assistant Secretary of Defense for Information and Identity Assurance. Implementation of this banner verbiage is further directed to all DoD components for all DoD assets via USCYBERCOM CTO 08-008A.</t>
    </r>
  </si>
  <si>
    <r>
      <rPr>
        <sz val="11"/>
        <color rgb="FF000000"/>
        <rFont val="Calibri"/>
      </rPr>
      <t>Review the device configuration or request that the administrator logon to the device and observe the terminal. Verify either Option A or Option B (for systems with character limitations) of the Standard Mandatory DoD Notice and Consent Banner is displayed at logon. The required banner verbiage follows and must be displayed verbatim:</t>
    </r>
    <r>
      <rPr>
        <sz val="11"/>
        <color rgb="FF000000"/>
        <rFont val="Calibri"/>
      </rPr>
      <t xml:space="preserve">
</t>
    </r>
    <r>
      <rPr>
        <sz val="11"/>
        <color rgb="FF000000"/>
        <rFont val="Calibri"/>
      </rPr>
      <t>Option A</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Option B</t>
    </r>
    <r>
      <rPr>
        <sz val="11"/>
        <color rgb="FF000000"/>
        <rFont val="Calibri"/>
      </rPr>
      <t xml:space="preserve">
</t>
    </r>
    <r>
      <rPr>
        <sz val="11"/>
        <color rgb="FF000000"/>
        <rFont val="Calibri"/>
      </rPr>
      <t>If the system is incapable of displaying the required banner verbiage due to its size, a smaller banner must be used. The mandatory verbiage follows: "I've read &amp; consent to terms in IS user agreem't."</t>
    </r>
    <r>
      <rPr>
        <sz val="11"/>
        <color rgb="FF000000"/>
        <rFont val="Calibri"/>
      </rPr>
      <t xml:space="preserve">
</t>
    </r>
    <r>
      <rPr>
        <sz val="11"/>
        <color rgb="FF000000"/>
        <rFont val="Calibri"/>
      </rPr>
      <t>If the device configuration does not have a logon banner as stated above, this is a finding.</t>
    </r>
  </si>
  <si>
    <t>V-3014</t>
  </si>
  <si>
    <r>
      <rPr>
        <sz val="11"/>
        <rFont val="Calibri"/>
      </rPr>
      <t>The network devices must timeout management connections for administrative access after 10 minutes or less of inactivity.</t>
    </r>
  </si>
  <si>
    <r>
      <rPr>
        <sz val="11"/>
        <color rgb="FF000000"/>
        <rFont val="Calibri"/>
      </rPr>
      <t>Configure the network devices to ensure the timeout for unattended administrative access connections is no longer than 10 minutes.</t>
    </r>
  </si>
  <si>
    <r>
      <rPr>
        <sz val="11"/>
        <color rgb="FF000000"/>
        <rFont val="Calibri"/>
      </rPr>
      <t>Terminating an idle session within a short time period reduces the window of opportunity for unauthorized personnel to take control of a management session enabled between the managed network device and a PC or terminal server when the later has been left unattended. In addition quickly terminating an idle session will also free up resources committed by the managed network device as well as reduce the risk of a management session from being hijacked. Setting the timeout of the session to 10 minutes or less increases the level of protection afforded critical network components.</t>
    </r>
  </si>
  <si>
    <r>
      <rPr>
        <sz val="11"/>
        <color rgb="FF000000"/>
        <rFont val="Calibri"/>
      </rPr>
      <t>Review the management connection for administrative access and verify the network device is configured to time-out the connection at 10 minutes or less of inactivity.</t>
    </r>
    <r>
      <rPr>
        <sz val="11"/>
        <color rgb="FF000000"/>
        <rFont val="Calibri"/>
      </rPr>
      <t xml:space="preserve">
</t>
    </r>
    <r>
      <rPr>
        <sz val="11"/>
        <color rgb="FF000000"/>
        <rFont val="Calibri"/>
      </rPr>
      <t>If the device does not terminate inactive management connections at 10 minutes or less, this is a finding.</t>
    </r>
  </si>
  <si>
    <t>V-3031</t>
  </si>
  <si>
    <r>
      <rPr>
        <sz val="11"/>
        <rFont val="Calibri"/>
      </rPr>
      <t>The syslog administrator will configure the syslog sever to collect syslog messages from levels 0 through 6.</t>
    </r>
  </si>
  <si>
    <t>CAT III (Low)</t>
  </si>
  <si>
    <r>
      <rPr>
        <sz val="11"/>
        <color rgb="FF000000"/>
        <rFont val="Calibri"/>
      </rPr>
      <t>The administrator will configure the syslog server to collect syslog messages levels 0 through 6.</t>
    </r>
  </si>
  <si>
    <r>
      <rPr>
        <sz val="11"/>
        <color rgb="FF000000"/>
        <rFont val="Calibri"/>
      </rPr>
      <t>Logging is a critical part of router security.  Maintaining an audit trail of system activity can help identify configuration errors, understand past intrusions, troubleshoot service disruptions, and react to probes and scans of the network. Syslog levels 0-6 are the levels required to collect the necessary information to help in the recovery process.</t>
    </r>
  </si>
  <si>
    <r>
      <rPr>
        <sz val="11"/>
        <color rgb="FF000000"/>
        <rFont val="Calibri"/>
      </rPr>
      <t>Review the syslog server configuration to ensure that it is collecting syslog messages levels 0 through 6 for the appropriate facilities.</t>
    </r>
  </si>
  <si>
    <t>V-3046</t>
  </si>
  <si>
    <r>
      <rPr>
        <sz val="11"/>
        <rFont val="Calibri"/>
      </rPr>
      <t>The IAO/NSO will ensure that security alarms are set up within the managed network</t>
    </r>
    <r>
      <rPr>
        <sz val="11"/>
        <color rgb="FF000000"/>
        <rFont val="Calibri"/>
      </rPr>
      <t>'</t>
    </r>
    <r>
      <rPr>
        <b/>
        <sz val="11"/>
        <color rgb="FF000000"/>
        <rFont val="Calibri"/>
      </rPr>
      <t>s framework. At a minimum, these will include the following: - Integrity Violation: Indicates that network contents or objects have been illegally modified, deleted, or added. - Operational Violation: Indicates that a desired object or service could not be used. - Physical Violation: Indicates that a physical part of the network (such as a cable) has been damaged or modified without authorization. - Security Mechanism Violation: Indicates that the network</t>
    </r>
    <r>
      <rPr>
        <sz val="11"/>
        <color rgb="FF000000"/>
        <rFont val="Calibri"/>
      </rPr>
      <t>'</t>
    </r>
    <r>
      <rPr>
        <sz val="11"/>
        <color rgb="FF000000"/>
        <rFont val="Calibri"/>
      </rPr>
      <t>s security system has been compromised or breached. - Time Domain Violation: Indicates that an event has happened outside its allowed or typical time slot.</t>
    </r>
  </si>
  <si>
    <r>
      <rPr>
        <sz val="11"/>
        <color rgb="FF000000"/>
        <rFont val="Calibri"/>
      </rPr>
      <t>The NSO will ensure that the NMS is configured, at a minimum, to alarm on the following security violations: integrity, operational, physical, security mechanism, and time domain violation.</t>
    </r>
  </si>
  <si>
    <r>
      <rPr>
        <sz val="11"/>
        <color rgb="FF000000"/>
        <rFont val="Calibri"/>
      </rPr>
      <t>Without the proper categories of security alarms being defined on the NMS, responding to critical outages or attacks on the network may not be coordinated correctly with the right personnel, hardware, software or vendor maintenance.   Delays will inevitably occur which will cause network outages to last longer than necessary or expose the network to larger, more extensive attacks or outages.</t>
    </r>
  </si>
  <si>
    <r>
      <rPr>
        <sz val="11"/>
        <color rgb="FF000000"/>
        <rFont val="Calibri"/>
      </rPr>
      <t>Request that the network engineer demonstrate the alert capabilities.</t>
    </r>
  </si>
  <si>
    <t>V-3047</t>
  </si>
  <si>
    <r>
      <rPr>
        <sz val="11"/>
        <rFont val="Calibri"/>
      </rPr>
      <t>The IAO/NSO will ensure that alarms are categorized by severity using the following guidelines: - Critical and major alarms are given when a condition that affects service has arisen. For a critical alarm, steps must be taken immediately in order to restore the service that has been lost completely. - A major alarm indicates that steps must be taken as soon as possible because the affected service has degraded drastically and is in danger of being lost completely. - A minor alarm indicates a problem that does not yet affect service, but may do so if the problem is not corrected. - A warning alarm is used to signal a potential problem that may affect service. - An indeterminate alarm is one that requires human intervention to decide its severity.</t>
    </r>
  </si>
  <si>
    <r>
      <rPr>
        <sz val="11"/>
        <color rgb="FF000000"/>
        <rFont val="Calibri"/>
      </rPr>
      <t>The NSO will ensure that the NMS security alarm severity levels are configured as critical, major, minor, warning and indeterminate.</t>
    </r>
  </si>
  <si>
    <r>
      <rPr>
        <sz val="11"/>
        <color rgb="FF000000"/>
        <rFont val="Calibri"/>
      </rPr>
      <t>Without the proper categories of severity levels being defined on the NMS, outages or attacks may not be responded to by order of criticality. If a critical attack or outage is not responded to first, then there will be a delay in fixing the problem, which may cause network outages to last longer than necessary or expose the network to larger more extensive attacks or outages.</t>
    </r>
  </si>
  <si>
    <t>V-3050</t>
  </si>
  <si>
    <r>
      <rPr>
        <sz val="11"/>
        <rFont val="Calibri"/>
      </rPr>
      <t>The IAO/NSO will ensure a record is maintained of all logons and transactions processed by the management station. NOTE: Include time logged in and out, devices that were accessed and modified, and other activities performed.</t>
    </r>
  </si>
  <si>
    <r>
      <rPr>
        <sz val="11"/>
        <color rgb="FF000000"/>
        <rFont val="Calibri"/>
      </rPr>
      <t>The NSO will ensure that the NMS records all logons and transactions on the management station.  The log will include at a minimum: time logged in and out, devices that were accessed and modified, and other activities performed.  The audit will be stored online for a minimum of 30 days and offline for at least one year.</t>
    </r>
  </si>
  <si>
    <r>
      <rPr>
        <sz val="11"/>
        <color rgb="FF000000"/>
        <rFont val="Calibri"/>
      </rPr>
      <t>Logging is a critical part of network security.  Maintaining an audit trail of system activity logs can help identify configuration errors, understand past intrusions, troubleshoot service disruptions, and react to probes and scans of the network.  Audit logs are also necessary to provide a trail of evidence in case the network is compromised.  Without an audit trail that provides a when, where, who and how set of information, repeat offenders could continue attacks against the network indefinitely.  With this information, the network administrator can devise ways to block the attack and possibly identify and prosecute the attacker.</t>
    </r>
  </si>
  <si>
    <r>
      <rPr>
        <sz val="11"/>
        <color rgb="FF000000"/>
        <rFont val="Calibri"/>
      </rPr>
      <t>Review the NMS configuration and logs</t>
    </r>
  </si>
  <si>
    <t>V-3051</t>
  </si>
  <si>
    <r>
      <rPr>
        <sz val="11"/>
        <rFont val="Calibri"/>
      </rPr>
      <t>The IAO/NSO will ensure access to the NMS is restricted to authorized users with individual userids and passwords.</t>
    </r>
  </si>
  <si>
    <r>
      <rPr>
        <sz val="11"/>
        <color rgb="FF000000"/>
        <rFont val="Calibri"/>
      </rPr>
      <t>The NOC will ensure that access to the NMS is available only to authorized users with appropriate userids and passwords.</t>
    </r>
  </si>
  <si>
    <r>
      <rPr>
        <sz val="11"/>
        <color rgb="FF000000"/>
        <rFont val="Calibri"/>
      </rPr>
      <t>If unauthorized users gain access to the NMS they could change device configurations and SNMP variables that can cause disruptions and even denial of service conditions.</t>
    </r>
  </si>
  <si>
    <r>
      <rPr>
        <sz val="11"/>
        <color rgb="FF000000"/>
        <rFont val="Calibri"/>
      </rPr>
      <t>Review the NMS configuration to verify compliancy.</t>
    </r>
  </si>
  <si>
    <t>V-3056</t>
  </si>
  <si>
    <r>
      <rPr>
        <sz val="11"/>
        <rFont val="Calibri"/>
      </rPr>
      <t>Group accounts must not be configured for use on the network device.</t>
    </r>
  </si>
  <si>
    <r>
      <rPr>
        <sz val="11"/>
        <color rgb="FF000000"/>
        <rFont val="Calibri"/>
      </rPr>
      <t>Configure individual user accounts for each authorized person then remove any group accounts.</t>
    </r>
  </si>
  <si>
    <r>
      <rPr>
        <sz val="11"/>
        <color rgb="FF000000"/>
        <rFont val="Calibri"/>
      </rPr>
      <t>Group accounts configured for use on a network device do not allow for accountability or repudiation of individuals using the shared account.  If group accounts are not changed when someone leaves the group, that person could possibly gain control of the network device.  Having group accounts does not allow for proper auditing of who is accessing or changing the network.</t>
    </r>
  </si>
  <si>
    <r>
      <rPr>
        <sz val="11"/>
        <color rgb="FF000000"/>
        <rFont val="Calibri"/>
      </rPr>
      <t>Review the network device configuration and validate there are no group accounts configured for access.</t>
    </r>
    <r>
      <rPr>
        <sz val="11"/>
        <color rgb="FF000000"/>
        <rFont val="Calibri"/>
      </rPr>
      <t xml:space="preserve">
</t>
    </r>
    <r>
      <rPr>
        <sz val="11"/>
        <color rgb="FF000000"/>
        <rFont val="Calibri"/>
      </rPr>
      <t>If a group account is configured on the device, this is a finding.</t>
    </r>
  </si>
  <si>
    <t>V-3057</t>
  </si>
  <si>
    <r>
      <rPr>
        <sz val="11"/>
        <rFont val="Calibri"/>
      </rPr>
      <t>Authorized accounts must be assigned the least privilege level necessary to perform assigned duties.</t>
    </r>
  </si>
  <si>
    <r>
      <rPr>
        <sz val="11"/>
        <color rgb="FF000000"/>
        <rFont val="Calibri"/>
      </rPr>
      <t>Configure authorized accounts with the least privilege rule. Each user will have access to only the privileges they require to perform their assigned duties.</t>
    </r>
  </si>
  <si>
    <r>
      <rPr>
        <sz val="11"/>
        <color rgb="FF000000"/>
        <rFont val="Calibri"/>
      </rPr>
      <t>By not restricting authorized accounts to their proper privilege level, access to restricted functions may be allowed before authorized personnel are trained or experienced enough to use those functions. Network disruptions or outages may occur due to mistakes made by inexperienced persons using accounts with greater privileges than necessary.</t>
    </r>
  </si>
  <si>
    <r>
      <rPr>
        <sz val="11"/>
        <color rgb="FF000000"/>
        <rFont val="Calibri"/>
      </rPr>
      <t>Review the accounts authorized for access to the network device. Determine if the accounts are assigned the lowest privilege level necessary to perform assigned duties. User accounts must be set to a specific privilege level which can be mapped to specific commands or a group of commands. Authorized accounts should have the least privilege level unless deemed necessary for assigned duties.</t>
    </r>
    <r>
      <rPr>
        <sz val="11"/>
        <color rgb="FF000000"/>
        <rFont val="Calibri"/>
      </rPr>
      <t xml:space="preserve">
</t>
    </r>
    <r>
      <rPr>
        <sz val="11"/>
        <color rgb="FF000000"/>
        <rFont val="Calibri"/>
      </rPr>
      <t>If it is determined that authorized accounts are assigned to greater privileges than necessary, this is a finding.</t>
    </r>
  </si>
  <si>
    <t>V-3058</t>
  </si>
  <si>
    <r>
      <rPr>
        <sz val="11"/>
        <rFont val="Calibri"/>
      </rPr>
      <t>Unauthorized accounts must not be configured for access to the network device.</t>
    </r>
  </si>
  <si>
    <r>
      <rPr>
        <sz val="11"/>
        <color rgb="FF000000"/>
        <rFont val="Calibri"/>
      </rPr>
      <t>Remove any account configured for access to the network device that is not defined in the organization's responsibilities list.</t>
    </r>
  </si>
  <si>
    <r>
      <rPr>
        <sz val="11"/>
        <color rgb="FF000000"/>
        <rFont val="Calibri"/>
      </rPr>
      <t>A malicious user attempting to gain access to the network device may compromise an account that may be unauthorized for use.  The unauthorized account may be a temporary or inactive account that is no longer needed to access the device.  Denial of Service, interception of sensitive information, or other destructive actions could potentially take place if an unauthorized account is configured to access the network device.</t>
    </r>
  </si>
  <si>
    <r>
      <rPr>
        <sz val="11"/>
        <color rgb="FF000000"/>
        <rFont val="Calibri"/>
      </rPr>
      <t>Review the organization's responsibilities list and reconcile the list of authorized accounts with those accounts defined for access to the network device.</t>
    </r>
    <r>
      <rPr>
        <sz val="11"/>
        <color rgb="FF000000"/>
        <rFont val="Calibri"/>
      </rPr>
      <t xml:space="preserve">
</t>
    </r>
    <r>
      <rPr>
        <sz val="11"/>
        <color rgb="FF000000"/>
        <rFont val="Calibri"/>
      </rPr>
      <t>If an unauthorized account is configured for access to the device, this is a finding.</t>
    </r>
  </si>
  <si>
    <t>V-3069</t>
  </si>
  <si>
    <r>
      <rPr>
        <sz val="11"/>
        <rFont val="Calibri"/>
      </rPr>
      <t>Management connections to a network device must be established using secure protocols with FIPS 140-2 validated cryptographic modules.</t>
    </r>
  </si>
  <si>
    <r>
      <rPr>
        <sz val="11"/>
        <color rgb="FF000000"/>
        <rFont val="Calibri"/>
      </rPr>
      <t>Configure the network device to use secure protocols with FIPS 140-2 validated cryptographic modules.</t>
    </r>
  </si>
  <si>
    <r>
      <rPr>
        <sz val="11"/>
        <color rgb="FF000000"/>
        <rFont val="Calibri"/>
      </rPr>
      <t>Administration and management connections performed across a network are inherently dangerous because anyone with a packet sniffer and access to the right LAN segment can acquire the network device account and password information.  With this intercepted information they could gain access to the router and cause denial of service attacks, intercept sensitive information, or perform other destructive actions.</t>
    </r>
  </si>
  <si>
    <r>
      <rPr>
        <sz val="11"/>
        <color rgb="FF000000"/>
        <rFont val="Calibri"/>
      </rPr>
      <t xml:space="preserve">Review the network device configuration to verify only secure protocols using FIPS 140-2 validated cryptographic modules are used for any administrative access. Some of the secure protocols used for administrative and management access are listed below. This list is not all inclusive and represents a sample selection of secure protocols. </t>
    </r>
    <r>
      <rPr>
        <sz val="11"/>
        <color rgb="FF000000"/>
        <rFont val="Calibri"/>
      </rPr>
      <t xml:space="preserve">
</t>
    </r>
    <r>
      <rPr>
        <sz val="11"/>
        <color rgb="FF000000"/>
        <rFont val="Calibri"/>
      </rPr>
      <t>-SSHv2</t>
    </r>
    <r>
      <rPr>
        <sz val="11"/>
        <color rgb="FF000000"/>
        <rFont val="Calibri"/>
      </rPr>
      <t xml:space="preserve">
</t>
    </r>
    <r>
      <rPr>
        <sz val="11"/>
        <color rgb="FF000000"/>
        <rFont val="Calibri"/>
      </rPr>
      <t>-SCP</t>
    </r>
    <r>
      <rPr>
        <sz val="11"/>
        <color rgb="FF000000"/>
        <rFont val="Calibri"/>
      </rPr>
      <t xml:space="preserve">
</t>
    </r>
    <r>
      <rPr>
        <sz val="11"/>
        <color rgb="FF000000"/>
        <rFont val="Calibri"/>
      </rPr>
      <t>-HTTPS using TLS</t>
    </r>
    <r>
      <rPr>
        <sz val="11"/>
        <color rgb="FF000000"/>
        <rFont val="Calibri"/>
      </rPr>
      <t xml:space="preserve">
</t>
    </r>
    <r>
      <rPr>
        <sz val="11"/>
        <color rgb="FF000000"/>
        <rFont val="Calibri"/>
      </rPr>
      <t>If management connections are established using protocols without FIPS 140-2 validated cryptographic modules, this is a finding.</t>
    </r>
  </si>
  <si>
    <t>V-3070</t>
  </si>
  <si>
    <r>
      <rPr>
        <sz val="11"/>
        <rFont val="Calibri"/>
      </rPr>
      <t>Network devices must log all attempts to establish a management connection for administrative access.</t>
    </r>
  </si>
  <si>
    <r>
      <rPr>
        <sz val="11"/>
        <color rgb="FF000000"/>
        <rFont val="Calibri"/>
      </rPr>
      <t>Configure the device to log all access attempts to the device to establish a management connection for administrative access.</t>
    </r>
  </si>
  <si>
    <r>
      <rPr>
        <sz val="11"/>
        <color rgb="FF000000"/>
        <rFont val="Calibri"/>
      </rPr>
      <t>Audit logs are necessary to provide a trail of evidence in case the network is compromised.  Without an audit trail that provides a when, where, who and how set of information, repeat offenders could continue attacks against the network indefinitely.  With this information, the network administrator can devise ways to block the attack and possibly identify and prosecute the attacker.</t>
    </r>
  </si>
  <si>
    <r>
      <rPr>
        <sz val="11"/>
        <color rgb="FF000000"/>
        <rFont val="Calibri"/>
      </rPr>
      <t>Review the configuration to verify all attempts to access the device via management connection are logged.</t>
    </r>
    <r>
      <rPr>
        <sz val="11"/>
        <color rgb="FF000000"/>
        <rFont val="Calibri"/>
      </rPr>
      <t xml:space="preserve">
</t>
    </r>
    <r>
      <rPr>
        <sz val="11"/>
        <color rgb="FF000000"/>
        <rFont val="Calibri"/>
      </rPr>
      <t>If management connection attempts are not logged, this is a finding.</t>
    </r>
  </si>
  <si>
    <t>V-3143</t>
  </si>
  <si>
    <r>
      <rPr>
        <sz val="11"/>
        <rFont val="Calibri"/>
      </rPr>
      <t>Network devices must not have any default manufacturer passwords.</t>
    </r>
  </si>
  <si>
    <r>
      <rPr>
        <sz val="11"/>
        <color rgb="FF000000"/>
        <rFont val="Calibri"/>
      </rPr>
      <t>Remove any vendor default passwords from the network devices configuration.</t>
    </r>
  </si>
  <si>
    <r>
      <rPr>
        <sz val="11"/>
        <color rgb="FF000000"/>
        <rFont val="Calibri"/>
      </rPr>
      <t>Network devices not protected with strong password schemes provide the opportunity for anyone to crack the password thus gaining access to the device and causing network outage or denial of service. Many default vendor passwords are well-known; hence, not removing them prior to deploying the network devices into production provides an opportunity for a malicious user to gain unauthorized access to the device.</t>
    </r>
  </si>
  <si>
    <r>
      <rPr>
        <sz val="11"/>
        <color rgb="FF000000"/>
        <rFont val="Calibri"/>
      </rPr>
      <t>Review the network devices configuration to determine if the vendor default password is active.</t>
    </r>
    <r>
      <rPr>
        <sz val="11"/>
        <color rgb="FF000000"/>
        <rFont val="Calibri"/>
      </rPr>
      <t xml:space="preserve">
</t>
    </r>
    <r>
      <rPr>
        <sz val="11"/>
        <color rgb="FF000000"/>
        <rFont val="Calibri"/>
      </rPr>
      <t>If any vendor default passwords are used on the device, this is a finding.</t>
    </r>
  </si>
  <si>
    <t>V-3160</t>
  </si>
  <si>
    <r>
      <rPr>
        <sz val="11"/>
        <rFont val="Calibri"/>
      </rPr>
      <t>Network devices must be running a current and supported operating system with all IAVMs addressed.</t>
    </r>
  </si>
  <si>
    <r>
      <rPr>
        <sz val="11"/>
        <color rgb="FF000000"/>
        <rFont val="Calibri"/>
      </rPr>
      <t>Update operating system to a supported version that addresses all related IAVMs.</t>
    </r>
  </si>
  <si>
    <r>
      <rPr>
        <sz val="11"/>
        <color rgb="FF000000"/>
        <rFont val="Calibri"/>
      </rPr>
      <t>Network devices not running the latest tested and approved versions of software are vulnerable to network attacks. Running the most current, approved version of system and device software helps the site maintain a stable base of security fixes and patches, as well as enhancements to IP security. Viruses, denial of service attacks, system weaknesses, back doors and other potentially harmful situations could render a system vulnerable, allowing unauthorized access to DoD assets.</t>
    </r>
  </si>
  <si>
    <r>
      <rPr>
        <sz val="11"/>
        <color rgb="FF000000"/>
        <rFont val="Calibri"/>
      </rPr>
      <t>Have the administrator display the OS version in operation. The OS must be current with related IAVMs addressed.</t>
    </r>
    <r>
      <rPr>
        <sz val="11"/>
        <color rgb="FF000000"/>
        <rFont val="Calibri"/>
      </rPr>
      <t xml:space="preserve">
</t>
    </r>
    <r>
      <rPr>
        <sz val="11"/>
        <color rgb="FF000000"/>
        <rFont val="Calibri"/>
      </rPr>
      <t>If the device is using an OS that does not meet all IAVMs or currently not supported by the vendor, this is a finding.</t>
    </r>
  </si>
  <si>
    <t>V-3175</t>
  </si>
  <si>
    <r>
      <rPr>
        <sz val="11"/>
        <rFont val="Calibri"/>
      </rPr>
      <t>The network device must require authentication prior to establishing a management connection for administrative access.</t>
    </r>
  </si>
  <si>
    <r>
      <rPr>
        <sz val="11"/>
        <color rgb="FF000000"/>
        <rFont val="Calibri"/>
      </rPr>
      <t>Configure authentication for all management connections.</t>
    </r>
  </si>
  <si>
    <r>
      <rPr>
        <sz val="11"/>
        <color rgb="FF000000"/>
        <rFont val="Calibri"/>
      </rPr>
      <t>Network devices with no password for administrative access via a management connection provide the opportunity for anyone with network access to the device to make configuration changes enabling them to disrupt network operations resulting in a network outage.</t>
    </r>
  </si>
  <si>
    <r>
      <rPr>
        <sz val="11"/>
        <color rgb="FF000000"/>
        <rFont val="Calibri"/>
      </rPr>
      <t>Review the network device configuration to verify all management connections for administrative access require authentication.</t>
    </r>
    <r>
      <rPr>
        <sz val="11"/>
        <color rgb="FF000000"/>
        <rFont val="Calibri"/>
      </rPr>
      <t xml:space="preserve">
</t>
    </r>
    <r>
      <rPr>
        <sz val="11"/>
        <color rgb="FF000000"/>
        <rFont val="Calibri"/>
      </rPr>
      <t>If authentication isn't configured for management access, this is a finding.</t>
    </r>
  </si>
  <si>
    <t>V-3184</t>
  </si>
  <si>
    <r>
      <rPr>
        <sz val="11"/>
        <rFont val="Calibri"/>
      </rPr>
      <t>The IAO/NSO will ensure all accounts are assigned the lowest possible level of access/rights necessary to perform their jobs.</t>
    </r>
  </si>
  <si>
    <r>
      <rPr>
        <sz val="11"/>
        <color rgb="FF000000"/>
        <rFont val="Calibri"/>
      </rPr>
      <t>Have the NSO ensure that accounts are created with the lowest privilege necessary to perform their duties.</t>
    </r>
  </si>
  <si>
    <r>
      <rPr>
        <sz val="11"/>
        <color rgb="FF000000"/>
        <rFont val="Calibri"/>
      </rPr>
      <t>Without a formal personnel approval process, unauthorized users may gain access to critical DoD systems. It is imperitive that only the required access to the required systems and information be provided to each individual.</t>
    </r>
    <r>
      <rPr>
        <sz val="11"/>
        <color rgb="FF000000"/>
        <rFont val="Calibri"/>
      </rPr>
      <t xml:space="preserve">
</t>
    </r>
    <r>
      <rPr>
        <sz val="11"/>
        <color rgb="FF000000"/>
        <rFont val="Calibri"/>
      </rPr>
      <t>The lack of a password protection for communications devices provides anyone access to the device, which opens a backdoor opportunity for intruders to attack and manipulate or compromise network resources. Vendors often assign default passwords to communication devices.  These default passwords are well known to the hacker community and are extremely dangerous if left unchanged.</t>
    </r>
  </si>
  <si>
    <r>
      <rPr>
        <sz val="11"/>
        <color rgb="FF000000"/>
        <rFont val="Calibri"/>
      </rPr>
      <t>Review the user database to determine compliance.</t>
    </r>
  </si>
  <si>
    <t>V-3196</t>
  </si>
  <si>
    <r>
      <rPr>
        <sz val="11"/>
        <rFont val="Calibri"/>
      </rPr>
      <t>The network device must use SNMP Version 3 Security Model with FIPS 140-2 validated cryptography for any SNMP agent configured on the device.</t>
    </r>
  </si>
  <si>
    <r>
      <rPr>
        <sz val="11"/>
        <color rgb="FF000000"/>
        <rFont val="Calibri"/>
      </rPr>
      <t>If SNMP is enabled, configure the network device to use SNMP Version 3 Security Model with FIPS 140-2 validated cryptography (i.e., SHA authentication and AES encryption).</t>
    </r>
  </si>
  <si>
    <r>
      <rPr>
        <sz val="11"/>
        <color rgb="FF000000"/>
        <rFont val="Calibri"/>
      </rPr>
      <t>SNMP Versions 1 and 2 are not considered secure. Without the strong authentication and privacy that is provided by the SNMP Version 3 User-based Security Model (USM), an unauthorized user can gain access to network management information used to launch an attack against the network.</t>
    </r>
  </si>
  <si>
    <r>
      <rPr>
        <sz val="11"/>
        <color rgb="FF000000"/>
        <rFont val="Calibri"/>
      </rPr>
      <t>Review the device configuration to verify it is configured to use SNMPv3 with both SHA authentication and privacy using AES encryption.</t>
    </r>
    <r>
      <rPr>
        <sz val="11"/>
        <color rgb="FF000000"/>
        <rFont val="Calibri"/>
      </rPr>
      <t xml:space="preserve">
</t>
    </r>
    <r>
      <rPr>
        <sz val="11"/>
        <color rgb="FF000000"/>
        <rFont val="Calibri"/>
      </rPr>
      <t>Downgrades:</t>
    </r>
    <r>
      <rPr>
        <sz val="11"/>
        <color rgb="FF000000"/>
        <rFont val="Calibri"/>
      </rPr>
      <t xml:space="preserve">
</t>
    </r>
    <r>
      <rPr>
        <sz val="11"/>
        <color rgb="FF000000"/>
        <rFont val="Calibri"/>
      </rPr>
      <t>If the site is using Version 1 or Version 2 with all of the appropriate patches and has developed a migration plan to implement the Version 3 Security Model, this finding can be downgraded to a Category II.</t>
    </r>
    <r>
      <rPr>
        <sz val="11"/>
        <color rgb="FF000000"/>
        <rFont val="Calibri"/>
      </rPr>
      <t xml:space="preserve">
</t>
    </r>
    <r>
      <rPr>
        <sz val="11"/>
        <color rgb="FF000000"/>
        <rFont val="Calibri"/>
      </rPr>
      <t>If the targeted asset is running SNMPv3 and does not support SHA or AES, but the device is configured to use MD5 authentication and DES or 3DES encryption, then the finding can be downgraded to a Category III.</t>
    </r>
    <r>
      <rPr>
        <sz val="11"/>
        <color rgb="FF000000"/>
        <rFont val="Calibri"/>
      </rPr>
      <t xml:space="preserve">
</t>
    </r>
    <r>
      <rPr>
        <sz val="11"/>
        <color rgb="FF000000"/>
        <rFont val="Calibri"/>
      </rPr>
      <t>If the site is using Version 1 or Version 2 and has installed all of the appropriate patches or upgrades to mitigate any known security vulnerabilities, this finding can be downgraded to a Category II. In addition, if the device does not support SNMPv3, this finding can be downgraded to a Category III provided all of the appropriate patches to mitigate any known security vulnerabilities have been applied and has developed a migration plan that includes the device upgrade to support Version 3 and the implementation of the Version 3 Security Model.</t>
    </r>
    <r>
      <rPr>
        <sz val="11"/>
        <color rgb="FF000000"/>
        <rFont val="Calibri"/>
      </rPr>
      <t xml:space="preserve">
</t>
    </r>
    <r>
      <rPr>
        <sz val="11"/>
        <color rgb="FF000000"/>
        <rFont val="Calibri"/>
      </rPr>
      <t>If the device is configured to use to anything other than SNMPv3 with at least SHA-1 and AES, this is a finding. Downgrades can be determined based on the criteria above.</t>
    </r>
  </si>
  <si>
    <t>V-3210</t>
  </si>
  <si>
    <r>
      <rPr>
        <sz val="11"/>
        <rFont val="Calibri"/>
      </rPr>
      <t>The network device must not use the default or well-known SNMP community strings public and private.</t>
    </r>
  </si>
  <si>
    <r>
      <rPr>
        <sz val="11"/>
        <color rgb="FF000000"/>
        <rFont val="Calibri"/>
      </rPr>
      <t>Configure unique SNMP community strings replacing the default community strings.</t>
    </r>
  </si>
  <si>
    <r>
      <rPr>
        <sz val="11"/>
        <color rgb="FF000000"/>
        <rFont val="Calibri"/>
      </rPr>
      <t>Network devices may be distributed by the vendor pre-configured with an SNMP agent using the well-known SNMP community strings public for read only and private for read and write authorization. An attacker can obtain information about a network device using the read community string "public". In addition, an attacker can change a system configuration using the write community string "private".</t>
    </r>
  </si>
  <si>
    <r>
      <rPr>
        <sz val="11"/>
        <color rgb="FF000000"/>
        <rFont val="Calibri"/>
      </rPr>
      <t>Review the network devices configuration and verify if either of the SNMP community strings "public" or "private" is being used.</t>
    </r>
    <r>
      <rPr>
        <sz val="11"/>
        <color rgb="FF000000"/>
        <rFont val="Calibri"/>
      </rPr>
      <t xml:space="preserve">
</t>
    </r>
    <r>
      <rPr>
        <sz val="11"/>
        <color rgb="FF000000"/>
        <rFont val="Calibri"/>
      </rPr>
      <t>If default or well-known community strings are used for SNMP, this is a finding.</t>
    </r>
  </si>
  <si>
    <t>V-3966</t>
  </si>
  <si>
    <r>
      <rPr>
        <sz val="11"/>
        <rFont val="Calibri"/>
      </rPr>
      <t>In the event the authentication server is unavailable, the network device must have a single local account of last resort defined.</t>
    </r>
  </si>
  <si>
    <r>
      <rPr>
        <sz val="11"/>
        <color rgb="FF000000"/>
        <rFont val="Calibri"/>
      </rPr>
      <t>Configure the device to only allow one local account of last resort for emergency access and store the credentials in a secure manner.</t>
    </r>
  </si>
  <si>
    <r>
      <rPr>
        <sz val="11"/>
        <color rgb="FF000000"/>
        <rFont val="Calibri"/>
      </rPr>
      <t>Authentication for administrative access to the device is required at all times. A single account of last resort can be created on the device's local database for use in an emergency such as when the authentication server is down or connectivity between the device and the authentication server is not operable. The console or local account of last resort logon credentials must be stored in a sealed envelope and kept in a safe.</t>
    </r>
  </si>
  <si>
    <r>
      <rPr>
        <sz val="11"/>
        <color rgb="FF000000"/>
        <rFont val="Calibri"/>
      </rPr>
      <t>Review the network device configuration to determine if an authentication server is defined for gaining administrative access. If so, there must be only one account of last resort configured locally for an emergency.</t>
    </r>
    <r>
      <rPr>
        <sz val="11"/>
        <color rgb="FF000000"/>
        <rFont val="Calibri"/>
      </rPr>
      <t xml:space="preserve">
</t>
    </r>
    <r>
      <rPr>
        <sz val="11"/>
        <color rgb="FF000000"/>
        <rFont val="Calibri"/>
      </rPr>
      <t>Verify the username and password for the local account of last resort is contained within a sealed envelope kept in a safe.</t>
    </r>
    <r>
      <rPr>
        <sz val="11"/>
        <color rgb="FF000000"/>
        <rFont val="Calibri"/>
      </rPr>
      <t xml:space="preserve">
</t>
    </r>
    <r>
      <rPr>
        <sz val="11"/>
        <color rgb="FF000000"/>
        <rFont val="Calibri"/>
      </rPr>
      <t>If an authentication server is used and more than one local account exists, this is a finding.</t>
    </r>
  </si>
  <si>
    <t>V-3967</t>
  </si>
  <si>
    <r>
      <rPr>
        <sz val="11"/>
        <rFont val="Calibri"/>
      </rPr>
      <t>The network devices must time out access to the console port at 10 minutes or less of inactivity.</t>
    </r>
  </si>
  <si>
    <r>
      <rPr>
        <sz val="11"/>
        <color rgb="FF000000"/>
        <rFont val="Calibri"/>
      </rPr>
      <t>Configure the timeout for idle console connection to 10 minutes or less.</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</si>
  <si>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device. Setting the timeout of the session to 10 minutes or less increases the level of protection afforded critical network components.</t>
    </r>
  </si>
  <si>
    <r>
      <rPr>
        <sz val="11"/>
        <color rgb="FF000000"/>
        <rFont val="Calibri"/>
      </rPr>
      <t>Review the configuration and verify a session using the console port will time out after 10 minutes or less of inactivity.</t>
    </r>
    <r>
      <rPr>
        <sz val="11"/>
        <color rgb="FF000000"/>
        <rFont val="Calibri"/>
      </rPr>
      <t xml:space="preserve">
</t>
    </r>
    <r>
      <rPr>
        <sz val="11"/>
        <color rgb="FF000000"/>
        <rFont val="Calibri"/>
      </rPr>
      <t>If console access is not configured to timeout at 10 minutes or less, this is a finding.</t>
    </r>
  </si>
  <si>
    <t>V-3982</t>
  </si>
  <si>
    <r>
      <rPr>
        <sz val="11"/>
        <rFont val="Calibri"/>
      </rPr>
      <t>L2TP must not pass into the private network of an enclave.</t>
    </r>
  </si>
  <si>
    <r>
      <rPr>
        <sz val="11"/>
        <color rgb="FF000000"/>
        <rFont val="Calibri"/>
      </rPr>
      <t>Terminate L2TP tunnels at the enclave perimeter, either in the DMZ or a service network for filtering and content inspection before passing traffic to the enclave's private network.</t>
    </r>
  </si>
  <si>
    <r>
      <rPr>
        <sz val="11"/>
        <color rgb="FF000000"/>
        <rFont val="Calibri"/>
      </rPr>
      <t>Unlike GRE (a simple encapsulating header) L2TP is a full-fledged communications protocol with control channel, data channels, and a robust command structure. In addition to PPP, other link layer types (called pseudowires) can be and are defined for delivery in L2TP by separate RFC documents. Further complexity is created by the capability to define vender-specific parameters beyond those defined in the L2TP specifications.</t>
    </r>
    <r>
      <rPr>
        <sz val="11"/>
        <color rgb="FF000000"/>
        <rFont val="Calibri"/>
      </rPr>
      <t xml:space="preserve">
</t>
    </r>
    <r>
      <rPr>
        <sz val="11"/>
        <color rgb="FF000000"/>
        <rFont val="Calibri"/>
      </rPr>
      <t>The endpoint devices of an L2TP connection can be an L2TP Access Concentrator (LAC) in which case it inputs/outputs the layer 2 protocol to/from the L2TP tunnel. Otherwise it is an L2TP Network Server (LNS), in which case it inputs/outputs the layer 3 (IP) protocol to/from the L2TP tunnel. The specifications describe three reference models: LAC-LNS, LAC-LAC, and LNS-LNS, the first of which is the most common case. The LAC-LNS model allows a remote access user to reach his home network or ISP from a remote location. The remote access user either dials (or otherwise connects via layer 2) to a LAC device which tunnels his connection home to an awaiting LNS. The LAC could also be located on the remote user's laptop which connects to an LNS at home using some generic internet connection. The other reference models may be used for more obscure scenarios.</t>
    </r>
    <r>
      <rPr>
        <sz val="11"/>
        <color rgb="FF000000"/>
        <rFont val="Calibri"/>
      </rPr>
      <t xml:space="preserve">
</t>
    </r>
    <r>
      <rPr>
        <sz val="11"/>
        <color rgb="FF000000"/>
        <rFont val="Calibri"/>
      </rPr>
      <t>Although the L2TP protocol does not contain encryption capability, it can be operated over IPSEC which would provide authentication and confidentiality. A remote user in the LAC-LNS model would most likely obtain a dynamically assigned IP address from the home network to ultimately use through the tunnel back to the home network. Secondly, the outer IP source address used to send the L2TP tunnel packet to the home network is likely to be unknown or highly variable. Thirdly, since the LNS provides the remote user with a dynamic IP address to use, the firewall at the home network would have to be dynamically updated to accept this address in conjunction with the outer tunnel address. Finally, there is also the issue of authentication of the remote user prior to divulging an acceptable IP address. As a result of all of these complications, the strict filtering rules applied to the IP-in-IP and GRE tunneling cases will likely not be possible in the L2TP scenario.</t>
    </r>
    <r>
      <rPr>
        <sz val="11"/>
        <color rgb="FF000000"/>
        <rFont val="Calibri"/>
      </rPr>
      <t xml:space="preserve">
</t>
    </r>
    <r>
      <rPr>
        <sz val="11"/>
        <color rgb="FF000000"/>
        <rFont val="Calibri"/>
      </rPr>
      <t xml:space="preserve">In addition to the difficulty of enforcing addresses and endpoints (as explained above), the L2TP protocol itself is a security concern if allowed through a security boundary. In particular: </t>
    </r>
    <r>
      <rPr>
        <sz val="11"/>
        <color rgb="FF000000"/>
        <rFont val="Calibri"/>
      </rPr>
      <t xml:space="preserve">
</t>
    </r>
    <r>
      <rPr>
        <sz val="11"/>
        <color rgb="FF000000"/>
        <rFont val="Calibri"/>
      </rPr>
      <t xml:space="preserve">1) L2TP potentially allows link layer protocols to be delivered from afar. These protocols were intended for link-local scope only, are less defended, and not as well-known </t>
    </r>
    <r>
      <rPr>
        <sz val="11"/>
        <color rgb="FF000000"/>
        <rFont val="Calibri"/>
      </rPr>
      <t xml:space="preserve">
</t>
    </r>
    <r>
      <rPr>
        <sz val="11"/>
        <color rgb="FF000000"/>
        <rFont val="Calibri"/>
      </rPr>
      <t>2) The L2TP tunnels can carry IP packets that are very difficult to see and filter because of the additional layer 2 overhead</t>
    </r>
    <r>
      <rPr>
        <sz val="11"/>
        <color rgb="FF000000"/>
        <rFont val="Calibri"/>
      </rPr>
      <t xml:space="preserve">
</t>
    </r>
    <r>
      <rPr>
        <sz val="11"/>
        <color rgb="FF000000"/>
        <rFont val="Calibri"/>
      </rPr>
      <t>3) L2TP is highly complex and variable (vender-specific variability) and therefore would be a viable target that is difficult to defend. It is better left outside of the main firewall where less damage occurs if the L2TP-processing node is compromised.</t>
    </r>
    <r>
      <rPr>
        <sz val="11"/>
        <color rgb="FF000000"/>
        <rFont val="Calibri"/>
      </rPr>
      <t xml:space="preserve">
</t>
    </r>
    <r>
      <rPr>
        <sz val="11"/>
        <color rgb="FF000000"/>
        <rFont val="Calibri"/>
      </rPr>
      <t>4) Filtering cannot be used to detect and prevent other unintended layer 2 protocols from being tunneled. The strength of the application layer code would have to be relied on to achieve this task.</t>
    </r>
    <r>
      <rPr>
        <sz val="11"/>
        <color rgb="FF000000"/>
        <rFont val="Calibri"/>
      </rPr>
      <t xml:space="preserve">
</t>
    </r>
    <r>
      <rPr>
        <sz val="11"/>
        <color rgb="FF000000"/>
        <rFont val="Calibri"/>
      </rPr>
      <t>5) Regardless of whether the L2TP is handled inside or outside of the main network, a secondary layer of IP filtering is required, therefore bringing it inside doesn't save resources.</t>
    </r>
    <r>
      <rPr>
        <sz val="11"/>
        <color rgb="FF000000"/>
        <rFont val="Calibri"/>
      </rPr>
      <t xml:space="preserve">
</t>
    </r>
    <r>
      <rPr>
        <sz val="11"/>
        <color rgb="FF000000"/>
        <rFont val="Calibri"/>
      </rPr>
      <t>Therefore, it is not recommended to allow unencrypted L2TP packets across the security boundary into the network's protected areas. Reference the Backbone Transport STIG for additional L2TP guidance and use.</t>
    </r>
  </si>
  <si>
    <r>
      <rPr>
        <sz val="11"/>
        <color rgb="FF000000"/>
        <rFont val="Calibri"/>
      </rPr>
      <t>Review the network topology diagram, and review VPN concentrators.</t>
    </r>
    <r>
      <rPr>
        <sz val="11"/>
        <color rgb="FF000000"/>
        <rFont val="Calibri"/>
      </rPr>
      <t xml:space="preserve">
</t>
    </r>
    <r>
      <rPr>
        <sz val="11"/>
        <color rgb="FF000000"/>
        <rFont val="Calibri"/>
      </rPr>
      <t>Verify that L2TP is not permitted into the enclave's private network. L2TP uses TCP and UDP ports 1701. See the PPS Vulnerability Assessment for additional protocol guidance and reference the Backbone Transport STIG for exceptions.</t>
    </r>
    <r>
      <rPr>
        <sz val="11"/>
        <color rgb="FF000000"/>
        <rFont val="Calibri"/>
      </rPr>
      <t xml:space="preserve">
</t>
    </r>
    <r>
      <rPr>
        <sz val="11"/>
        <color rgb="FF000000"/>
        <rFont val="Calibri"/>
      </rPr>
      <t>If L2TP is not filtered outbound, this is a finding.</t>
    </r>
  </si>
  <si>
    <t>V-4582</t>
  </si>
  <si>
    <r>
      <rPr>
        <sz val="11"/>
        <rFont val="Calibri"/>
      </rPr>
      <t>The network device must require authentication for console access.</t>
    </r>
  </si>
  <si>
    <r>
      <rPr>
        <sz val="11"/>
        <color rgb="FF000000"/>
        <rFont val="Calibri"/>
      </rPr>
      <t>Configure authentication for console access on the network device.</t>
    </r>
  </si>
  <si>
    <r>
      <rPr>
        <sz val="11"/>
        <color rgb="FF000000"/>
        <rFont val="Calibri"/>
      </rPr>
      <t>Network devices with no password for administrative access via the console provide the opportunity for anyone with physical access to the device to make configuration changes enabling them to disrupt network operations resulting in a network outage.</t>
    </r>
  </si>
  <si>
    <r>
      <rPr>
        <sz val="11"/>
        <color rgb="FF000000"/>
        <rFont val="Calibri"/>
      </rPr>
      <t>Review the network device's configuration and verify authentication is required for console access.</t>
    </r>
    <r>
      <rPr>
        <sz val="11"/>
        <color rgb="FF000000"/>
        <rFont val="Calibri"/>
      </rPr>
      <t xml:space="preserve">
</t>
    </r>
    <r>
      <rPr>
        <sz val="11"/>
        <color rgb="FF000000"/>
        <rFont val="Calibri"/>
      </rPr>
      <t>If authentication is not configured for console access, this is a finding.</t>
    </r>
  </si>
  <si>
    <t>V-4613</t>
  </si>
  <si>
    <r>
      <rPr>
        <sz val="11"/>
        <rFont val="Calibri"/>
      </rPr>
      <t>All in-band sessions to the NMS must be secured using FIPS 140-2 approved encryption and hashing algorithms.</t>
    </r>
  </si>
  <si>
    <r>
      <rPr>
        <sz val="11"/>
        <color rgb="FF000000"/>
        <rFont val="Calibri"/>
      </rPr>
      <t>Implement and configure an approved FIPs 140-2 encryption and hashing algorithm for in-band management to the NMS.</t>
    </r>
  </si>
  <si>
    <r>
      <rPr>
        <sz val="11"/>
        <color rgb="FF000000"/>
        <rFont val="Calibri"/>
      </rPr>
      <t>Without the use of FIPS 140-2 encryption to in-band management connections, unauthorized users may gain access to the NMS enabling them to change device configurations and SNMP variables that can cause disruptions and even denial of service conditions.</t>
    </r>
  </si>
  <si>
    <r>
      <rPr>
        <sz val="11"/>
        <color rgb="FF000000"/>
        <rFont val="Calibri"/>
      </rPr>
      <t>Inspect the NMS configuration to validate in-band management access is using an approved FIPS 140-2 encryption and hashing algorithm.</t>
    </r>
  </si>
  <si>
    <t>V-5611</t>
  </si>
  <si>
    <r>
      <rPr>
        <sz val="11"/>
        <rFont val="Calibri"/>
      </rPr>
      <t>The network devices must only allow management connections for administrative access from hosts residing in the management network.</t>
    </r>
  </si>
  <si>
    <r>
      <rPr>
        <sz val="11"/>
        <color rgb="FF000000"/>
        <rFont val="Calibri"/>
      </rPr>
      <t>Configure an ACL or filter to restrict management access to the device from only the management network.</t>
    </r>
  </si>
  <si>
    <r>
      <rPr>
        <sz val="11"/>
        <color rgb="FF000000"/>
        <rFont val="Calibri"/>
      </rPr>
      <t>Remote administration is inherently dangerous because anyone with a sniffer and access to the right LAN segment could acquire the device account and password information. With this intercepted information they could gain access to the infrastructure and cause denial of service attacks, intercept sensitive information, or perform other destructive actions.</t>
    </r>
  </si>
  <si>
    <r>
      <rPr>
        <sz val="11"/>
        <color rgb="FF000000"/>
        <rFont val="Calibri"/>
      </rPr>
      <t>Review the configuration and verify management access to the device is allowed only from hosts within the management network.</t>
    </r>
    <r>
      <rPr>
        <sz val="11"/>
        <color rgb="FF000000"/>
        <rFont val="Calibri"/>
      </rPr>
      <t xml:space="preserve">
</t>
    </r>
    <r>
      <rPr>
        <sz val="11"/>
        <color rgb="FF000000"/>
        <rFont val="Calibri"/>
      </rPr>
      <t>If management access can be gained from outside of the authorized management network, this is a finding.</t>
    </r>
  </si>
  <si>
    <t>V-5612</t>
  </si>
  <si>
    <r>
      <rPr>
        <sz val="11"/>
        <rFont val="Calibri"/>
      </rPr>
      <t>The network devices must be configured to timeout after 60 seconds or less for incomplete or broken SSH sessions.</t>
    </r>
  </si>
  <si>
    <r>
      <rPr>
        <sz val="11"/>
        <color rgb="FF000000"/>
        <rFont val="Calibri"/>
      </rPr>
      <t>Configure the network devices so it will require a secure shell timeout of 60 seconds or less.</t>
    </r>
  </si>
  <si>
    <r>
      <rPr>
        <sz val="11"/>
        <color rgb="FF000000"/>
        <rFont val="Calibri"/>
      </rPr>
      <t>An attacker may attempt to connect to the device using SSH by guessing the authentication method, encryption algorithm, and keys. Limiting the amount of time allowed for authenticating and negotiating the SSH session reduces the window of opportunity for the malicious user attempting to make a connection to the network device.</t>
    </r>
  </si>
  <si>
    <r>
      <rPr>
        <sz val="11"/>
        <color rgb="FF000000"/>
        <rFont val="Calibri"/>
      </rPr>
      <t>Review the configuration and verify the timeout is set for 60 seconds or less. The SSH service terminates the connection if protocol negotiation (that includes user authentication) is not complete within this timeout period.</t>
    </r>
    <r>
      <rPr>
        <sz val="11"/>
        <color rgb="FF000000"/>
        <rFont val="Calibri"/>
      </rPr>
      <t xml:space="preserve">
</t>
    </r>
    <r>
      <rPr>
        <sz val="11"/>
        <color rgb="FF000000"/>
        <rFont val="Calibri"/>
      </rPr>
      <t>If the device is not configured to drop broken SSH sessions after 60 seconds, this is a finding.</t>
    </r>
  </si>
  <si>
    <t>V-5613</t>
  </si>
  <si>
    <r>
      <rPr>
        <sz val="11"/>
        <rFont val="Calibri"/>
      </rPr>
      <t>The network device must be configured for a maximum number of unsuccessful SSH logon attempts set at 3 before resetting the interface.</t>
    </r>
  </si>
  <si>
    <r>
      <rPr>
        <sz val="11"/>
        <color rgb="FF000000"/>
        <rFont val="Calibri"/>
      </rPr>
      <t>Configure the network device to require a maximum number of unsuccessful SSH logon attempts at 3.</t>
    </r>
  </si>
  <si>
    <r>
      <rPr>
        <sz val="11"/>
        <color rgb="FF000000"/>
        <rFont val="Calibri"/>
      </rPr>
      <t>An attacker may attempt to connect to the device using SSH by guessing the authentication method and authentication key or shared secret. Setting the authentication retry to 3 or less strengthens against a Brute Force attack.</t>
    </r>
  </si>
  <si>
    <r>
      <rPr>
        <sz val="11"/>
        <color rgb="FF000000"/>
        <rFont val="Calibri"/>
      </rPr>
      <t>Review the configuration and verify the number of unsuccessful SSH logon attempts is set at 3.</t>
    </r>
    <r>
      <rPr>
        <sz val="11"/>
        <color rgb="FF000000"/>
        <rFont val="Calibri"/>
      </rPr>
      <t xml:space="preserve">
</t>
    </r>
    <r>
      <rPr>
        <sz val="11"/>
        <color rgb="FF000000"/>
        <rFont val="Calibri"/>
      </rPr>
      <t>If the device is not configured to reset unsuccessful SSH logon attempts at 3, this is a finding.</t>
    </r>
  </si>
  <si>
    <t>V-5644</t>
  </si>
  <si>
    <r>
      <rPr>
        <sz val="11"/>
        <rFont val="Calibri"/>
      </rPr>
      <t>The TFTP server used to store network element configurations and images must be only connected to the management network.</t>
    </r>
  </si>
  <si>
    <r>
      <rPr>
        <sz val="11"/>
        <color rgb="FF000000"/>
        <rFont val="Calibri"/>
      </rPr>
      <t>Connect the TFTP server only to the management network.</t>
    </r>
  </si>
  <si>
    <r>
      <rPr>
        <sz val="11"/>
        <color rgb="FF000000"/>
        <rFont val="Calibri"/>
      </rPr>
      <t>TFTP that contains network element configurations and images must only be connected to the management network to enforce restricted and limited access.</t>
    </r>
  </si>
  <si>
    <r>
      <rPr>
        <sz val="11"/>
        <color rgb="FF000000"/>
        <rFont val="Calibri"/>
      </rPr>
      <t>Review the layer 2 and layer 3 network topology to determine what network the TFTP server is connected to. Verify that the server has been configured or assigned an IP address that belongs to the management network.</t>
    </r>
  </si>
  <si>
    <t>V-5646</t>
  </si>
  <si>
    <r>
      <rPr>
        <sz val="11"/>
        <rFont val="Calibri"/>
      </rPr>
      <t>The network device must drop half-open TCP connections through filtering thresholds or timeout periods.</t>
    </r>
  </si>
  <si>
    <r>
      <rPr>
        <sz val="11"/>
        <color rgb="FF000000"/>
        <rFont val="Calibri"/>
      </rPr>
      <t>Configure the device to drop half-open TCP connections through threshold filtering or timeout periods.</t>
    </r>
  </si>
  <si>
    <r>
      <rPr>
        <sz val="11"/>
        <color rgb="FF000000"/>
        <rFont val="Calibri"/>
      </rPr>
      <t>A TCP connection consists of a three-way handshake message sequence. A connection request is transmitted by the originator, an acknowledgement is returned from the receiver, and then an acceptance of that acknowledgement is sent by the originator.</t>
    </r>
    <r>
      <rPr>
        <sz val="11"/>
        <color rgb="FF000000"/>
        <rFont val="Calibri"/>
      </rPr>
      <t xml:space="preserve">
</t>
    </r>
    <r>
      <rPr>
        <sz val="11"/>
        <color rgb="FF000000"/>
        <rFont val="Calibri"/>
      </rPr>
      <t>An attacker's goal in this scenario is to cause a denial of service to the network or device by initiating a high volume of TCP packets, then never sending an acknowledgement, leaving connections in a half-opened state. Without the device having a connection or time threshold for these half-opened sessions, the device risks being a victim of a denial of service attack. Setting a TCP timeout threshold will instruct the device to shut down any incomplete connections. Services such as SSH, BGP, SNMP, LDP, etc. are some services that may be prone to these types of denial of service attacks. If the router does not have any BGP connections with BGP neighbors across WAN links, values could be set to even tighter constraints.</t>
    </r>
  </si>
  <si>
    <r>
      <rPr>
        <sz val="11"/>
        <color rgb="FF000000"/>
        <rFont val="Calibri"/>
      </rPr>
      <t>Review the device configuration to determine if threshold filters or timeout periods are set for dropping excessive half-open TCP connections.</t>
    </r>
    <r>
      <rPr>
        <sz val="11"/>
        <color rgb="FF000000"/>
        <rFont val="Calibri"/>
      </rPr>
      <t xml:space="preserve">
</t>
    </r>
    <r>
      <rPr>
        <sz val="11"/>
        <color rgb="FF000000"/>
        <rFont val="Calibri"/>
      </rPr>
      <t>For timeout periods, the time should be set to 10 seconds or less. If the device cannot be configured for 10 seconds or less, it should be set to the least amount of time allowable in the configuration. Threshold filters will need to be determined by the organization for optimal filtering.</t>
    </r>
    <r>
      <rPr>
        <sz val="11"/>
        <color rgb="FF000000"/>
        <rFont val="Calibri"/>
      </rPr>
      <t xml:space="preserve">
</t>
    </r>
    <r>
      <rPr>
        <sz val="11"/>
        <color rgb="FF000000"/>
        <rFont val="Calibri"/>
      </rPr>
      <t>If the device is not configured in a way to drop half-open TCP connections using filtering or timeout periods, this is a finding.</t>
    </r>
  </si>
  <si>
    <t>V-7011</t>
  </si>
  <si>
    <r>
      <rPr>
        <sz val="11"/>
        <rFont val="Calibri"/>
      </rPr>
      <t>The auxiliary port must be disabled unless it is connected to a secured modem providing encryption and authentication.</t>
    </r>
  </si>
  <si>
    <r>
      <rPr>
        <sz val="11"/>
        <color rgb="FF000000"/>
        <rFont val="Calibri"/>
      </rPr>
      <t>Disable the auxiliary port. If used for out-of-band administrative access, the port must be connected to a secured modem providing encryption and authentication.</t>
    </r>
  </si>
  <si>
    <r>
      <rPr>
        <sz val="11"/>
        <color rgb="FF000000"/>
        <rFont val="Calibri"/>
      </rPr>
      <t>The use of POTS lines to modems connecting to network devices provides clear text of authentication traffic over commercial circuits that could be captured and used to compromise the network.  Additional war dial attacks on the device could degrade the device and the production network.</t>
    </r>
    <r>
      <rPr>
        <sz val="11"/>
        <color rgb="FF000000"/>
        <rFont val="Calibri"/>
      </rPr>
      <t xml:space="preserve">
</t>
    </r>
    <r>
      <rPr>
        <sz val="11"/>
        <color rgb="FF000000"/>
        <rFont val="Calibri"/>
      </rPr>
      <t>Secured modem devices must be able to authenticate users and must negotiate a key exchange before full encryption takes place.  The modem will provide full encryption capability (Triple DES) or stronger.  The technician who manages these devices will be authenticated using a key fob and granted access to the appropriate maintenance port, thus the technician will gain access to the managed device (router, switch, etc.).  The token provides a method of strong (two-factor) user authentication.  The token works in conjunction with a server to generate one-time user passwords that will change values at second intervals.  The user must know a personal identification number (PIN) and possess the token to be allowed access to the device.</t>
    </r>
  </si>
  <si>
    <r>
      <rPr>
        <sz val="11"/>
        <color rgb="FF000000"/>
        <rFont val="Calibri"/>
      </rPr>
      <t>Review the configuration and verify the auxiliary port is disabled unless a secured modem providing encryption and authentication is connected.</t>
    </r>
    <r>
      <rPr>
        <sz val="11"/>
        <color rgb="FF000000"/>
        <rFont val="Calibri"/>
      </rPr>
      <t xml:space="preserve">
</t>
    </r>
    <r>
      <rPr>
        <sz val="11"/>
        <color rgb="FF000000"/>
        <rFont val="Calibri"/>
      </rPr>
      <t>If the auxiliary port is enabled without the use of a secured modem, this is a finding.</t>
    </r>
  </si>
  <si>
    <t>V-7542</t>
  </si>
  <si>
    <r>
      <rPr>
        <sz val="11"/>
        <rFont val="Calibri"/>
      </rPr>
      <t>The IAO will ensure that 802.1x is implemented using a secure EAP such as EAP-TLS, EAP-TTLS or PEAP.</t>
    </r>
  </si>
  <si>
    <r>
      <rPr>
        <sz val="11"/>
        <color rgb="FF000000"/>
        <rFont val="Calibri"/>
      </rPr>
      <t>Confiugre the authentication server to use a strong EAP such as EAP-TLS, EAP-TTLS or PEAP.</t>
    </r>
  </si>
  <si>
    <r>
      <rPr>
        <sz val="11"/>
        <color rgb="FF000000"/>
        <rFont val="Calibri"/>
      </rPr>
      <t xml:space="preserve">EAP methods/types are continually being proposed, however, the three being considered secure are </t>
    </r>
    <r>
      <rPr>
        <sz val="11"/>
        <color rgb="FF000000"/>
        <rFont val="Calibri"/>
      </rPr>
      <t xml:space="preserve">
</t>
    </r>
    <r>
      <rPr>
        <sz val="11"/>
        <color rgb="FF000000"/>
        <rFont val="Calibri"/>
      </rPr>
      <t>EAP-TLS, EAP-TTLS, and PEAP.</t>
    </r>
    <r>
      <rPr>
        <sz val="11"/>
        <color rgb="FF000000"/>
        <rFont val="Calibri"/>
      </rPr>
      <t xml:space="preserve">
</t>
    </r>
    <r>
      <rPr>
        <sz val="11"/>
        <color rgb="FF000000"/>
        <rFont val="Calibri"/>
      </rPr>
      <t>PEAP is the preferred EAP type to be used in DoD because of its ability to support a greater number of operating systems and its capability to transmit statement of health information, per NSA NAC study.</t>
    </r>
    <r>
      <rPr>
        <sz val="11"/>
        <color rgb="FF000000"/>
        <rFont val="Calibri"/>
      </rPr>
      <t xml:space="preserve">
</t>
    </r>
    <r>
      <rPr>
        <sz val="11"/>
        <color rgb="FF000000"/>
        <rFont val="Calibri"/>
      </rPr>
      <t>Lightweight EAP (LEAP) is a CISCO proprietary protocol providing an easy-to-deploy one password authentication. LEAP is vulnerable to dictionary attacks. A "man in the middle" can capture traffic, identify a password, and then use it to access a WLAN. LEAP is inappropriate and does not provide sufficient security for use on DOD networks.</t>
    </r>
    <r>
      <rPr>
        <sz val="11"/>
        <color rgb="FF000000"/>
        <rFont val="Calibri"/>
      </rPr>
      <t xml:space="preserve">
</t>
    </r>
    <r>
      <rPr>
        <sz val="11"/>
        <color rgb="FF000000"/>
        <rFont val="Calibri"/>
      </rPr>
      <t>EAP-MD5 is functionally similar to CHAP and is susceptible to eavesdropping because the password credentials are sent as a hash (not encrypted). In addition, server administrators would be required to store unencrypted passwords on their servers violating other security policies. EAP-MD5 is inappropriate and does not provide sufficient security for use on DOD networks.</t>
    </r>
  </si>
  <si>
    <r>
      <rPr>
        <sz val="11"/>
        <color rgb="FF000000"/>
        <rFont val="Calibri"/>
      </rPr>
      <t>Verify that the authentication server is configured to use a strong EAP such as EAP-TLS, EAP-TTLS or PEAP</t>
    </r>
  </si>
  <si>
    <t>V-14646</t>
  </si>
  <si>
    <r>
      <rPr>
        <sz val="11"/>
        <rFont val="Calibri"/>
      </rPr>
      <t>Alerts must be automatically generated to notify the administrator when log storage reaches seventy-five percent or more of its maximum capacity.</t>
    </r>
  </si>
  <si>
    <r>
      <rPr>
        <sz val="11"/>
        <color rgb="FF000000"/>
        <rFont val="Calibri"/>
      </rPr>
      <t>Configure the network device or syslog server to automatically generate and notify the administrator when seventy-five percent or more of the storage capacity has been reached with log data.</t>
    </r>
  </si>
  <si>
    <r>
      <rPr>
        <sz val="11"/>
        <color rgb="FF000000"/>
        <rFont val="Calibri"/>
      </rPr>
      <t>Configuring the network device or syslog server to provide alerts to the administrator in the event of modification or audit log capacity being exceeded ensures administrative staff is aware of critical alerts.  Without this type of notification setup, logged audits and events could potentially fill to capacity, causing subsequent records to not be recorded and dropped without any knowledge by the administrative staff.  Other unintended consequences of filling the log storage to capacity may include a denial of service of the device itself without proper notification.</t>
    </r>
  </si>
  <si>
    <r>
      <rPr>
        <sz val="11"/>
        <color rgb="FF000000"/>
        <rFont val="Calibri"/>
      </rPr>
      <t>Review the network device or syslog server to determine whether alerts are configured to automatically generate and notify the administrator when seventy-five percent or more of the storage capacity has been reached with log data.</t>
    </r>
    <r>
      <rPr>
        <sz val="11"/>
        <color rgb="FF000000"/>
        <rFont val="Calibri"/>
      </rPr>
      <t xml:space="preserve">
</t>
    </r>
    <r>
      <rPr>
        <sz val="11"/>
        <color rgb="FF000000"/>
        <rFont val="Calibri"/>
      </rPr>
      <t>If alerts are not configured for notification when exceeding storage capacity, this is a finding.</t>
    </r>
  </si>
  <si>
    <t>V-14671</t>
  </si>
  <si>
    <r>
      <rPr>
        <sz val="11"/>
        <rFont val="Calibri"/>
      </rPr>
      <t>Network devices must authenticate all NTP messages received from NTP servers and peers.</t>
    </r>
  </si>
  <si>
    <r>
      <rPr>
        <sz val="11"/>
        <color rgb="FF000000"/>
        <rFont val="Calibri"/>
      </rPr>
      <t>Configure the device to authenticate all received NTP messages using a FIPS-approved message authentication code algorithm.</t>
    </r>
  </si>
  <si>
    <r>
      <rPr>
        <sz val="11"/>
        <color rgb="FF000000"/>
        <rFont val="Calibri"/>
      </rPr>
      <t xml:space="preserve">Since NTP is used to ensure accurate log file time stamp information, NTP could pose a security risk if a malicious user were able to falsify NTP information. To launch an attack on the NTP infrastructure, a hacker could inject time that would be accepted by NTP clients by spoofing the IP address of a valid NTP server. To mitigate this risk, the time messages must be authenticated by the client before accepting them as a time source. </t>
    </r>
    <r>
      <rPr>
        <sz val="11"/>
        <color rgb="FF000000"/>
        <rFont val="Calibri"/>
      </rPr>
      <t xml:space="preserve">
</t>
    </r>
    <r>
      <rPr>
        <sz val="11"/>
        <color rgb="FF000000"/>
        <rFont val="Calibri"/>
      </rPr>
      <t>Two NTP-enabled devices can communicate in either client-server mode or peer-to-peer mode (aka "symmetric mode"). The peering mode is configured manually on the device and indicated in the outgoing NTP packets. The fundamental difference is the synchronization behavior: an NTP server can synchronize to a peer with better stratum, whereas it will never synchronize to its client regardless of the client's stratum. From a protocol perspective, NTP clients are no different from the NTP servers. The NTP client can synchronize to multiple NTP servers, select the best server and synchronize with it, or synchronize to the averaged value returned by the servers.</t>
    </r>
    <r>
      <rPr>
        <sz val="11"/>
        <color rgb="FF000000"/>
        <rFont val="Calibri"/>
      </rPr>
      <t xml:space="preserve">
</t>
    </r>
    <r>
      <rPr>
        <sz val="11"/>
        <color rgb="FF000000"/>
        <rFont val="Calibri"/>
      </rPr>
      <t xml:space="preserve">A hierarchical model can be used to improve scalability. With this implementation, an NTP client can also become an NTP server providing time to downstream clients at a higher stratum level and of decreasing accuracy than that of its upstream server. To increase availability, NTP peering can be used between NTP servers. In the event the device loses connectivity to its upstream NTP server, it will be able to choose time from one of its peers. </t>
    </r>
    <r>
      <rPr>
        <sz val="11"/>
        <color rgb="FF000000"/>
        <rFont val="Calibri"/>
      </rPr>
      <t xml:space="preserve">
</t>
    </r>
    <r>
      <rPr>
        <sz val="11"/>
        <color rgb="FF000000"/>
        <rFont val="Calibri"/>
      </rPr>
      <t>The NTP authentication model is opposite of the typical client-server authentication model. NTP authentication enables an NTP client or peer to authenticate time received from their servers and peers. It is not used to authenticate NTP clients because NTP servers do not care about the authenticity of their clients, as they never accept any time from them.</t>
    </r>
  </si>
  <si>
    <r>
      <rPr>
        <sz val="11"/>
        <color rgb="FF000000"/>
        <rFont val="Calibri"/>
      </rPr>
      <t>Review the network element configuration and verify that it is authenticating NTP messages received from the NTP server or peer using a FIPS-approved message authentication code algorithm. FIPS-approved algorithms for authentication are the cipher-based message authentication code (CMAC) and the keyed-hash message authentication code (HMAC). AES and 3DES are NIST-approved CMAC algorithms. The following are NIST-approved HMAC algorithms: SHA-1, SHA-224, SHA-256, SHA-384, SHA-512, SHA-512/224, and SHA-512/256.</t>
    </r>
    <r>
      <rPr>
        <sz val="11"/>
        <color rgb="FF000000"/>
        <rFont val="Calibri"/>
      </rPr>
      <t xml:space="preserve">
</t>
    </r>
    <r>
      <rPr>
        <sz val="11"/>
        <color rgb="FF000000"/>
        <rFont val="Calibri"/>
      </rPr>
      <t>Downgrade:</t>
    </r>
    <r>
      <rPr>
        <sz val="11"/>
        <color rgb="FF000000"/>
        <rFont val="Calibri"/>
      </rPr>
      <t xml:space="preserve">
</t>
    </r>
    <r>
      <rPr>
        <sz val="11"/>
        <color rgb="FF000000"/>
        <rFont val="Calibri"/>
      </rPr>
      <t>If the network device is not capable of authenticating the NTP server or peer using a FIPS-approved message authentication code algorithm, then MD5 can be utilized for NTP message authentication and the finding can be downgraded to a CAT III.</t>
    </r>
    <r>
      <rPr>
        <sz val="11"/>
        <color rgb="FF000000"/>
        <rFont val="Calibri"/>
      </rPr>
      <t xml:space="preserve">
</t>
    </r>
    <r>
      <rPr>
        <sz val="11"/>
        <color rgb="FF000000"/>
        <rFont val="Calibri"/>
      </rPr>
      <t>If the network element is not configured to authenticate received NTP messages using a FIPS-approved message authentication code algorithm, this is a finding. A downgrade can be determined based on the criteria above.</t>
    </r>
  </si>
  <si>
    <t>V-14717</t>
  </si>
  <si>
    <r>
      <rPr>
        <sz val="11"/>
        <rFont val="Calibri"/>
      </rPr>
      <t>The network device must not allow SSH Version 1 to be used for administrative access.</t>
    </r>
  </si>
  <si>
    <r>
      <rPr>
        <sz val="11"/>
        <color rgb="FF000000"/>
        <rFont val="Calibri"/>
      </rPr>
      <t>Configure the network device to use SSH version 2.</t>
    </r>
  </si>
  <si>
    <r>
      <rPr>
        <sz val="11"/>
        <color rgb="FF000000"/>
        <rFont val="Calibri"/>
      </rPr>
      <t>SSH Version 1 is a protocol that has never been defined in a standard. Since SSH-1 has inherent design flaws which make it vulnerable to attacks, e.g., man-in-the-middle attacks, it is now generally considered obsolete and should be avoided by explicitly disabling fallback to SSH-1.</t>
    </r>
  </si>
  <si>
    <r>
      <rPr>
        <sz val="11"/>
        <color rgb="FF000000"/>
        <rFont val="Calibri"/>
      </rPr>
      <t>Review the configuration and verify SSH Version 1 is not being used for administrative access.</t>
    </r>
    <r>
      <rPr>
        <sz val="11"/>
        <color rgb="FF000000"/>
        <rFont val="Calibri"/>
      </rPr>
      <t xml:space="preserve">
</t>
    </r>
    <r>
      <rPr>
        <sz val="11"/>
        <color rgb="FF000000"/>
        <rFont val="Calibri"/>
      </rPr>
      <t>If the device is using an SSHv1 session, this is a finding.</t>
    </r>
  </si>
  <si>
    <t>V-15433</t>
  </si>
  <si>
    <r>
      <rPr>
        <sz val="11"/>
        <rFont val="Calibri"/>
      </rPr>
      <t>The IAO/NSO will ensure the AAA authentication method implements user authentication.</t>
    </r>
  </si>
  <si>
    <r>
      <rPr>
        <sz val="11"/>
        <color rgb="FF000000"/>
        <rFont val="Calibri"/>
      </rPr>
      <t>Remove all group profiles from the AAA server.</t>
    </r>
  </si>
  <si>
    <r>
      <rPr>
        <sz val="11"/>
        <color rgb="FF000000"/>
        <rFont val="Calibri"/>
      </rPr>
      <t>Group accounts are not permitted.</t>
    </r>
  </si>
  <si>
    <r>
      <rPr>
        <sz val="11"/>
        <color rgb="FF000000"/>
        <rFont val="Calibri"/>
      </rPr>
      <t>Review the AAA server configuration. Attempt to identify suspicious group profile definitions that do not meet the accounts user-id naming convention. Example:supr-user. Below is an example of what an SA profile may be associated.</t>
    </r>
    <r>
      <rPr>
        <sz val="11"/>
        <color rgb="FF000000"/>
        <rFont val="Calibri"/>
      </rPr>
      <t xml:space="preserve">
</t>
    </r>
    <r>
      <rPr>
        <sz val="11"/>
        <color rgb="FF000000"/>
        <rFont val="Calibri"/>
      </rPr>
      <t>Group Profile Information</t>
    </r>
    <r>
      <rPr>
        <sz val="11"/>
        <color rgb="FF000000"/>
        <rFont val="Calibri"/>
      </rPr>
      <t xml:space="preserve">
</t>
    </r>
    <r>
      <rPr>
        <sz val="11"/>
        <color rgb="FF000000"/>
        <rFont val="Calibri"/>
      </rPr>
      <t>group = rtr_super{</t>
    </r>
    <r>
      <rPr>
        <sz val="11"/>
        <color rgb="FF000000"/>
        <rFont val="Calibri"/>
      </rPr>
      <t xml:space="preserve">
</t>
    </r>
    <r>
      <rPr>
        <sz val="11"/>
        <color rgb="FF000000"/>
        <rFont val="Calibri"/>
      </rPr>
      <t>profile_id = 40</t>
    </r>
    <r>
      <rPr>
        <sz val="11"/>
        <color rgb="FF000000"/>
        <rFont val="Calibri"/>
      </rPr>
      <t xml:space="preserve">
</t>
    </r>
    <r>
      <rPr>
        <sz val="11"/>
        <color rgb="FF000000"/>
        <rFont val="Calibri"/>
      </rPr>
      <t>profile_cycle = 1</t>
    </r>
    <r>
      <rPr>
        <sz val="11"/>
        <color rgb="FF000000"/>
        <rFont val="Calibri"/>
      </rPr>
      <t xml:space="preserve">
</t>
    </r>
    <r>
      <rPr>
        <sz val="11"/>
        <color rgb="FF000000"/>
        <rFont val="Calibri"/>
      </rPr>
      <t>service=shell {</t>
    </r>
    <r>
      <rPr>
        <sz val="11"/>
        <color rgb="FF000000"/>
        <rFont val="Calibri"/>
      </rPr>
      <t xml:space="preserve">
</t>
    </r>
    <r>
      <rPr>
        <sz val="11"/>
        <color rgb="FF000000"/>
        <rFont val="Calibri"/>
      </rPr>
      <t>default cmd=permit</t>
    </r>
    <r>
      <rPr>
        <sz val="11"/>
        <color rgb="FF000000"/>
        <rFont val="Calibri"/>
      </rPr>
      <t xml:space="preserve">
</t>
    </r>
    <r>
      <rPr>
        <sz val="11"/>
        <color rgb="FF000000"/>
        <rFont val="Calibri"/>
      </rPr>
      <t>cmd=debug {</t>
    </r>
    <r>
      <rPr>
        <sz val="11"/>
        <color rgb="FF000000"/>
        <rFont val="Calibri"/>
      </rPr>
      <t xml:space="preserve">
</t>
    </r>
    <r>
      <rPr>
        <sz val="11"/>
        <color rgb="FF000000"/>
        <rFont val="Calibri"/>
      </rPr>
      <t>deny all</t>
    </r>
    <r>
      <rPr>
        <sz val="11"/>
        <color rgb="FF000000"/>
        <rFont val="Calibri"/>
      </rPr>
      <t xml:space="preserve">
</t>
    </r>
    <r>
      <rPr>
        <sz val="11"/>
        <color rgb="FF000000"/>
        <rFont val="Calibri"/>
      </rPr>
      <t>permit .*</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t>
    </r>
    <r>
      <rPr>
        <sz val="11"/>
        <color rgb="FF000000"/>
        <rFont val="Calibri"/>
      </rPr>
      <t xml:space="preserve">
</t>
    </r>
    <r>
      <rPr>
        <sz val="11"/>
        <color rgb="FF000000"/>
        <rFont val="Calibri"/>
      </rPr>
      <t>Below is an example of the user definition that should be assigned with a valid ID, (not rtr-geek). Look for group accounts here:</t>
    </r>
    <r>
      <rPr>
        <sz val="11"/>
        <color rgb="FF000000"/>
        <rFont val="Calibri"/>
      </rPr>
      <t xml:space="preserve">
</t>
    </r>
    <r>
      <rPr>
        <sz val="11"/>
        <color rgb="FF000000"/>
        <rFont val="Calibri"/>
      </rPr>
      <t>user = rtr-geek{</t>
    </r>
    <r>
      <rPr>
        <sz val="11"/>
        <color rgb="FF000000"/>
        <rFont val="Calibri"/>
      </rPr>
      <t xml:space="preserve">
</t>
    </r>
    <r>
      <rPr>
        <sz val="11"/>
        <color rgb="FF000000"/>
        <rFont val="Calibri"/>
      </rPr>
      <t>profile_id = 45</t>
    </r>
    <r>
      <rPr>
        <sz val="11"/>
        <color rgb="FF000000"/>
        <rFont val="Calibri"/>
      </rPr>
      <t xml:space="preserve">
</t>
    </r>
    <r>
      <rPr>
        <sz val="11"/>
        <color rgb="FF000000"/>
        <rFont val="Calibri"/>
      </rPr>
      <t>profile_cycle = 1</t>
    </r>
    <r>
      <rPr>
        <sz val="11"/>
        <color rgb="FF000000"/>
        <rFont val="Calibri"/>
      </rPr>
      <t xml:space="preserve">
</t>
    </r>
    <r>
      <rPr>
        <sz val="11"/>
        <color rgb="FF000000"/>
        <rFont val="Calibri"/>
      </rPr>
      <t>member = rtr_super</t>
    </r>
    <r>
      <rPr>
        <sz val="11"/>
        <color rgb="FF000000"/>
        <rFont val="Calibri"/>
      </rPr>
      <t xml:space="preserve">
</t>
    </r>
    <r>
      <rPr>
        <sz val="11"/>
        <color rgb="FF000000"/>
        <rFont val="Calibri"/>
      </rPr>
      <t>password = des "********"</t>
    </r>
    <r>
      <rPr>
        <sz val="11"/>
        <color rgb="FF000000"/>
        <rFont val="Calibri"/>
      </rPr>
      <t xml:space="preserve">
</t>
    </r>
    <r>
      <rPr>
        <sz val="11"/>
        <color rgb="FF000000"/>
        <rFont val="Calibri"/>
      </rPr>
      <t>}</t>
    </r>
  </si>
  <si>
    <t>V-15434</t>
  </si>
  <si>
    <r>
      <rPr>
        <sz val="11"/>
        <rFont val="Calibri"/>
      </rPr>
      <t>The emergency administration account must be set to an appropriate authorization level to perform necessary administrative functions when the authentication server is not online.</t>
    </r>
  </si>
  <si>
    <r>
      <rPr>
        <sz val="11"/>
        <color rgb="FF000000"/>
        <rFont val="Calibri"/>
      </rPr>
      <t>Assign a privilege level to the emergency administration account to allow the administrator to perform necessary administrative functions when the authentication server is not online.</t>
    </r>
  </si>
  <si>
    <r>
      <rPr>
        <sz val="11"/>
        <color rgb="FF000000"/>
        <rFont val="Calibri"/>
      </rPr>
      <t>The emergency administration account is to be configured as a local account on the network devices. It is to be used only when the authentication server is offline or not reachable via the network. The emergency account must be set to an appropriate authorization level to perform necessary administrative functions during this time.</t>
    </r>
  </si>
  <si>
    <r>
      <rPr>
        <sz val="11"/>
        <color rgb="FF000000"/>
        <rFont val="Calibri"/>
      </rPr>
      <t>Review the emergency administration account configured on the network devices and verify that it has been assigned to a privilege level that will enable the administrator to perform necessary administrative functions when the authentication server is not online.</t>
    </r>
    <r>
      <rPr>
        <sz val="11"/>
        <color rgb="FF000000"/>
        <rFont val="Calibri"/>
      </rPr>
      <t xml:space="preserve">
</t>
    </r>
    <r>
      <rPr>
        <sz val="11"/>
        <color rgb="FF000000"/>
        <rFont val="Calibri"/>
      </rPr>
      <t>If the emergency administration account is configured for more access than needed to troubleshoot issues, this is a finding.</t>
    </r>
  </si>
  <si>
    <t>V-17821</t>
  </si>
  <si>
    <r>
      <rPr>
        <sz val="11"/>
        <rFont val="Calibri"/>
      </rPr>
      <t>The network devices OOBM interface must be configured with an OOBM network address.</t>
    </r>
  </si>
  <si>
    <r>
      <rPr>
        <sz val="11"/>
        <color rgb="FF000000"/>
        <rFont val="Calibri"/>
      </rPr>
      <t>Configure the OOB management interface with an IP address from the address space belonging to the OOBM network.</t>
    </r>
  </si>
  <si>
    <r>
      <rPr>
        <sz val="11"/>
        <color rgb="FF000000"/>
        <rFont val="Calibri"/>
      </rPr>
      <t>The OOBM access switch will connect to the management interface of the managed network device. The management interface of the managed network device will be directly connected to the OOBM network. 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OOBM interface does not have an IP address from the managed network address space, it will not have reachability from the NOC using scalable and normal control plane and forwarding mechanisms.</t>
    </r>
  </si>
  <si>
    <r>
      <rPr>
        <sz val="11"/>
        <color rgb="FF000000"/>
        <rFont val="Calibri"/>
      </rPr>
      <t>Review the device configuration to determine if the OOB management interface is assigned an appropriate IP address from the authorized OOB management network.</t>
    </r>
    <r>
      <rPr>
        <sz val="11"/>
        <color rgb="FF000000"/>
        <rFont val="Calibri"/>
      </rPr>
      <t xml:space="preserve">
</t>
    </r>
    <r>
      <rPr>
        <sz val="11"/>
        <color rgb="FF000000"/>
        <rFont val="Calibri"/>
      </rPr>
      <t>If an IP address assigned to the interface is not from an authorized OOB management network, this is a finding.</t>
    </r>
  </si>
  <si>
    <t>V-17822</t>
  </si>
  <si>
    <r>
      <rPr>
        <sz val="11"/>
        <rFont val="Calibri"/>
      </rPr>
      <t>The network devices management interface must be configured with both an ingress and egress ACL.</t>
    </r>
  </si>
  <si>
    <r>
      <rPr>
        <sz val="11"/>
        <color rgb="FF000000"/>
        <rFont val="Calibri"/>
      </rPr>
      <t>If the management interface is a routed interface, it must be configured with both an ingress and egress ACL. The ingress ACL should block any transit traffic, while the egress ACL should block any traffic that was not originated by the managed network device.</t>
    </r>
  </si>
  <si>
    <r>
      <rPr>
        <sz val="11"/>
        <color rgb="FF000000"/>
        <rFont val="Calibri"/>
      </rPr>
      <t>The OOBM access switch will connect to the management interface of the managed network device. The management interface can be a true OOBM interface or a standard interface functioning as the management interface. In either case, the management interface of the managed network device will be directly connected to the OOBM network.</t>
    </r>
    <r>
      <rPr>
        <sz val="11"/>
        <color rgb="FF000000"/>
        <rFont val="Calibri"/>
      </rPr>
      <t xml:space="preserve">
</t>
    </r>
    <r>
      <rPr>
        <sz val="11"/>
        <color rgb="FF000000"/>
        <rFont val="Calibri"/>
      </rPr>
      <t>An OOBM interface does not forward transit traffic; thereby, providing complete separation of production and management traffic. Since all management traffic is immediately forwarded into the management network, it is not exposed to possible tampering. The separation also ensures that congestion or failures in the managed network do not affect the management of the device. If the device does not have an OOBM port, the interface functioning as the management interface must be configured so that management traffic does not leak into the managed network and that production traffic does not leak into the management network.</t>
    </r>
  </si>
  <si>
    <r>
      <rPr>
        <sz val="11"/>
        <color rgb="FF000000"/>
        <rFont val="Calibri"/>
      </rPr>
      <t>Step 1: Verify the managed interface has an inbound and outbound ACL or filter.</t>
    </r>
    <r>
      <rPr>
        <sz val="11"/>
        <color rgb="FF000000"/>
        <rFont val="Calibri"/>
      </rPr>
      <t xml:space="preserve">
</t>
    </r>
    <r>
      <rPr>
        <sz val="11"/>
        <color rgb="FF000000"/>
        <rFont val="Calibri"/>
      </rPr>
      <t>Step 2: Verify the ingress ACL blocks all transit traffic--that is, any traffic not destined to the router itself. In addition, traffic accessing the managed elements should be originated at the NOC.</t>
    </r>
    <r>
      <rPr>
        <sz val="11"/>
        <color rgb="FF000000"/>
        <rFont val="Calibri"/>
      </rPr>
      <t xml:space="preserve">
</t>
    </r>
    <r>
      <rPr>
        <sz val="11"/>
        <color rgb="FF000000"/>
        <rFont val="Calibri"/>
      </rPr>
      <t>Step 3: Verify the egress ACL blocks any traffic not originated by the managed element.</t>
    </r>
    <r>
      <rPr>
        <sz val="11"/>
        <color rgb="FF000000"/>
        <rFont val="Calibri"/>
      </rPr>
      <t xml:space="preserve">
</t>
    </r>
    <r>
      <rPr>
        <sz val="11"/>
        <color rgb="FF000000"/>
        <rFont val="Calibri"/>
      </rPr>
      <t>If management interface does not have an ingress and egress filter configured and applied, this is a finding.</t>
    </r>
  </si>
  <si>
    <t>V-17840</t>
  </si>
  <si>
    <r>
      <rPr>
        <sz val="11"/>
        <rFont val="Calibri"/>
      </rPr>
      <t>The communications server is not configured to use PPP encapsulation and PPP authentication EAP for the async or AUX port used for dial in.</t>
    </r>
  </si>
  <si>
    <r>
      <rPr>
        <sz val="11"/>
        <color rgb="FF000000"/>
        <rFont val="Calibri"/>
      </rPr>
      <t>Configure the communications server to use PPP encapsulation and PPP authentication EAP for the async or AUX port used for dial in.</t>
    </r>
  </si>
  <si>
    <r>
      <rPr>
        <sz val="11"/>
        <color rgb="FF000000"/>
        <rFont val="Calibri"/>
      </rPr>
      <t>A communications server (aka terminal server) can be used to provide interconnectivity between all managed network elements and the OOBM gateway router for administrative access to the device’s console port. In the event the OOBM network is not able to provide connectivity due to an outage, the communications server can provide a dial-up PPP connection to access a network element. The auxiliary port, consol port, as well as any slow-speed async serial port with an analog modem connected to the managed device also provides the capability for direct dial-up administrative access for infrastructures that do not have a communications server for management access.</t>
    </r>
  </si>
  <si>
    <r>
      <rPr>
        <sz val="11"/>
        <color rgb="FF000000"/>
        <rFont val="Calibri"/>
      </rPr>
      <t xml:space="preserve">Step 1: Issue the show line command to see the AUX port tty numbering for the communications server. The numbering varies based on the router model and modules installed. </t>
    </r>
    <r>
      <rPr>
        <sz val="11"/>
        <color rgb="FF000000"/>
        <rFont val="Calibri"/>
      </rPr>
      <t xml:space="preserve">
</t>
    </r>
    <r>
      <rPr>
        <sz val="11"/>
        <color rgb="FF000000"/>
        <rFont val="Calibri"/>
      </rPr>
      <t>Step 2: Review the communications server configuration and verify that EAP is used for PPP authentication. Assuming that line 4 is bound to the AUX port, the configuration would look similar to the example shown below:</t>
    </r>
    <r>
      <rPr>
        <sz val="11"/>
        <color rgb="FF000000"/>
        <rFont val="Calibri"/>
      </rPr>
      <t xml:space="preserve">
</t>
    </r>
    <r>
      <rPr>
        <sz val="11"/>
        <color rgb="FF000000"/>
        <rFont val="Calibri"/>
      </rPr>
      <t>interface async 4</t>
    </r>
    <r>
      <rPr>
        <sz val="11"/>
        <color rgb="FF000000"/>
        <rFont val="Calibri"/>
      </rPr>
      <t xml:space="preserve">
</t>
    </r>
    <r>
      <rPr>
        <sz val="11"/>
        <color rgb="FF000000"/>
        <rFont val="Calibri"/>
      </rPr>
      <t>encapsulation ppp</t>
    </r>
    <r>
      <rPr>
        <sz val="11"/>
        <color rgb="FF000000"/>
        <rFont val="Calibri"/>
      </rPr>
      <t xml:space="preserve">
</t>
    </r>
    <r>
      <rPr>
        <sz val="11"/>
        <color rgb="FF000000"/>
        <rFont val="Calibri"/>
      </rPr>
      <t>ppp authentication eap</t>
    </r>
  </si>
  <si>
    <t>V-17841</t>
  </si>
  <si>
    <r>
      <rPr>
        <sz val="11"/>
        <rFont val="Calibri"/>
      </rPr>
      <t>The communications server is not configured to require AAA authentication for PPP connections using a RADIUS or TACACS+ authentication server in conjunction with 2-factor authentication.</t>
    </r>
  </si>
  <si>
    <r>
      <rPr>
        <sz val="11"/>
        <color rgb="FF000000"/>
        <rFont val="Calibri"/>
      </rPr>
      <t>Configure the communications server to use an AAA server to authenticate all administrators authorized for dial-up access using 2-factor authentication.</t>
    </r>
  </si>
  <si>
    <r>
      <rPr>
        <sz val="11"/>
        <color rgb="FF000000"/>
        <rFont val="Calibri"/>
      </rPr>
      <t>Review the  communications server configuration and verify that PPP connections require AAA authentication using a RADIUS or TACACS+  authentication server.</t>
    </r>
    <r>
      <rPr>
        <sz val="11"/>
        <color rgb="FF000000"/>
        <rFont val="Calibri"/>
      </rPr>
      <t xml:space="preserve">
</t>
    </r>
    <r>
      <rPr>
        <sz val="11"/>
        <color rgb="FF000000"/>
        <rFont val="Calibri"/>
      </rPr>
      <t>aaa new-model</t>
    </r>
    <r>
      <rPr>
        <sz val="11"/>
        <color rgb="FF000000"/>
        <rFont val="Calibri"/>
      </rPr>
      <t xml:space="preserve">
</t>
    </r>
    <r>
      <rPr>
        <sz val="11"/>
        <color rgb="FF000000"/>
        <rFont val="Calibri"/>
      </rPr>
      <t>aaa authentication ppp list-name tacacs+ local</t>
    </r>
    <r>
      <rPr>
        <sz val="11"/>
        <color rgb="FF000000"/>
        <rFont val="Calibri"/>
      </rPr>
      <t xml:space="preserve">
</t>
    </r>
    <r>
      <rPr>
        <sz val="11"/>
        <color rgb="FF000000"/>
        <rFont val="Calibri"/>
      </rPr>
      <t>..</t>
    </r>
    <r>
      <rPr>
        <sz val="11"/>
        <color rgb="FF000000"/>
        <rFont val="Calibri"/>
      </rPr>
      <t xml:space="preserve">
</t>
    </r>
    <r>
      <rPr>
        <sz val="11"/>
        <color rgb="FF000000"/>
        <rFont val="Calibri"/>
      </rPr>
      <t>tacacs-server host 200.200.2.2</t>
    </r>
    <r>
      <rPr>
        <sz val="11"/>
        <color rgb="FF000000"/>
        <rFont val="Calibri"/>
      </rPr>
      <t xml:space="preserve">
</t>
    </r>
    <r>
      <rPr>
        <sz val="11"/>
        <color rgb="FF000000"/>
        <rFont val="Calibri"/>
      </rPr>
      <t>tacacs-server host 300.300.3.3</t>
    </r>
    <r>
      <rPr>
        <sz val="11"/>
        <color rgb="FF000000"/>
        <rFont val="Calibri"/>
      </rPr>
      <t xml:space="preserve">
</t>
    </r>
    <r>
      <rPr>
        <sz val="11"/>
        <color rgb="FF000000"/>
        <rFont val="Calibri"/>
      </rPr>
      <t>Upon verifying that an AAA server is used for authenticating dial-up connections to the communications server, review the AAA server to ensure two-factor is used.</t>
    </r>
  </si>
  <si>
    <t>V-17842</t>
  </si>
  <si>
    <r>
      <rPr>
        <sz val="11"/>
        <rFont val="Calibri"/>
      </rPr>
      <t>The communications server is not configured accept a callback request or in a secured mode so that it will not callback an unauthorized user.</t>
    </r>
  </si>
  <si>
    <r>
      <rPr>
        <sz val="11"/>
        <color rgb="FF000000"/>
        <rFont val="Calibri"/>
      </rPr>
      <t>The communications server must be configured to accept a callback request. In addition, it must be configured in a secured mode so that it will not callback an unauthorized user.</t>
    </r>
  </si>
  <si>
    <r>
      <rPr>
        <sz val="11"/>
        <color rgb="FF000000"/>
        <rFont val="Calibri"/>
      </rPr>
      <t>Review the configuration of the communications server. The following example configuration would enable a secured call back on a Cisco network access server:</t>
    </r>
    <r>
      <rPr>
        <sz val="11"/>
        <color rgb="FF000000"/>
        <rFont val="Calibri"/>
      </rPr>
      <t xml:space="preserve">
</t>
    </r>
    <r>
      <rPr>
        <sz val="11"/>
        <color rgb="FF000000"/>
        <rFont val="Calibri"/>
      </rPr>
      <t>interface s0/1</t>
    </r>
    <r>
      <rPr>
        <sz val="11"/>
        <color rgb="FF000000"/>
        <rFont val="Calibri"/>
      </rPr>
      <t xml:space="preserve">
</t>
    </r>
    <r>
      <rPr>
        <sz val="11"/>
        <color rgb="FF000000"/>
        <rFont val="Calibri"/>
      </rPr>
      <t xml:space="preserve">  physical-layer async</t>
    </r>
    <r>
      <rPr>
        <sz val="11"/>
        <color rgb="FF000000"/>
        <rFont val="Calibri"/>
      </rPr>
      <t xml:space="preserve">
</t>
    </r>
    <r>
      <rPr>
        <sz val="11"/>
        <color rgb="FF000000"/>
        <rFont val="Calibri"/>
      </rPr>
      <t xml:space="preserve">  ip address 192.168.8.1 255.255.255.252</t>
    </r>
    <r>
      <rPr>
        <sz val="11"/>
        <color rgb="FF000000"/>
        <rFont val="Calibri"/>
      </rPr>
      <t xml:space="preserve">
</t>
    </r>
    <r>
      <rPr>
        <sz val="11"/>
        <color rgb="FF000000"/>
        <rFont val="Calibri"/>
      </rPr>
      <t xml:space="preserve">  encapsulation ppp</t>
    </r>
    <r>
      <rPr>
        <sz val="11"/>
        <color rgb="FF000000"/>
        <rFont val="Calibri"/>
      </rPr>
      <t xml:space="preserve">
</t>
    </r>
    <r>
      <rPr>
        <sz val="11"/>
        <color rgb="FF000000"/>
        <rFont val="Calibri"/>
      </rPr>
      <t xml:space="preserve">  async mode dedicated</t>
    </r>
    <r>
      <rPr>
        <sz val="11"/>
        <color rgb="FF000000"/>
        <rFont val="Calibri"/>
      </rPr>
      <t xml:space="preserve">
</t>
    </r>
    <r>
      <rPr>
        <sz val="11"/>
        <color rgb="FF000000"/>
        <rFont val="Calibri"/>
      </rPr>
      <t xml:space="preserve">  ppp authentication chap</t>
    </r>
    <r>
      <rPr>
        <sz val="11"/>
        <color rgb="FF000000"/>
        <rFont val="Calibri"/>
      </rPr>
      <t xml:space="preserve">
</t>
    </r>
    <r>
      <rPr>
        <sz val="11"/>
        <color rgb="FF000000"/>
        <rFont val="Calibri"/>
      </rPr>
      <t xml:space="preserve">  ppp callback accept</t>
    </r>
    <r>
      <rPr>
        <sz val="11"/>
        <color rgb="FF000000"/>
        <rFont val="Calibri"/>
      </rPr>
      <t xml:space="preserve">
</t>
    </r>
    <r>
      <rPr>
        <sz val="11"/>
        <color rgb="FF000000"/>
        <rFont val="Calibri"/>
      </rPr>
      <t xml:space="preserve">  dialer callback-secure</t>
    </r>
    <r>
      <rPr>
        <sz val="11"/>
        <color rgb="FF000000"/>
        <rFont val="Calibri"/>
      </rPr>
      <t xml:space="preserve">
</t>
    </r>
    <r>
      <rPr>
        <sz val="11"/>
        <color rgb="FF000000"/>
        <rFont val="Calibri"/>
      </rPr>
      <t xml:space="preserve">  dialer map ip 192.168.8.2 name Dean class dial-back-admin 1112223333</t>
    </r>
    <r>
      <rPr>
        <sz val="11"/>
        <color rgb="FF000000"/>
        <rFont val="Calibri"/>
      </rPr>
      <t xml:space="preserve">
</t>
    </r>
    <r>
      <rPr>
        <sz val="11"/>
        <color rgb="FF000000"/>
        <rFont val="Calibri"/>
      </rPr>
      <t xml:space="preserve">  dialer map ip 192.168.8.3 name Dana class dial-back-admin 1113334444</t>
    </r>
    <r>
      <rPr>
        <sz val="11"/>
        <color rgb="FF000000"/>
        <rFont val="Calibri"/>
      </rPr>
      <t xml:space="preserve">
</t>
    </r>
    <r>
      <rPr>
        <sz val="11"/>
        <color rgb="FF000000"/>
        <rFont val="Calibri"/>
      </rPr>
      <t>!</t>
    </r>
    <r>
      <rPr>
        <sz val="11"/>
        <color rgb="FF000000"/>
        <rFont val="Calibri"/>
      </rPr>
      <t xml:space="preserve">
</t>
    </r>
    <r>
      <rPr>
        <sz val="11"/>
        <color rgb="FF000000"/>
        <rFont val="Calibri"/>
      </rPr>
      <t>map-class dialer dial-back-admin</t>
    </r>
    <r>
      <rPr>
        <sz val="11"/>
        <color rgb="FF000000"/>
        <rFont val="Calibri"/>
      </rPr>
      <t xml:space="preserve">
</t>
    </r>
    <r>
      <rPr>
        <sz val="11"/>
        <color rgb="FF000000"/>
        <rFont val="Calibri"/>
      </rPr>
      <t xml:space="preserve">  dialer callback-server username</t>
    </r>
    <r>
      <rPr>
        <sz val="11"/>
        <color rgb="FF000000"/>
        <rFont val="Calibri"/>
      </rPr>
      <t xml:space="preserve">
</t>
    </r>
    <r>
      <rPr>
        <sz val="11"/>
        <color rgb="FF000000"/>
        <rFont val="Calibri"/>
      </rPr>
      <t xml:space="preserve">  dialer hold-queue timeout 60 </t>
    </r>
    <r>
      <rPr>
        <sz val="11"/>
        <color rgb="FF000000"/>
        <rFont val="Calibri"/>
      </rPr>
      <t xml:space="preserve">
</t>
    </r>
    <r>
      <rPr>
        <sz val="11"/>
        <color rgb="FF000000"/>
        <rFont val="Calibri"/>
      </rPr>
      <t xml:space="preserve">The call-back numbers used for each authorized user must be defined within the communications server local database or the AAA server. In the example above, the username identifies the return call by looking up the authenticated host name in a dialer map command.  Do not allow the client to supply the callback number such as, pre-configuring a null dial string for an authorized dial-up user in the access server database or the AAA.  </t>
    </r>
    <r>
      <rPr>
        <sz val="11"/>
        <color rgb="FF000000"/>
        <rFont val="Calibri"/>
      </rPr>
      <t xml:space="preserve">
</t>
    </r>
    <r>
      <rPr>
        <sz val="11"/>
        <color rgb="FF000000"/>
        <rFont val="Calibri"/>
      </rPr>
      <t>An alternative to the communication server and AAA server implementation is an integrated solution that includes the following:</t>
    </r>
    <r>
      <rPr>
        <sz val="11"/>
        <color rgb="FF000000"/>
        <rFont val="Calibri"/>
      </rPr>
      <t xml:space="preserve">
</t>
    </r>
    <r>
      <rPr>
        <sz val="11"/>
        <color rgb="FF000000"/>
        <rFont val="Calibri"/>
      </rPr>
      <t>1.	a secured modem using FIPS 140-2 compliant encryption for the connection</t>
    </r>
    <r>
      <rPr>
        <sz val="11"/>
        <color rgb="FF000000"/>
        <rFont val="Calibri"/>
      </rPr>
      <t xml:space="preserve">
</t>
    </r>
    <r>
      <rPr>
        <sz val="11"/>
        <color rgb="FF000000"/>
        <rFont val="Calibri"/>
      </rPr>
      <t>2.	an integrated RSA Secure ID server for 2-factor authentication</t>
    </r>
    <r>
      <rPr>
        <sz val="11"/>
        <color rgb="FF000000"/>
        <rFont val="Calibri"/>
      </rPr>
      <t xml:space="preserve">
</t>
    </r>
    <r>
      <rPr>
        <sz val="11"/>
        <color rgb="FF000000"/>
        <rFont val="Calibri"/>
      </rPr>
      <t>3.	OOB connectivity to the managed device via console port access granted after the administrator has been authenticated</t>
    </r>
  </si>
  <si>
    <t>V-17843</t>
  </si>
  <si>
    <r>
      <rPr>
        <sz val="11"/>
        <rFont val="Calibri"/>
      </rPr>
      <t>The AAA server is not compliant with respective OS STIG.</t>
    </r>
  </si>
  <si>
    <r>
      <rPr>
        <sz val="11"/>
        <color rgb="FF000000"/>
        <rFont val="Calibri"/>
      </rPr>
      <t>Configure the platforms hosting the AAA server in accordance with the appropriate OS STIG.</t>
    </r>
  </si>
  <si>
    <r>
      <rPr>
        <sz val="11"/>
        <color rgb="FF000000"/>
        <rFont val="Calibri"/>
      </rPr>
      <t>Using standardized authentication protocols such as RADIUS, TACACS+, and Kerberos, an authentication server provides centralized and robust authentication services for the management of network components. An authentication server is very scalable as it supports many user accounts and authentication sessions with the network components. It is critical that the AAA server’s operating system is secured and other methods are used to ensure that the server is not compromised.</t>
    </r>
  </si>
  <si>
    <r>
      <rPr>
        <sz val="11"/>
        <color rgb="FF000000"/>
        <rFont val="Calibri"/>
      </rPr>
      <t>Interview the IAO and administrator to determine if the server is compliant with respective OS STIG.</t>
    </r>
  </si>
  <si>
    <t>V-17844</t>
  </si>
  <si>
    <r>
      <rPr>
        <sz val="11"/>
        <rFont val="Calibri"/>
      </rPr>
      <t>The AAA server is not configured with a unique key to be used for communication (i.e. RADIUS, TACACS+) with any client requesting authentication services.</t>
    </r>
  </si>
  <si>
    <r>
      <rPr>
        <sz val="11"/>
        <color rgb="FF000000"/>
        <rFont val="Calibri"/>
      </rPr>
      <t>Configure each AAA server with a unique key to be used for communication (i.e. RADIUS, TACACS+) with any client requesting authentication services.</t>
    </r>
  </si>
  <si>
    <r>
      <rPr>
        <sz val="11"/>
        <color rgb="FF000000"/>
        <rFont val="Calibri"/>
      </rPr>
      <t>Interview the IAO and administrator to determine if unique keys have been configured.</t>
    </r>
  </si>
  <si>
    <t>V-17845</t>
  </si>
  <si>
    <r>
      <rPr>
        <sz val="11"/>
        <rFont val="Calibri"/>
      </rPr>
      <t>An HIDS has not been implemented on the AAA server</t>
    </r>
  </si>
  <si>
    <r>
      <rPr>
        <sz val="11"/>
        <color rgb="FF000000"/>
        <rFont val="Calibri"/>
      </rPr>
      <t>Implement an HIDS on the AAA server.</t>
    </r>
  </si>
  <si>
    <r>
      <rPr>
        <sz val="11"/>
        <color rgb="FF000000"/>
        <rFont val="Calibri"/>
      </rPr>
      <t>Interview the IAO and  AAA administrator to determine if the server is compliant. Have the administrator provide a demonstration of the HIDS capability to ensure that it is configured and in operation.</t>
    </r>
  </si>
  <si>
    <t>V-17848</t>
  </si>
  <si>
    <r>
      <rPr>
        <sz val="11"/>
        <rFont val="Calibri"/>
      </rPr>
      <t>The NTP server is not compliant with the OS STIG</t>
    </r>
  </si>
  <si>
    <r>
      <rPr>
        <sz val="11"/>
        <color rgb="FF000000"/>
        <rFont val="Calibri"/>
      </rPr>
      <t>If the NTP server is not an appliance, configure the platform hosting the NTP server in accordance with the appropriate OS STIG.</t>
    </r>
  </si>
  <si>
    <r>
      <rPr>
        <sz val="11"/>
        <color rgb="FF000000"/>
        <rFont val="Calibri"/>
      </rPr>
      <t>NTP provides an efficient and scalable method for managed network elements to actively synchronize to an accurate time source. Insuring that there are always NTP servers available to provide time is critical. It is imperative that all single points of failure for the NTP infrastructure are eliminated. Knowing the correct time is not only crucial for proper network functioning but also for security. Compromising an NTP server opens the door to more sophisticated attacks that include NTP poisoning, replay attacks, and denial of service. To provide security through separation and isolation, the NTP server should only be connected to the management network. This enables the NTP server to provide time to the managed devices using a secured as well as a preferred path. If the NTP server is not an appliance, it is critical that the system is secured by maintaining compliance with the appropriate OS STIG as well as implementing an HIDS.</t>
    </r>
  </si>
  <si>
    <t>V-17849</t>
  </si>
  <si>
    <r>
      <rPr>
        <sz val="11"/>
        <rFont val="Calibri"/>
      </rPr>
      <t>An HIDS has not been implemented on the NTP server.</t>
    </r>
  </si>
  <si>
    <r>
      <rPr>
        <sz val="11"/>
        <color rgb="FF000000"/>
        <rFont val="Calibri"/>
      </rPr>
      <t>Implement an HIDS on the NTP server</t>
    </r>
  </si>
  <si>
    <t>V-17850</t>
  </si>
  <si>
    <r>
      <rPr>
        <sz val="11"/>
        <rFont val="Calibri"/>
      </rPr>
      <t>Two independent sources of time reference are not being utilized.</t>
    </r>
  </si>
  <si>
    <r>
      <rPr>
        <sz val="11"/>
        <color rgb="FF000000"/>
        <rFont val="Calibri"/>
      </rPr>
      <t>Use at least two independent sources of time reference.  The best practice is to deploy two stratum 1 servers, each connected to a different reference clock (GPS, NIST WWVB) and both peering with each other for redundancy.</t>
    </r>
  </si>
  <si>
    <r>
      <rPr>
        <sz val="11"/>
        <color rgb="FF000000"/>
        <rFont val="Calibri"/>
      </rPr>
      <t>NTP provides an efficient and scalable method for managed network elements to actively synchronize to an accurate time source. Insuring that there are always NTP servers available to provide time is critical. It is imperative that all single points of failure for the NTP infrastructure are eliminated. Knowing the correct time is not only crucial for proper network functioning but also for security. Compromising an NTP server opens the door to more sophisticated attacks that include NTP poisoning, replay attacks, and denial of service. Hence, it is imperative  that at least two independent sources of time reference are used.</t>
    </r>
  </si>
  <si>
    <r>
      <rPr>
        <sz val="11"/>
        <color rgb="FF000000"/>
        <rFont val="Calibri"/>
      </rPr>
      <t>Review both NTP server configurations to determine that they are referencing two different reference clocks and that the NTP servers are peering with each other.</t>
    </r>
    <r>
      <rPr>
        <sz val="11"/>
        <color rgb="FF000000"/>
        <rFont val="Calibri"/>
      </rPr>
      <t xml:space="preserve">
</t>
    </r>
    <r>
      <rPr>
        <sz val="11"/>
        <color rgb="FF000000"/>
        <rFont val="Calibri"/>
      </rPr>
      <t>An alternative configuration for management networks that have a gateway would be to implement two stratum-2 servers peering with each other and each referencing a different trusted external stratum 1 server. This is a less expensive solution that still provides redundancy, but not quite the same accuracy.</t>
    </r>
  </si>
  <si>
    <t>V-17852</t>
  </si>
  <si>
    <r>
      <rPr>
        <sz val="11"/>
        <rFont val="Calibri"/>
      </rPr>
      <t>The NTP server is not configured with a symmetric key that is unique from any key configured on any other NTP server.</t>
    </r>
  </si>
  <si>
    <r>
      <rPr>
        <sz val="11"/>
        <color rgb="FF000000"/>
        <rFont val="Calibri"/>
      </rPr>
      <t>If a hashing algorithm is being used, all servers must be configured with a symmetric key that is unique from any key configured on any other NTP server.</t>
    </r>
  </si>
  <si>
    <r>
      <rPr>
        <sz val="11"/>
        <color rgb="FF000000"/>
        <rFont val="Calibri"/>
      </rPr>
      <t>NTP provides an efficient and scalable method for managed network elements to actively synchronize to an accurate time source. Insuring that there are always NTP servers available to provide time is critical. It is imperative that all single points of failure for the NTP infrastructure are eliminated. Knowing the correct time is not only crucial for proper network functioning but also for security. Compromising an NTP server opens the door to more sophisticated attacks that include NTP poisoning, replay attacks, and denial of service.</t>
    </r>
  </si>
  <si>
    <t>V-17854</t>
  </si>
  <si>
    <r>
      <rPr>
        <sz val="11"/>
        <rFont val="Calibri"/>
      </rPr>
      <t>The SNMP manager is not compliant with the OS STIG</t>
    </r>
  </si>
  <si>
    <r>
      <rPr>
        <sz val="11"/>
        <color rgb="FF000000"/>
        <rFont val="Calibri"/>
      </rPr>
      <t>Configure the SNMP manager to be compliant with the appropriate OS STIG</t>
    </r>
  </si>
  <si>
    <r>
      <rPr>
        <sz val="11"/>
        <color rgb="FF000000"/>
        <rFont val="Calibri"/>
      </rPr>
      <t>The SNMP manager provides the interface between the network management personnel and the managed network. On the other hand, the SNMP agent provides the interface between the manager and the device being managed. The manager is the collector of alarm information via SNMP traps as well as statistical and historical management information retrieved by polling the agents within the managed network. This information is vital for real time monitoring and alarm management as well as for strategic planning and performance management. IA measures must be implemented to mitigate the risk of the SNMP manager being compromised.</t>
    </r>
  </si>
  <si>
    <r>
      <rPr>
        <sz val="11"/>
        <color rgb="FF000000"/>
        <rFont val="Calibri"/>
      </rPr>
      <t>Interview the IAO and administrator to determine if the SNMP manager is compliant with respective OS STIG.</t>
    </r>
  </si>
  <si>
    <t>V-17855</t>
  </si>
  <si>
    <r>
      <rPr>
        <sz val="11"/>
        <rFont val="Calibri"/>
      </rPr>
      <t>An HIDS has not been implemented on the SNMP manager</t>
    </r>
  </si>
  <si>
    <r>
      <rPr>
        <sz val="11"/>
        <color rgb="FF000000"/>
        <rFont val="Calibri"/>
      </rPr>
      <t>Implement an HIDS to provide access control for the SNMP data as well as provide the necessary protection against unauthorized modifications and access.</t>
    </r>
  </si>
  <si>
    <r>
      <rPr>
        <sz val="11"/>
        <color rgb="FF000000"/>
        <rFont val="Calibri"/>
      </rPr>
      <t>The SNMP manager provides the interface between the network management personnel and the managed network. On the other hand, the SNMP agent provides the interface between the manager and the device being managed. The manager is the collector of alarm information via SNMP traps as well as statistical and historical management information retrieved by polling the agents within the managed network. This information is vital for real time monitoring and alarm management as well as for strategic planning and performance management.  In addition to the SNMP safeguards outlined in section 2, IA measures must be implemented to mitigate the risk of the SNMP manager being compromised.</t>
    </r>
  </si>
  <si>
    <r>
      <rPr>
        <sz val="11"/>
        <color rgb="FF000000"/>
        <rFont val="Calibri"/>
      </rPr>
      <t>Interview the IAO and  the administrator to determine if the SNMP manager is compliant. Have the administrator provide a demonstration of the HIDS capability to ensure that it is configured and in operation</t>
    </r>
  </si>
  <si>
    <t>V-17856</t>
  </si>
  <si>
    <r>
      <rPr>
        <sz val="11"/>
        <rFont val="Calibri"/>
      </rPr>
      <t>The SNMP manager is not connected to only the management network.</t>
    </r>
  </si>
  <si>
    <r>
      <rPr>
        <sz val="11"/>
        <color rgb="FF000000"/>
        <rFont val="Calibri"/>
      </rPr>
      <t>Connect the SNMP manager only to the management network.</t>
    </r>
  </si>
  <si>
    <r>
      <rPr>
        <sz val="11"/>
        <color rgb="FF000000"/>
        <rFont val="Calibri"/>
      </rPr>
      <t>The SNMP manager provides the interface between the network management personnel and the managed network. On the other hand, the SNMP agent provides the interface between the manager and the device being managed. The manager is the collector of alarm information via SNMP traps as well as statistical and historical management information retrieved by polling the agents within the managed network. This information is vital for real time monitoring and alarm management as well as for strategic planning and performance management. To provide security through separation and isolation, the SNMP manager should only be connected to the management network. This enables the SNMP manager to provide management services to the managed devices using a secured as well as a preferred path.</t>
    </r>
  </si>
  <si>
    <r>
      <rPr>
        <sz val="11"/>
        <color rgb="FF000000"/>
        <rFont val="Calibri"/>
      </rPr>
      <t>Review the network topology to determine what network the network manager is connected to.  Verify that it is not dual-homed by physically inspecting the device’s LAN connection.</t>
    </r>
  </si>
  <si>
    <t>V-17857</t>
  </si>
  <si>
    <r>
      <rPr>
        <sz val="11"/>
        <rFont val="Calibri"/>
      </rPr>
      <t>SNMP messages are stored for a minimum of 30 days and then archived.</t>
    </r>
  </si>
  <si>
    <r>
      <rPr>
        <sz val="11"/>
        <color rgb="FF000000"/>
        <rFont val="Calibri"/>
      </rPr>
      <t>Configure the SNMP manager to store SNMP messages for a minimum of 30 days and then stored offline for one year.</t>
    </r>
  </si>
  <si>
    <r>
      <rPr>
        <sz val="11"/>
        <color rgb="FF000000"/>
        <rFont val="Calibri"/>
      </rPr>
      <t>The SNMP manager provides the interface between the network management personnel and the managed network. On the other hand, the SNMP agent provides the interface between the manager and the device being managed. The manager is the collector of alarm information via SNMP traps as well as statistical and historical management information retrieved by polling the agents within the managed network. This information is vital for real time monitoring and alarm management as well as for strategic planning and performance management.</t>
    </r>
  </si>
  <si>
    <r>
      <rPr>
        <sz val="11"/>
        <color rgb="FF000000"/>
        <rFont val="Calibri"/>
      </rPr>
      <t>Review network management station configuration to determine if SNMP messages are stored for a minimum of 30 days and then archived. Interview the network administrator to verify if they are stored offline for a minimum of one year.</t>
    </r>
  </si>
  <si>
    <t>V-18555</t>
  </si>
  <si>
    <r>
      <rPr>
        <sz val="11"/>
        <rFont val="Calibri"/>
      </rPr>
      <t>The production VLAN assigned from the AAA server contains IP segments not intended for untrusted resources.</t>
    </r>
  </si>
  <si>
    <r>
      <rPr>
        <sz val="11"/>
        <color rgb="FF000000"/>
        <rFont val="Calibri"/>
      </rPr>
      <t>Build different IP pools. Use different IP subnets for each pool.</t>
    </r>
  </si>
  <si>
    <r>
      <rPr>
        <sz val="11"/>
        <color rgb="FF000000"/>
        <rFont val="Calibri"/>
      </rPr>
      <t>When policy assessment and remediation have been implemented and the advanced AAA server dynamic VLAN is mis-configured, logical separation of the production VLAN may not be assured.</t>
    </r>
    <r>
      <rPr>
        <sz val="11"/>
        <color rgb="FF000000"/>
        <rFont val="Calibri"/>
      </rPr>
      <t xml:space="preserve">
</t>
    </r>
    <r>
      <rPr>
        <sz val="11"/>
        <color rgb="FF000000"/>
        <rFont val="Calibri"/>
      </rPr>
      <t>Non-trusted resources are resources that are not authenticated in a NAC solution implementing only the authentication component of NAC. Non-trusted resources could become resources that have been authenticated but have not had a successful policy assessment when the automated policy assessment component has been implemented.</t>
    </r>
  </si>
  <si>
    <r>
      <rPr>
        <sz val="11"/>
        <color rgb="FF000000"/>
        <rFont val="Calibri"/>
      </rPr>
      <t>Review the AAA server configuration. Have the SA display the policy groups. Have the SA display the vlan configuration. VLANs will be defined under Tunnel-Pvt-Group-ID with a tunnel type of VLAN. The dynamic VLAN definitions will have a IP pool assignment. Ensure the Production VLAN does not share the same AAA IP pool . Then verify the subnets used in other pools are not the same as the production.</t>
    </r>
  </si>
  <si>
    <t>V-18558</t>
  </si>
  <si>
    <r>
      <rPr>
        <sz val="11"/>
        <rFont val="Calibri"/>
      </rPr>
      <t>The IAO/NSO will ensure the network access control policy contains all non-authenticated network access requests in an Unauthorized VLAN with limited access.</t>
    </r>
  </si>
  <si>
    <r>
      <rPr>
        <sz val="11"/>
        <color rgb="FF000000"/>
        <rFont val="Calibri"/>
      </rPr>
      <t>Implement a NAC solution where the device remains without IP assignment if authentication fails or create a dynamic Unauthorized VLAN / Guest VLAN with limited access in AAA server. If a Guest VLAN is built, it should not have access to production data.</t>
    </r>
  </si>
  <si>
    <r>
      <rPr>
        <sz val="11"/>
        <color rgb="FF000000"/>
        <rFont val="Calibri"/>
      </rPr>
      <t>Devices having an IP address that do not pass authentication can be used to attack compliant devices if they share vlans. When devices proceed into the NAC AAA (radius) functions they must originate in the Unauthorized VLAN by default. If the device fails authentication it should be denied IP capability and movement to other dynamic VLANs used in the NAC process flow or moved to a VLAN that has limited capability such as a Guest VLAN with internet access, but without access to production assets.</t>
    </r>
  </si>
  <si>
    <r>
      <rPr>
        <sz val="11"/>
        <color rgb="FF000000"/>
        <rFont val="Calibri"/>
      </rPr>
      <t>Review the AAA server configuration. If the SA has created a dynamic Unauthorized VLAN, definitions should not have a IP pool assignment. Ensure the Unauthorized VLAN is configured without IP or a Guest VLAN is defined with limited access.</t>
    </r>
  </si>
  <si>
    <t>V-23747</t>
  </si>
  <si>
    <r>
      <rPr>
        <sz val="11"/>
        <rFont val="Calibri"/>
      </rPr>
      <t>Network devices must use at least two NTP servers to synchronize time.</t>
    </r>
  </si>
  <si>
    <r>
      <rPr>
        <sz val="11"/>
        <color rgb="FF000000"/>
        <rFont val="Calibri"/>
      </rPr>
      <t>Configure the device to use two separate NTP servers.</t>
    </r>
  </si>
  <si>
    <r>
      <rPr>
        <sz val="11"/>
        <color rgb="FF000000"/>
        <rFont val="Calibri"/>
      </rPr>
      <t>Without synchronized time, accurately correlating information between devices becomes difficult, if not impossible. If logs cannot be successfully compared between each of the routers, switches, and firewalls, it will be very difficult to determine the exact events that resulted in a network breach incident. NTP provides an efficient and scalable method for network devices to synchronize to an accurate time source.</t>
    </r>
  </si>
  <si>
    <r>
      <rPr>
        <sz val="11"/>
        <color rgb="FF000000"/>
        <rFont val="Calibri"/>
      </rPr>
      <t>Review the configuration and verify two NTP servers have been defined.</t>
    </r>
    <r>
      <rPr>
        <sz val="11"/>
        <color rgb="FF000000"/>
        <rFont val="Calibri"/>
      </rPr>
      <t xml:space="preserve">
</t>
    </r>
    <r>
      <rPr>
        <sz val="11"/>
        <color rgb="FF000000"/>
        <rFont val="Calibri"/>
      </rPr>
      <t>If the device is not configured to use two separate NTP servers, this is a finding.</t>
    </r>
  </si>
  <si>
    <t>V-23749</t>
  </si>
  <si>
    <r>
      <rPr>
        <sz val="11"/>
        <rFont val="Calibri"/>
      </rPr>
      <t>The IAO will ensure the syslog server is only connected to the management network.</t>
    </r>
  </si>
  <si>
    <r>
      <rPr>
        <sz val="11"/>
        <color rgb="FF000000"/>
        <rFont val="Calibri"/>
      </rPr>
      <t>Ensure the syslog server is only connected to the management network</t>
    </r>
  </si>
  <si>
    <r>
      <rPr>
        <sz val="11"/>
        <color rgb="FF000000"/>
        <rFont val="Calibri"/>
      </rPr>
      <t>A syslog server provides the network administrator the ability to configure all of the communication devices on a network to send log messages to a centralized host for review, correlation, reporting, and storage. This implementation provides for easier management of network events and is an effective facility for monitoring and the automatic generation of alert notification. The repository of messages facilitates troubleshooting functions when problems are encountered and can assist in performing root cause analysis.</t>
    </r>
    <r>
      <rPr>
        <sz val="11"/>
        <color rgb="FF000000"/>
        <rFont val="Calibri"/>
      </rPr>
      <t xml:space="preserve">
</t>
    </r>
    <r>
      <rPr>
        <sz val="11"/>
        <color rgb="FF000000"/>
        <rFont val="Calibri"/>
      </rPr>
      <t>A malicious user or intruder could attempt to cover his tracks by polluting the syslog data or even force the server to crash. Disabling the syslog server would eliminate visibility of the network infrastructure that security analysts depend on. The first line of defense is to ensure that the syslog server will only accept syslog packets from known managed devices and administrative access from trusted management workstations. Because syslog messages are sent from managed devices to the syslog server in clear text an attacker on the network can easily sniff the messages. Furthermore, the syslog protocol uses UDP; thereby, making it relatively easy to spoof a managed device. Placing the syslog server on a separate subnet such as the management network isolated from general access and transient traffic will assist in reducing these risks.</t>
    </r>
  </si>
  <si>
    <r>
      <rPr>
        <sz val="11"/>
        <color rgb="FF000000"/>
        <rFont val="Calibri"/>
      </rPr>
      <t>Physically inspect the syslog server and its LAN connection as well as review the network topology diagram to verify compliance.</t>
    </r>
  </si>
  <si>
    <t>V-23750</t>
  </si>
  <si>
    <r>
      <rPr>
        <sz val="11"/>
        <rFont val="Calibri"/>
      </rPr>
      <t>The IAO will ensure the syslog servers are configured IAW the appropriate OS STIG.</t>
    </r>
  </si>
  <si>
    <r>
      <rPr>
        <sz val="11"/>
        <color rgb="FF000000"/>
        <rFont val="Calibri"/>
      </rPr>
      <t>Ensure that the syslog server is compliant with the appropriate OS STIG</t>
    </r>
  </si>
  <si>
    <r>
      <rPr>
        <sz val="11"/>
        <color rgb="FF000000"/>
        <rFont val="Calibri"/>
      </rPr>
      <t>Interview the IAO and  syslog administrator to determine if the server is compliant with respective OS STIG.</t>
    </r>
  </si>
  <si>
    <t>V-25883</t>
  </si>
  <si>
    <r>
      <rPr>
        <sz val="11"/>
        <rFont val="Calibri"/>
      </rPr>
      <t>The NTP server is connected to a network other than the management network.</t>
    </r>
  </si>
  <si>
    <r>
      <rPr>
        <sz val="11"/>
        <color rgb="FF000000"/>
        <rFont val="Calibri"/>
      </rPr>
      <t>Connect the NTP server only to the management network.</t>
    </r>
  </si>
  <si>
    <r>
      <rPr>
        <sz val="11"/>
        <color rgb="FF000000"/>
        <rFont val="Calibri"/>
      </rPr>
      <t>NTP provides an efficient and scalable method for managed network elements to actively synchronize to an accurate time source. Insuring that there are always NTP servers available to provide time is critical. It is imperative that all single points of failure for the NTP infrastructure are eliminated. Knowing the correct time is not only crucial for proper network functioning but also for security. Compromising an NTP server opens the door to more sophisticated attacks that include NTP poisoning, replay attacks, and denial of service. To provide security through separation and isolation, the NTP server should only be connected to the management network. This enables the NTP server to provide time to the managed devices using a secured as well as a preferred path.</t>
    </r>
  </si>
  <si>
    <r>
      <rPr>
        <sz val="11"/>
        <color rgb="FF000000"/>
        <rFont val="Calibri"/>
      </rPr>
      <t>Review the layer 2 and layer 3 network topology to determine what network the NTP server is connected to. Verify that the server has been configured or assigned an IP address that belongs to the management network.</t>
    </r>
  </si>
  <si>
    <t>V-25894</t>
  </si>
  <si>
    <r>
      <rPr>
        <sz val="11"/>
        <rFont val="Calibri"/>
      </rPr>
      <t>The IAO will ensure all AAA authentication services are configured to use two-factor authentication .</t>
    </r>
  </si>
  <si>
    <r>
      <rPr>
        <sz val="11"/>
        <color rgb="FF000000"/>
        <rFont val="Calibri"/>
      </rPr>
      <t>The IAO will implement a 2-factor authentication solution for granting administrative access to all network elements.</t>
    </r>
  </si>
  <si>
    <r>
      <rPr>
        <sz val="11"/>
        <color rgb="FF000000"/>
        <rFont val="Calibri"/>
      </rPr>
      <t>AAA network security services provide the primary framework through which a network administrator can set up access control on network points of entry or network access servers, which is usually the function of a router or access server. Authentication identifies a user; authorization determines what that user can do; and accounting monitors the network usage. Without AAA, unauthorized users may gain access and possibly control of the routers. If the router network is compromised, large portions of the network could be incapacitated with only a few commands.</t>
    </r>
  </si>
  <si>
    <r>
      <rPr>
        <sz val="11"/>
        <color rgb="FF000000"/>
        <rFont val="Calibri"/>
      </rPr>
      <t>Have the administrator discuss their implementation. A typical AAA process includes the device being authenticated to direct authentication request directly to a 2-facor server (i.e. ACE) or to an AAA server via RADIUS or TACACS+ which redirects the 'authentication' request to the 2-facor server. Request the administrator to demonstrate the implementation.</t>
    </r>
  </si>
  <si>
    <t>V-25895</t>
  </si>
  <si>
    <r>
      <rPr>
        <sz val="11"/>
        <rFont val="Calibri"/>
      </rPr>
      <t>The IAO will ensure the authentication server is configured to use tiered authorization groups for various levels of access.</t>
    </r>
  </si>
  <si>
    <r>
      <rPr>
        <sz val="11"/>
        <color rgb="FF000000"/>
        <rFont val="Calibri"/>
      </rPr>
      <t>The administrator will configure the authentication server with standard accounts and assign them to privilege levels that meet their job description</t>
    </r>
  </si>
  <si>
    <r>
      <rPr>
        <sz val="11"/>
        <color rgb="FF000000"/>
        <rFont val="Calibri"/>
      </rPr>
      <t>The foundation of a good security scheme in the network is the protection of the user interfaces of the networking devices from unauthorized access. Protecting access to the user interfaces on your network devices prevents unauthorized users from making configuration changes that can disrupt the stability of your network or compromise your network security.</t>
    </r>
  </si>
  <si>
    <r>
      <rPr>
        <sz val="11"/>
        <color rgb="FF000000"/>
        <rFont val="Calibri"/>
      </rPr>
      <t>Review the AAA server implemented and determine if user profiles are members of a group. Determine if the groups have different privileges and the users are in the appropriate groups. In the following TACACS example the user (rtr-test) is a member of the group “rtr-basic”.</t>
    </r>
    <r>
      <rPr>
        <sz val="11"/>
        <color rgb="FF000000"/>
        <rFont val="Calibri"/>
      </rPr>
      <t xml:space="preserve">
</t>
    </r>
    <r>
      <rPr>
        <sz val="11"/>
        <color rgb="FF000000"/>
        <rFont val="Calibri"/>
      </rPr>
      <t>&lt;CSUserver&gt;$/opt/ciscosecure/CLI/ViewProfile -p 9900 -u rtr_test</t>
    </r>
    <r>
      <rPr>
        <sz val="11"/>
        <color rgb="FF000000"/>
        <rFont val="Calibri"/>
      </rPr>
      <t xml:space="preserve">
</t>
    </r>
    <r>
      <rPr>
        <sz val="11"/>
        <color rgb="FF000000"/>
        <rFont val="Calibri"/>
      </rPr>
      <t>User Profile Information</t>
    </r>
    <r>
      <rPr>
        <sz val="11"/>
        <color rgb="FF000000"/>
        <rFont val="Calibri"/>
      </rPr>
      <t xml:space="preserve">
</t>
    </r>
    <r>
      <rPr>
        <sz val="11"/>
        <color rgb="FF000000"/>
        <rFont val="Calibri"/>
      </rPr>
      <t>user = rtr_test{</t>
    </r>
    <r>
      <rPr>
        <sz val="11"/>
        <color rgb="FF000000"/>
        <rFont val="Calibri"/>
      </rPr>
      <t xml:space="preserve">
</t>
    </r>
    <r>
      <rPr>
        <sz val="11"/>
        <color rgb="FF000000"/>
        <rFont val="Calibri"/>
      </rPr>
      <t>profile_id = 66</t>
    </r>
    <r>
      <rPr>
        <sz val="11"/>
        <color rgb="FF000000"/>
        <rFont val="Calibri"/>
      </rPr>
      <t xml:space="preserve">
</t>
    </r>
    <r>
      <rPr>
        <sz val="11"/>
        <color rgb="FF000000"/>
        <rFont val="Calibri"/>
      </rPr>
      <t>profile_cycle = 1</t>
    </r>
    <r>
      <rPr>
        <sz val="11"/>
        <color rgb="FF000000"/>
        <rFont val="Calibri"/>
      </rPr>
      <t xml:space="preserve">
</t>
    </r>
    <r>
      <rPr>
        <sz val="11"/>
        <color rgb="FF000000"/>
        <rFont val="Calibri"/>
      </rPr>
      <t>member = rtr_basic</t>
    </r>
    <r>
      <rPr>
        <sz val="11"/>
        <color rgb="FF000000"/>
        <rFont val="Calibri"/>
      </rPr>
      <t xml:space="preserve">
</t>
    </r>
    <r>
      <rPr>
        <sz val="11"/>
        <color rgb="FF000000"/>
        <rFont val="Calibri"/>
      </rPr>
      <t>password = des "********"</t>
    </r>
    <r>
      <rPr>
        <sz val="11"/>
        <color rgb="FF000000"/>
        <rFont val="Calibri"/>
      </rPr>
      <t xml:space="preserve">
</t>
    </r>
    <r>
      <rPr>
        <sz val="11"/>
        <color rgb="FF000000"/>
        <rFont val="Calibri"/>
      </rPr>
      <t>}</t>
    </r>
    <r>
      <rPr>
        <sz val="11"/>
        <color rgb="FF000000"/>
        <rFont val="Calibri"/>
      </rPr>
      <t xml:space="preserve">
</t>
    </r>
    <r>
      <rPr>
        <sz val="11"/>
        <color rgb="FF000000"/>
        <rFont val="Calibri"/>
      </rPr>
      <t>Below is an example of CiscoSecure TACACS+ server defining the privilege level.</t>
    </r>
    <r>
      <rPr>
        <sz val="11"/>
        <color rgb="FF000000"/>
        <rFont val="Calibri"/>
      </rPr>
      <t xml:space="preserve">
</t>
    </r>
    <r>
      <rPr>
        <sz val="11"/>
        <color rgb="FF000000"/>
        <rFont val="Calibri"/>
      </rPr>
      <t>user = junior-engineer1 {</t>
    </r>
    <r>
      <rPr>
        <sz val="11"/>
        <color rgb="FF000000"/>
        <rFont val="Calibri"/>
      </rPr>
      <t xml:space="preserve">
</t>
    </r>
    <r>
      <rPr>
        <sz val="11"/>
        <color rgb="FF000000"/>
        <rFont val="Calibri"/>
      </rPr>
      <t xml:space="preserve">       password = clear "xxxxx"</t>
    </r>
    <r>
      <rPr>
        <sz val="11"/>
        <color rgb="FF000000"/>
        <rFont val="Calibri"/>
      </rPr>
      <t xml:space="preserve">
</t>
    </r>
    <r>
      <rPr>
        <sz val="11"/>
        <color rgb="FF000000"/>
        <rFont val="Calibri"/>
      </rPr>
      <t xml:space="preserve">       service = shell  {</t>
    </r>
    <r>
      <rPr>
        <sz val="11"/>
        <color rgb="FF000000"/>
        <rFont val="Calibri"/>
      </rPr>
      <t xml:space="preserve">
</t>
    </r>
    <r>
      <rPr>
        <sz val="11"/>
        <color rgb="FF000000"/>
        <rFont val="Calibri"/>
      </rPr>
      <t xml:space="preserve">             set priv-lvl = 7</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
    </r>
  </si>
  <si>
    <t>V-25896</t>
  </si>
  <si>
    <r>
      <rPr>
        <sz val="11"/>
        <rFont val="Calibri"/>
      </rPr>
      <t>The IAO will ensure the authentication server is connected to the management network.</t>
    </r>
  </si>
  <si>
    <r>
      <rPr>
        <sz val="11"/>
        <color rgb="FF000000"/>
        <rFont val="Calibri"/>
      </rPr>
      <t>Connect the authentication servers to only the management network.</t>
    </r>
  </si>
  <si>
    <r>
      <rPr>
        <sz val="11"/>
        <color rgb="FF000000"/>
        <rFont val="Calibri"/>
      </rPr>
      <t>Using standardized authentication protocols such as RADIUS, TACACS+, and Kerberos, an authentication server provides centralized and robust authentication services for the management of network components. In order to control access to the servers as well as monitor traffic to them, the authentication servers should only be connected to the management network.</t>
    </r>
  </si>
  <si>
    <r>
      <rPr>
        <sz val="11"/>
        <color rgb="FF000000"/>
        <rFont val="Calibri"/>
      </rPr>
      <t>Review the network topology to determine what network they are connected to. Verify that they are not dual-homed by physically inspecting the device’s LAN connection</t>
    </r>
  </si>
  <si>
    <t>V-28784</t>
  </si>
  <si>
    <r>
      <rPr>
        <sz val="11"/>
        <rFont val="Calibri"/>
      </rPr>
      <t>A service or feature that calls home to the vendor must be disabled.</t>
    </r>
  </si>
  <si>
    <r>
      <rPr>
        <sz val="11"/>
        <color rgb="FF000000"/>
        <rFont val="Calibri"/>
      </rPr>
      <t>Configure the network device to disable the call home service or feature.</t>
    </r>
    <r>
      <rPr>
        <sz val="11"/>
        <color rgb="FF000000"/>
        <rFont val="Calibri"/>
      </rPr>
      <t xml:space="preserve">
</t>
    </r>
    <r>
      <rPr>
        <sz val="11"/>
        <color rgb="FF000000"/>
        <rFont val="Calibri"/>
      </rPr>
      <t>Note: This feature can be enabled if the communication is only to a server residing in the local area network or enclave.</t>
    </r>
  </si>
  <si>
    <r>
      <rPr>
        <sz val="11"/>
        <color rgb="FF000000"/>
        <rFont val="Calibri"/>
      </rPr>
      <t>Call home services or features will routinely send data such as configuration and diagnostic information to the vendor for routine or emergency analysis and troubleshooting.  The risk that transmission of sensitive data sent to unauthorized persons could result in data loss or downtime due to an attack.</t>
    </r>
  </si>
  <si>
    <r>
      <rPr>
        <sz val="11"/>
        <color rgb="FF000000"/>
        <rFont val="Calibri"/>
      </rPr>
      <t>Review the device configuration to determine if the call home service or feature is disabled on the device. If the call home service is enabled on the device, this is a finding.</t>
    </r>
    <r>
      <rPr>
        <sz val="11"/>
        <color rgb="FF000000"/>
        <rFont val="Calibri"/>
      </rPr>
      <t xml:space="preserve">
</t>
    </r>
    <r>
      <rPr>
        <sz val="11"/>
        <color rgb="FF000000"/>
        <rFont val="Calibri"/>
      </rPr>
      <t>Note: This feature can be enabled if the communication is only to a server residing in the local area network or enclave.</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</si>
  <si>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</si>
  <si>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</si>
  <si>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</si>
  <si>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</si>
  <si>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</si>
  <si>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</si>
  <si>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</si>
  <si>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</si>
  <si>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</si>
  <si>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</si>
  <si>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</si>
  <si>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</si>
  <si>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</si>
  <si>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</si>
  <si>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</si>
  <si>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</si>
  <si>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</si>
  <si>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</si>
  <si>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</si>
  <si>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</si>
  <si>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</si>
  <si>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</si>
  <si>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</si>
  <si>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</si>
  <si>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</si>
  <si>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</si>
  <si>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</si>
  <si>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</si>
  <si>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</si>
  <si>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Network Devices Security Technical Implementation Guide V8R23</t>
  </si>
  <si>
    <t>Developed By:</t>
  </si>
  <si>
    <t>Defense Information Systems Agency (DISA) for the US DoD</t>
  </si>
  <si>
    <t>Release Information:</t>
  </si>
  <si>
    <r>
      <rPr>
        <b/>
        <sz val="11"/>
        <color rgb="FF000000"/>
        <rFont val="Calibri"/>
      </rPr>
      <t>Version:</t>
    </r>
    <r>
      <rPr>
        <sz val="11"/>
        <color rgb="FF000000"/>
        <rFont val="Calibri"/>
      </rPr>
      <t xml:space="preserve"> V8R23    </t>
    </r>
    <r>
      <rPr>
        <b/>
        <sz val="11"/>
        <color rgb="FF000000"/>
        <rFont val="Calibri"/>
      </rPr>
      <t>Date:</t>
    </r>
    <r>
      <rPr>
        <sz val="11"/>
        <color rgb="FF000000"/>
        <rFont val="Calibri"/>
      </rPr>
      <t xml:space="preserve"> 25 January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63</t>
    </r>
  </si>
  <si>
    <t>Download Url:</t>
  </si>
  <si>
    <t>https://www.cyber.mil/stigs</t>
  </si>
  <si>
    <t>Guide Overview:</t>
  </si>
  <si>
    <r>
      <rPr>
        <sz val="11"/>
        <color rgb="FF000000"/>
        <rFont val="Calibri"/>
      </rPr>
      <t>The Network Devices Security Technical Implementation Guide (STIG) is published as a tool to improve the security of Department of Defense (DoD) information systems. This document is meant for use in conjunction with the Enclave, Network Infrastructure, Secure Remote Computing, and appropriate Operating System (OS)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</si>
  <si>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</si>
  <si>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</si>
  <si>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</si>
  <si>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</si>
  <si>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</si>
  <si>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</si>
  <si>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</si>
  <si>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</si>
  <si>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</si>
  <si>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</si>
  <si>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</si>
  <si>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</si>
  <si>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</si>
  <si>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</si>
  <si>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</si>
  <si>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</si>
  <si>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</si>
  <si>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</si>
  <si>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</si>
  <si>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</si>
  <si>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</si>
  <si>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</si>
  <si>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</si>
  <si>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</si>
  <si>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</si>
  <si>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</si>
  <si>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</si>
  <si>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</si>
  <si>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</si>
  <si>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</si>
  <si>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</si>
  <si>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</si>
  <si>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</si>
  <si>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</si>
  <si>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</si>
  <si>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</si>
  <si>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</si>
  <si>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</si>
  <si>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</si>
  <si>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</si>
  <si>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</si>
  <si>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</si>
  <si>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</si>
  <si>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</si>
  <si>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</si>
  <si>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</si>
  <si>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</si>
  <si>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Network Devices Security Technical Implementation Guide V8R23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</si>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</sst>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E2EC-45C0-B24F-DF60937CEDF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E2EC-45C0-B24F-DF60937CEDF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63</c:v>
                </c:pt>
              </c:numCache>
            </c:numRef>
          </c:val>
          <c:extLst>
            <c:ext xmlns:c16="http://schemas.microsoft.com/office/drawing/2014/chart" uri="{C3380CC4-5D6E-409C-BE32-E72D297353CC}">
              <c16:uniqueId val="{00000002-E2EC-45C0-B24F-DF60937CEDF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402B-4F9B-BD0C-500411427D0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402B-4F9B-BD0C-500411427D0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63</c:v>
                </c:pt>
              </c:numCache>
            </c:numRef>
          </c:val>
          <c:extLst>
            <c:ext xmlns:c16="http://schemas.microsoft.com/office/drawing/2014/chart" uri="{C3380CC4-5D6E-409C-BE32-E72D297353CC}">
              <c16:uniqueId val="{00000002-402B-4F9B-BD0C-500411427D0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0808-40FB-90EA-F91CC31DB52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0808-40FB-90EA-F91CC31DB52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9</c:v>
                </c:pt>
                <c:pt idx="1">
                  <c:v>35</c:v>
                </c:pt>
                <c:pt idx="2">
                  <c:v>19</c:v>
                </c:pt>
              </c:numCache>
            </c:numRef>
          </c:val>
          <c:extLst>
            <c:ext xmlns:c16="http://schemas.microsoft.com/office/drawing/2014/chart" uri="{C3380CC4-5D6E-409C-BE32-E72D297353CC}">
              <c16:uniqueId val="{00000002-0808-40FB-90EA-F91CC31DB52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A25-4FE2-88E9-6465C8D3D71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A25-4FE2-88E9-6465C8D3D71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63</c:v>
                </c:pt>
              </c:numCache>
            </c:numRef>
          </c:val>
          <c:extLst>
            <c:ext xmlns:c16="http://schemas.microsoft.com/office/drawing/2014/chart" uri="{C3380CC4-5D6E-409C-BE32-E72D297353CC}">
              <c16:uniqueId val="{00000002-4A25-4FE2-88E9-6465C8D3D71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C66-4E57-977E-F6224570E83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C66-4E57-977E-F6224570E83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63</c:v>
                </c:pt>
              </c:numCache>
            </c:numRef>
          </c:val>
          <c:extLst>
            <c:ext xmlns:c16="http://schemas.microsoft.com/office/drawing/2014/chart" uri="{C3380CC4-5D6E-409C-BE32-E72D297353CC}">
              <c16:uniqueId val="{00000002-DC66-4E57-977E-F6224570E83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064-4E30-AACF-F236FF7FA4F0}"/>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064-4E30-AACF-F236FF7FA4F0}"/>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064-4E30-AACF-F236FF7FA4F0}"/>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064-4E30-AACF-F236FF7FA4F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DEE-4807-A0AD-632732DB212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x0iynq">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sq5lv0">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jyqfw0">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rux53s">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0dzyc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se1pi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p53zf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64">
  <autoFilter ref="A1:M6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326</v>
      </c>
    </row>
    <row r="3" spans="2:3" ht="15" customHeight="1" x14ac:dyDescent="0.35"/>
    <row r="4" spans="2:3" ht="58" x14ac:dyDescent="0.35">
      <c r="B4" s="18" t="s">
        <v>327</v>
      </c>
      <c r="C4" s="19" t="s">
        <v>328</v>
      </c>
    </row>
    <row r="5" spans="2:3" x14ac:dyDescent="0.35">
      <c r="C5" s="19" t="s">
        <v>329</v>
      </c>
    </row>
    <row r="6" spans="2:3" x14ac:dyDescent="0.35">
      <c r="C6" s="16" t="s">
        <v>330</v>
      </c>
    </row>
    <row r="7" spans="2:3" ht="10" customHeight="1" x14ac:dyDescent="0.35"/>
    <row r="8" spans="2:3" ht="232" x14ac:dyDescent="0.35">
      <c r="B8" s="20" t="s">
        <v>331</v>
      </c>
      <c r="C8" s="19" t="s">
        <v>332</v>
      </c>
    </row>
    <row r="9" spans="2:3" ht="10" customHeight="1" x14ac:dyDescent="0.35"/>
    <row r="10" spans="2:3" ht="35" customHeight="1" x14ac:dyDescent="0.35">
      <c r="B10" s="20" t="s">
        <v>333</v>
      </c>
      <c r="C10" s="19" t="s">
        <v>334</v>
      </c>
    </row>
    <row r="11" spans="2:3" ht="75" customHeight="1" x14ac:dyDescent="0.35">
      <c r="B11" s="16" t="s">
        <v>19</v>
      </c>
      <c r="C11" s="19" t="s">
        <v>335</v>
      </c>
    </row>
    <row r="12" spans="2:3" ht="47" customHeight="1" x14ac:dyDescent="0.35">
      <c r="B12" s="16" t="s">
        <v>19</v>
      </c>
      <c r="C12" s="19" t="s">
        <v>336</v>
      </c>
    </row>
    <row r="13" spans="2:3" ht="35" customHeight="1" x14ac:dyDescent="0.35">
      <c r="B13" s="16" t="s">
        <v>19</v>
      </c>
      <c r="C13" s="19" t="s">
        <v>337</v>
      </c>
    </row>
    <row r="14" spans="2:3" ht="32" customHeight="1" x14ac:dyDescent="0.35">
      <c r="B14" s="16" t="s">
        <v>19</v>
      </c>
      <c r="C14" s="19" t="s">
        <v>338</v>
      </c>
    </row>
    <row r="15" spans="2:3" ht="30" customHeight="1" x14ac:dyDescent="0.35">
      <c r="B15" s="16" t="s">
        <v>19</v>
      </c>
      <c r="C15" s="19" t="s">
        <v>339</v>
      </c>
    </row>
    <row r="16" spans="2:3" ht="10" customHeight="1" x14ac:dyDescent="0.35"/>
    <row r="17" spans="1:3" ht="145" customHeight="1" x14ac:dyDescent="0.35">
      <c r="B17" s="20" t="s">
        <v>340</v>
      </c>
      <c r="C17" s="19" t="s">
        <v>341</v>
      </c>
    </row>
    <row r="18" spans="1:3" ht="10" customHeight="1" x14ac:dyDescent="0.35"/>
    <row r="19" spans="1:3" ht="3" customHeight="1" x14ac:dyDescent="0.35">
      <c r="B19" s="21"/>
      <c r="C19" s="21"/>
    </row>
    <row r="20" spans="1:3" ht="12" customHeight="1" x14ac:dyDescent="0.35"/>
    <row r="21" spans="1:3" ht="35" customHeight="1" x14ac:dyDescent="0.35">
      <c r="A21" s="23"/>
      <c r="B21" s="24" t="s">
        <v>342</v>
      </c>
      <c r="C21" s="25" t="s">
        <v>343</v>
      </c>
    </row>
    <row r="22" spans="1:3" ht="18" customHeight="1" x14ac:dyDescent="0.35">
      <c r="A22" s="23"/>
      <c r="B22" s="23" t="s">
        <v>19</v>
      </c>
      <c r="C22" s="25" t="s">
        <v>344</v>
      </c>
    </row>
    <row r="23" spans="1:3" ht="18" customHeight="1" x14ac:dyDescent="0.35">
      <c r="A23" s="23"/>
      <c r="B23" s="23" t="s">
        <v>19</v>
      </c>
      <c r="C23" s="25" t="s">
        <v>345</v>
      </c>
    </row>
    <row r="24" spans="1:3" ht="18" customHeight="1" x14ac:dyDescent="0.35">
      <c r="A24" s="23"/>
      <c r="B24" s="23" t="s">
        <v>19</v>
      </c>
      <c r="C24" s="25" t="s">
        <v>346</v>
      </c>
    </row>
    <row r="25" spans="1:3" ht="18" customHeight="1" x14ac:dyDescent="0.35">
      <c r="A25" s="23"/>
      <c r="B25" s="23" t="s">
        <v>19</v>
      </c>
      <c r="C25" s="25" t="s">
        <v>347</v>
      </c>
    </row>
    <row r="26" spans="1:3" ht="18" customHeight="1" x14ac:dyDescent="0.35">
      <c r="A26" s="23"/>
      <c r="B26" s="23" t="s">
        <v>19</v>
      </c>
      <c r="C26" s="25" t="s">
        <v>348</v>
      </c>
    </row>
    <row r="27" spans="1:3" ht="18" customHeight="1" x14ac:dyDescent="0.35">
      <c r="A27" s="23"/>
      <c r="B27" s="23" t="s">
        <v>19</v>
      </c>
      <c r="C27" s="25" t="s">
        <v>349</v>
      </c>
    </row>
    <row r="28" spans="1:3" ht="18" customHeight="1" x14ac:dyDescent="0.35">
      <c r="A28" s="23"/>
      <c r="B28" s="23" t="s">
        <v>19</v>
      </c>
      <c r="C28" s="25" t="s">
        <v>350</v>
      </c>
    </row>
    <row r="29" spans="1:3" ht="18" customHeight="1" x14ac:dyDescent="0.35">
      <c r="A29" s="23"/>
      <c r="B29" s="23" t="s">
        <v>19</v>
      </c>
      <c r="C29" s="25" t="s">
        <v>351</v>
      </c>
    </row>
    <row r="30" spans="1:3" ht="44" customHeight="1" x14ac:dyDescent="0.35">
      <c r="A30" s="23"/>
      <c r="B30" s="23" t="s">
        <v>19</v>
      </c>
      <c r="C30" s="26" t="s">
        <v>352</v>
      </c>
    </row>
    <row r="31" spans="1:3" ht="10" customHeight="1" x14ac:dyDescent="0.35"/>
    <row r="32" spans="1:3" ht="3" customHeight="1" x14ac:dyDescent="0.35">
      <c r="B32" s="21"/>
      <c r="C32" s="21"/>
    </row>
    <row r="33" spans="2:3" ht="12" customHeight="1" x14ac:dyDescent="0.35"/>
    <row r="34" spans="2:3" ht="24" customHeight="1" x14ac:dyDescent="0.35">
      <c r="B34" s="27" t="s">
        <v>353</v>
      </c>
      <c r="C34" s="28" t="s">
        <v>354</v>
      </c>
    </row>
    <row r="35" spans="2:3" ht="18.5" x14ac:dyDescent="0.35">
      <c r="B35" s="27" t="s">
        <v>355</v>
      </c>
      <c r="C35" s="29" t="s">
        <v>356</v>
      </c>
    </row>
    <row r="36" spans="2:3" ht="27" customHeight="1" x14ac:dyDescent="0.35">
      <c r="B36" s="30" t="s">
        <v>357</v>
      </c>
      <c r="C36" s="22" t="s">
        <v>358</v>
      </c>
    </row>
    <row r="37" spans="2:3" x14ac:dyDescent="0.35">
      <c r="B37" s="27" t="s">
        <v>359</v>
      </c>
      <c r="C37" s="31" t="s">
        <v>360</v>
      </c>
    </row>
    <row r="38" spans="2:3" ht="10" customHeight="1" x14ac:dyDescent="0.35"/>
    <row r="39" spans="2:3" ht="58" x14ac:dyDescent="0.35">
      <c r="B39" s="27" t="s">
        <v>361</v>
      </c>
      <c r="C39" s="32" t="s">
        <v>362</v>
      </c>
    </row>
    <row r="40" spans="2:3" ht="10" customHeight="1" x14ac:dyDescent="0.35"/>
    <row r="41" spans="2:3" ht="43.5" x14ac:dyDescent="0.35">
      <c r="B41" s="27" t="s">
        <v>363</v>
      </c>
      <c r="C41" s="19" t="s">
        <v>364</v>
      </c>
    </row>
    <row r="42" spans="2:3" ht="10" customHeight="1" x14ac:dyDescent="0.35"/>
    <row r="43" spans="2:3" ht="15.5" x14ac:dyDescent="0.35">
      <c r="C43" s="33" t="s">
        <v>25</v>
      </c>
    </row>
    <row r="44" spans="2:3" ht="29" x14ac:dyDescent="0.35">
      <c r="C44" s="19" t="s">
        <v>365</v>
      </c>
    </row>
    <row r="45" spans="2:3" ht="10" customHeight="1" x14ac:dyDescent="0.35"/>
    <row r="46" spans="2:3" ht="15.5" x14ac:dyDescent="0.35">
      <c r="C46" s="34" t="s">
        <v>15</v>
      </c>
    </row>
    <row r="47" spans="2:3" ht="29" x14ac:dyDescent="0.35">
      <c r="C47" s="19" t="s">
        <v>366</v>
      </c>
    </row>
    <row r="48" spans="2:3" ht="10" customHeight="1" x14ac:dyDescent="0.35"/>
    <row r="49" spans="2:3" ht="15.5" x14ac:dyDescent="0.35">
      <c r="C49" s="35" t="s">
        <v>41</v>
      </c>
    </row>
    <row r="50" spans="2:3" ht="29" x14ac:dyDescent="0.35">
      <c r="C50" s="19" t="s">
        <v>367</v>
      </c>
    </row>
    <row r="51" spans="2:3" ht="10" customHeight="1" x14ac:dyDescent="0.35"/>
    <row r="52" spans="2:3" ht="3" customHeight="1" x14ac:dyDescent="0.35">
      <c r="B52" s="21"/>
      <c r="C52" s="21"/>
    </row>
    <row r="53" spans="2:3" ht="12" customHeight="1" x14ac:dyDescent="0.35"/>
    <row r="54" spans="2:3" ht="130.5" x14ac:dyDescent="0.35">
      <c r="B54" s="18" t="s">
        <v>368</v>
      </c>
      <c r="C54" s="19" t="s">
        <v>369</v>
      </c>
    </row>
    <row r="55" spans="2:3" ht="6" customHeight="1" x14ac:dyDescent="0.35"/>
    <row r="56" spans="2:3" ht="217.5" x14ac:dyDescent="0.35">
      <c r="C56" s="19" t="s">
        <v>370</v>
      </c>
    </row>
    <row r="57" spans="2:3" ht="6" customHeight="1" x14ac:dyDescent="0.35"/>
    <row r="58" spans="2:3" ht="43.5" x14ac:dyDescent="0.35">
      <c r="C58" s="19" t="s">
        <v>371</v>
      </c>
    </row>
    <row r="59" spans="2:3" ht="10" customHeight="1" x14ac:dyDescent="0.35"/>
    <row r="60" spans="2:3" ht="3" customHeight="1" x14ac:dyDescent="0.35">
      <c r="B60" s="21"/>
      <c r="C60" s="21"/>
    </row>
    <row r="61" spans="2:3" ht="12" customHeight="1" x14ac:dyDescent="0.35"/>
    <row r="62" spans="2:3" ht="145" x14ac:dyDescent="0.35">
      <c r="B62" s="18" t="s">
        <v>372</v>
      </c>
      <c r="C62" s="19" t="s">
        <v>373</v>
      </c>
    </row>
    <row r="63" spans="2:3" ht="6" customHeight="1" x14ac:dyDescent="0.35"/>
    <row r="64" spans="2:3" ht="203" x14ac:dyDescent="0.35">
      <c r="C64" s="19" t="s">
        <v>374</v>
      </c>
    </row>
    <row r="65" spans="2:3" ht="6" customHeight="1" x14ac:dyDescent="0.35"/>
    <row r="66" spans="2:3" ht="43.5" x14ac:dyDescent="0.35">
      <c r="C66" s="19" t="s">
        <v>375</v>
      </c>
    </row>
    <row r="67" spans="2:3" ht="10" customHeight="1" x14ac:dyDescent="0.35"/>
    <row r="68" spans="2:3" ht="3" customHeight="1" x14ac:dyDescent="0.35">
      <c r="B68" s="21"/>
      <c r="C68" s="21"/>
    </row>
    <row r="69" spans="2:3" ht="12" customHeight="1" x14ac:dyDescent="0.35"/>
    <row r="70" spans="2:3" ht="101.5" x14ac:dyDescent="0.35">
      <c r="B70" s="18" t="s">
        <v>376</v>
      </c>
      <c r="C70" s="19" t="s">
        <v>377</v>
      </c>
    </row>
    <row r="71" spans="2:3" ht="6" customHeight="1" x14ac:dyDescent="0.35"/>
    <row r="72" spans="2:3" ht="145" x14ac:dyDescent="0.35">
      <c r="C72" s="19" t="s">
        <v>378</v>
      </c>
    </row>
    <row r="73" spans="2:3" ht="6" customHeight="1" x14ac:dyDescent="0.35"/>
    <row r="74" spans="2:3" ht="43.5" x14ac:dyDescent="0.35">
      <c r="C74" s="19" t="s">
        <v>379</v>
      </c>
    </row>
    <row r="75" spans="2:3" ht="10" customHeight="1" x14ac:dyDescent="0.35"/>
    <row r="76" spans="2:3" ht="3" customHeight="1" x14ac:dyDescent="0.35">
      <c r="B76" s="21"/>
      <c r="C76" s="21"/>
    </row>
    <row r="77" spans="2:3" ht="12" customHeight="1" x14ac:dyDescent="0.35"/>
    <row r="78" spans="2:3" ht="26" customHeight="1" x14ac:dyDescent="0.35">
      <c r="B78" s="36" t="s">
        <v>380</v>
      </c>
    </row>
    <row r="79" spans="2:3" ht="8" customHeight="1" x14ac:dyDescent="0.35"/>
    <row r="80" spans="2:3" ht="20" customHeight="1" x14ac:dyDescent="0.35">
      <c r="B80" s="27" t="s">
        <v>381</v>
      </c>
      <c r="C80" s="37" t="s">
        <v>382</v>
      </c>
    </row>
    <row r="81" spans="2:3" ht="116" x14ac:dyDescent="0.35">
      <c r="C81" s="19" t="s">
        <v>383</v>
      </c>
    </row>
    <row r="82" spans="2:3" ht="10" customHeight="1" x14ac:dyDescent="0.35"/>
    <row r="83" spans="2:3" ht="20" customHeight="1" x14ac:dyDescent="0.35">
      <c r="B83" s="27" t="s">
        <v>384</v>
      </c>
      <c r="C83" s="37" t="s">
        <v>385</v>
      </c>
    </row>
    <row r="84" spans="2:3" ht="116" x14ac:dyDescent="0.35">
      <c r="C84" s="19" t="s">
        <v>386</v>
      </c>
    </row>
    <row r="85" spans="2:3" ht="10" customHeight="1" x14ac:dyDescent="0.35"/>
    <row r="86" spans="2:3" ht="20" customHeight="1" x14ac:dyDescent="0.35">
      <c r="B86" s="27" t="s">
        <v>387</v>
      </c>
      <c r="C86" s="37" t="s">
        <v>388</v>
      </c>
    </row>
    <row r="87" spans="2:3" ht="130.5" x14ac:dyDescent="0.35">
      <c r="C87" s="19" t="s">
        <v>389</v>
      </c>
    </row>
    <row r="88" spans="2:3" ht="10" customHeight="1" x14ac:dyDescent="0.35"/>
    <row r="89" spans="2:3" ht="20" customHeight="1" x14ac:dyDescent="0.35">
      <c r="B89" s="27" t="s">
        <v>390</v>
      </c>
      <c r="C89" s="37" t="s">
        <v>391</v>
      </c>
    </row>
    <row r="90" spans="2:3" ht="130.5" x14ac:dyDescent="0.35">
      <c r="C90" s="19" t="s">
        <v>392</v>
      </c>
    </row>
    <row r="91" spans="2:3" ht="10" customHeight="1" x14ac:dyDescent="0.35"/>
    <row r="92" spans="2:3" ht="20" customHeight="1" x14ac:dyDescent="0.35">
      <c r="B92" s="27" t="s">
        <v>393</v>
      </c>
      <c r="C92" s="37" t="s">
        <v>394</v>
      </c>
    </row>
    <row r="93" spans="2:3" ht="116" x14ac:dyDescent="0.35">
      <c r="C93" s="19" t="s">
        <v>395</v>
      </c>
    </row>
    <row r="94" spans="2:3" ht="10" customHeight="1" x14ac:dyDescent="0.35"/>
    <row r="95" spans="2:3" ht="20" customHeight="1" x14ac:dyDescent="0.35">
      <c r="B95" s="27" t="s">
        <v>396</v>
      </c>
      <c r="C95" s="37" t="s">
        <v>397</v>
      </c>
    </row>
    <row r="96" spans="2:3" ht="116" x14ac:dyDescent="0.35">
      <c r="C96" s="19" t="s">
        <v>398</v>
      </c>
    </row>
    <row r="97" spans="2:3" ht="10" customHeight="1" x14ac:dyDescent="0.35"/>
    <row r="98" spans="2:3" ht="20" customHeight="1" x14ac:dyDescent="0.35">
      <c r="B98" s="27" t="s">
        <v>399</v>
      </c>
      <c r="C98" s="37" t="s">
        <v>400</v>
      </c>
    </row>
    <row r="99" spans="2:3" ht="130.5" x14ac:dyDescent="0.35">
      <c r="C99" s="19" t="s">
        <v>401</v>
      </c>
    </row>
    <row r="100" spans="2:3" ht="10" customHeight="1" x14ac:dyDescent="0.35"/>
    <row r="101" spans="2:3" ht="20" customHeight="1" x14ac:dyDescent="0.35">
      <c r="B101" s="27" t="s">
        <v>402</v>
      </c>
      <c r="C101" s="37" t="s">
        <v>403</v>
      </c>
    </row>
    <row r="102" spans="2:3" ht="203" x14ac:dyDescent="0.35">
      <c r="C102" s="19" t="s">
        <v>404</v>
      </c>
    </row>
    <row r="103" spans="2:3" ht="10" customHeight="1" x14ac:dyDescent="0.35"/>
    <row r="106" spans="2:3" ht="32" customHeight="1" x14ac:dyDescent="0.35">
      <c r="B106" s="288" t="s">
        <v>325</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3087</v>
      </c>
      <c r="B1" s="230" t="s">
        <v>0</v>
      </c>
      <c r="C1" s="230" t="s">
        <v>564</v>
      </c>
      <c r="D1" s="230" t="s">
        <v>565</v>
      </c>
      <c r="E1" s="230" t="s">
        <v>570</v>
      </c>
      <c r="F1" s="230" t="s">
        <v>571</v>
      </c>
      <c r="G1" s="230" t="s">
        <v>572</v>
      </c>
      <c r="H1" s="230" t="s">
        <v>573</v>
      </c>
      <c r="I1" s="230" t="s">
        <v>574</v>
      </c>
      <c r="J1" s="230" t="s">
        <v>575</v>
      </c>
      <c r="K1" s="230" t="s">
        <v>576</v>
      </c>
      <c r="L1" s="230" t="s">
        <v>577</v>
      </c>
      <c r="M1" s="230" t="s">
        <v>578</v>
      </c>
      <c r="N1" s="230" t="s">
        <v>579</v>
      </c>
      <c r="O1" s="230" t="s">
        <v>580</v>
      </c>
      <c r="P1" s="230" t="s">
        <v>581</v>
      </c>
      <c r="Q1" s="230" t="s">
        <v>582</v>
      </c>
      <c r="R1" s="230" t="s">
        <v>583</v>
      </c>
      <c r="S1" s="230" t="s">
        <v>584</v>
      </c>
      <c r="T1" s="230" t="s">
        <v>585</v>
      </c>
      <c r="U1" s="230" t="s">
        <v>586</v>
      </c>
      <c r="V1" s="230" t="s">
        <v>587</v>
      </c>
      <c r="W1" s="230" t="s">
        <v>588</v>
      </c>
      <c r="X1" s="230" t="s">
        <v>589</v>
      </c>
      <c r="Y1" s="230" t="s">
        <v>590</v>
      </c>
      <c r="Z1" s="230" t="s">
        <v>591</v>
      </c>
      <c r="AA1" s="230" t="s">
        <v>592</v>
      </c>
      <c r="AB1" s="230" t="s">
        <v>593</v>
      </c>
      <c r="AC1" s="230" t="s">
        <v>594</v>
      </c>
      <c r="AD1" s="230" t="s">
        <v>595</v>
      </c>
      <c r="AE1" s="230" t="s">
        <v>596</v>
      </c>
      <c r="AF1" s="230" t="s">
        <v>597</v>
      </c>
      <c r="AG1" s="230" t="s">
        <v>598</v>
      </c>
      <c r="AH1" s="230" t="s">
        <v>599</v>
      </c>
      <c r="AI1" s="230" t="s">
        <v>600</v>
      </c>
      <c r="AJ1" s="230" t="s">
        <v>601</v>
      </c>
      <c r="AK1" s="230" t="s">
        <v>602</v>
      </c>
      <c r="AL1" s="230" t="s">
        <v>603</v>
      </c>
      <c r="AM1" s="230" t="s">
        <v>604</v>
      </c>
      <c r="AN1" s="230" t="s">
        <v>605</v>
      </c>
      <c r="AO1" s="230" t="s">
        <v>606</v>
      </c>
      <c r="AP1" s="230" t="s">
        <v>607</v>
      </c>
      <c r="AQ1" s="230" t="s">
        <v>608</v>
      </c>
      <c r="AR1" s="230" t="s">
        <v>609</v>
      </c>
      <c r="AS1" s="231" t="s">
        <v>610</v>
      </c>
    </row>
    <row r="2" spans="1:45" ht="60" customHeight="1" outlineLevel="1" x14ac:dyDescent="0.35">
      <c r="A2" s="223" t="s">
        <v>3088</v>
      </c>
      <c r="B2" s="210" t="s">
        <v>3089</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3088</v>
      </c>
      <c r="B3" s="211" t="s">
        <v>3090</v>
      </c>
      <c r="C3" s="212" t="s">
        <v>3091</v>
      </c>
      <c r="D3" s="214" t="s">
        <v>3092</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3088</v>
      </c>
      <c r="B4" s="211" t="s">
        <v>3093</v>
      </c>
      <c r="C4" s="212" t="s">
        <v>3094</v>
      </c>
      <c r="D4" s="214" t="s">
        <v>3095</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3088</v>
      </c>
      <c r="B5" s="211" t="s">
        <v>3096</v>
      </c>
      <c r="C5" s="212" t="s">
        <v>3097</v>
      </c>
      <c r="D5" s="214" t="s">
        <v>3098</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3088</v>
      </c>
      <c r="B6" s="211" t="s">
        <v>3099</v>
      </c>
      <c r="C6" s="212" t="s">
        <v>3100</v>
      </c>
      <c r="D6" s="214" t="s">
        <v>3101</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3088</v>
      </c>
      <c r="B7" s="211" t="s">
        <v>3102</v>
      </c>
      <c r="C7" s="212" t="s">
        <v>3103</v>
      </c>
      <c r="D7" s="214" t="s">
        <v>3104</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3088</v>
      </c>
      <c r="B8" s="211" t="s">
        <v>3105</v>
      </c>
      <c r="C8" s="212" t="s">
        <v>3106</v>
      </c>
      <c r="D8" s="214" t="s">
        <v>3107</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3088</v>
      </c>
      <c r="B9" s="211" t="s">
        <v>3108</v>
      </c>
      <c r="C9" s="212" t="s">
        <v>3109</v>
      </c>
      <c r="D9" s="214" t="s">
        <v>3110</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3088</v>
      </c>
      <c r="B10" s="211" t="s">
        <v>3111</v>
      </c>
      <c r="C10" s="212" t="s">
        <v>3112</v>
      </c>
      <c r="D10" s="214" t="s">
        <v>3113</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3088</v>
      </c>
      <c r="B11" s="211" t="s">
        <v>3114</v>
      </c>
      <c r="C11" s="212" t="s">
        <v>3115</v>
      </c>
      <c r="D11" s="214" t="s">
        <v>3116</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3088</v>
      </c>
      <c r="B12" s="211" t="s">
        <v>3117</v>
      </c>
      <c r="C12" s="212" t="s">
        <v>3118</v>
      </c>
      <c r="D12" s="214" t="s">
        <v>3119</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3088</v>
      </c>
      <c r="B13" s="211" t="s">
        <v>3120</v>
      </c>
      <c r="C13" s="212" t="s">
        <v>3121</v>
      </c>
      <c r="D13" s="214" t="s">
        <v>3122</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3088</v>
      </c>
      <c r="B14" s="211" t="s">
        <v>3123</v>
      </c>
      <c r="C14" s="212" t="s">
        <v>3124</v>
      </c>
      <c r="D14" s="214" t="s">
        <v>3125</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3088</v>
      </c>
      <c r="B15" s="211" t="s">
        <v>3126</v>
      </c>
      <c r="C15" s="212" t="s">
        <v>3127</v>
      </c>
      <c r="D15" s="214" t="s">
        <v>3128</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3088</v>
      </c>
      <c r="B16" s="211" t="s">
        <v>3129</v>
      </c>
      <c r="C16" s="212" t="s">
        <v>3130</v>
      </c>
      <c r="D16" s="214" t="s">
        <v>3131</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3088</v>
      </c>
      <c r="B17" s="211" t="s">
        <v>3132</v>
      </c>
      <c r="C17" s="212" t="s">
        <v>3133</v>
      </c>
      <c r="D17" s="214" t="s">
        <v>3134</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3088</v>
      </c>
      <c r="B18" s="211" t="s">
        <v>3135</v>
      </c>
      <c r="C18" s="212" t="s">
        <v>3136</v>
      </c>
      <c r="D18" s="214" t="s">
        <v>3137</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3088</v>
      </c>
      <c r="B19" s="211" t="s">
        <v>3138</v>
      </c>
      <c r="C19" s="212" t="s">
        <v>3139</v>
      </c>
      <c r="D19" s="214" t="s">
        <v>3140</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3088</v>
      </c>
      <c r="B20" s="211" t="s">
        <v>3141</v>
      </c>
      <c r="C20" s="212" t="s">
        <v>3142</v>
      </c>
      <c r="D20" s="214" t="s">
        <v>3143</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3088</v>
      </c>
      <c r="B21" s="211" t="s">
        <v>3144</v>
      </c>
      <c r="C21" s="212" t="s">
        <v>3145</v>
      </c>
      <c r="D21" s="214" t="s">
        <v>3146</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3088</v>
      </c>
      <c r="B22" s="211" t="s">
        <v>3147</v>
      </c>
      <c r="C22" s="212" t="s">
        <v>3148</v>
      </c>
      <c r="D22" s="214" t="s">
        <v>3149</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3088</v>
      </c>
      <c r="B23" s="211" t="s">
        <v>3150</v>
      </c>
      <c r="C23" s="212" t="s">
        <v>3151</v>
      </c>
      <c r="D23" s="214" t="s">
        <v>3152</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3088</v>
      </c>
      <c r="B24" s="211" t="s">
        <v>3153</v>
      </c>
      <c r="C24" s="212" t="s">
        <v>3154</v>
      </c>
      <c r="D24" s="214" t="s">
        <v>3155</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3088</v>
      </c>
      <c r="B25" s="211" t="s">
        <v>3156</v>
      </c>
      <c r="C25" s="212" t="s">
        <v>3157</v>
      </c>
      <c r="D25" s="214" t="s">
        <v>3158</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3088</v>
      </c>
      <c r="B26" s="211" t="s">
        <v>3159</v>
      </c>
      <c r="C26" s="212" t="s">
        <v>3160</v>
      </c>
      <c r="D26" s="214" t="s">
        <v>3161</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3088</v>
      </c>
      <c r="B27" s="211" t="s">
        <v>3162</v>
      </c>
      <c r="C27" s="212" t="s">
        <v>3163</v>
      </c>
      <c r="D27" s="214" t="s">
        <v>3164</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3088</v>
      </c>
      <c r="B28" s="211" t="s">
        <v>3165</v>
      </c>
      <c r="C28" s="212" t="s">
        <v>3166</v>
      </c>
      <c r="D28" s="214" t="s">
        <v>3167</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3088</v>
      </c>
      <c r="B29" s="211" t="s">
        <v>3168</v>
      </c>
      <c r="C29" s="212" t="s">
        <v>3169</v>
      </c>
      <c r="D29" s="214" t="s">
        <v>3170</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3088</v>
      </c>
      <c r="B30" s="211" t="s">
        <v>3171</v>
      </c>
      <c r="C30" s="212" t="s">
        <v>3172</v>
      </c>
      <c r="D30" s="214" t="s">
        <v>3173</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3088</v>
      </c>
      <c r="B31" s="211" t="s">
        <v>3174</v>
      </c>
      <c r="C31" s="212" t="s">
        <v>3175</v>
      </c>
      <c r="D31" s="214" t="s">
        <v>3176</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3088</v>
      </c>
      <c r="B32" s="211" t="s">
        <v>3177</v>
      </c>
      <c r="C32" s="212" t="s">
        <v>3178</v>
      </c>
      <c r="D32" s="214" t="s">
        <v>3179</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3088</v>
      </c>
      <c r="B33" s="211" t="s">
        <v>3180</v>
      </c>
      <c r="C33" s="212" t="s">
        <v>3181</v>
      </c>
      <c r="D33" s="214" t="s">
        <v>3182</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3088</v>
      </c>
      <c r="B34" s="211" t="s">
        <v>3183</v>
      </c>
      <c r="C34" s="212" t="s">
        <v>3184</v>
      </c>
      <c r="D34" s="214" t="s">
        <v>3185</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3088</v>
      </c>
      <c r="B35" s="211" t="s">
        <v>3186</v>
      </c>
      <c r="C35" s="212" t="s">
        <v>3187</v>
      </c>
      <c r="D35" s="214" t="s">
        <v>3188</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3088</v>
      </c>
      <c r="B36" s="211" t="s">
        <v>3189</v>
      </c>
      <c r="C36" s="212" t="s">
        <v>3190</v>
      </c>
      <c r="D36" s="214" t="s">
        <v>3191</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3088</v>
      </c>
      <c r="B37" s="211" t="s">
        <v>3192</v>
      </c>
      <c r="C37" s="212" t="s">
        <v>3193</v>
      </c>
      <c r="D37" s="214" t="s">
        <v>3194</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3088</v>
      </c>
      <c r="B38" s="211" t="s">
        <v>3195</v>
      </c>
      <c r="C38" s="212" t="s">
        <v>3196</v>
      </c>
      <c r="D38" s="214" t="s">
        <v>3197</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3088</v>
      </c>
      <c r="B39" s="211" t="s">
        <v>3198</v>
      </c>
      <c r="C39" s="212" t="s">
        <v>3199</v>
      </c>
      <c r="D39" s="214" t="s">
        <v>3200</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3201</v>
      </c>
      <c r="B40" s="210" t="s">
        <v>3202</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3201</v>
      </c>
      <c r="B41" s="211" t="s">
        <v>3203</v>
      </c>
      <c r="C41" s="212" t="s">
        <v>3204</v>
      </c>
      <c r="D41" s="214" t="s">
        <v>3205</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3201</v>
      </c>
      <c r="B42" s="211" t="s">
        <v>3206</v>
      </c>
      <c r="C42" s="212" t="s">
        <v>3207</v>
      </c>
      <c r="D42" s="214" t="s">
        <v>3208</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3201</v>
      </c>
      <c r="B43" s="211" t="s">
        <v>3209</v>
      </c>
      <c r="C43" s="212" t="s">
        <v>3210</v>
      </c>
      <c r="D43" s="214" t="s">
        <v>3211</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3201</v>
      </c>
      <c r="B44" s="211" t="s">
        <v>3212</v>
      </c>
      <c r="C44" s="212" t="s">
        <v>3213</v>
      </c>
      <c r="D44" s="214" t="s">
        <v>3214</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3201</v>
      </c>
      <c r="B45" s="211" t="s">
        <v>3215</v>
      </c>
      <c r="C45" s="212" t="s">
        <v>3216</v>
      </c>
      <c r="D45" s="214" t="s">
        <v>3217</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3201</v>
      </c>
      <c r="B46" s="211" t="s">
        <v>3218</v>
      </c>
      <c r="C46" s="212" t="s">
        <v>3219</v>
      </c>
      <c r="D46" s="214" t="s">
        <v>3220</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3201</v>
      </c>
      <c r="B47" s="211" t="s">
        <v>3221</v>
      </c>
      <c r="C47" s="212" t="s">
        <v>3222</v>
      </c>
      <c r="D47" s="214" t="s">
        <v>3223</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3201</v>
      </c>
      <c r="B48" s="211" t="s">
        <v>3224</v>
      </c>
      <c r="C48" s="212" t="s">
        <v>3225</v>
      </c>
      <c r="D48" s="214" t="s">
        <v>3226</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3227</v>
      </c>
      <c r="B49" s="210" t="s">
        <v>3228</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3227</v>
      </c>
      <c r="B50" s="211" t="s">
        <v>3229</v>
      </c>
      <c r="C50" s="212" t="s">
        <v>3230</v>
      </c>
      <c r="D50" s="214" t="s">
        <v>3231</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3227</v>
      </c>
      <c r="B51" s="211" t="s">
        <v>3232</v>
      </c>
      <c r="C51" s="212" t="s">
        <v>3233</v>
      </c>
      <c r="D51" s="214" t="s">
        <v>3234</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3227</v>
      </c>
      <c r="B52" s="211" t="s">
        <v>3235</v>
      </c>
      <c r="C52" s="212" t="s">
        <v>3236</v>
      </c>
      <c r="D52" s="214" t="s">
        <v>3237</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3227</v>
      </c>
      <c r="B53" s="211" t="s">
        <v>3238</v>
      </c>
      <c r="C53" s="212" t="s">
        <v>3239</v>
      </c>
      <c r="D53" s="214" t="s">
        <v>3240</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3227</v>
      </c>
      <c r="B54" s="211" t="s">
        <v>3241</v>
      </c>
      <c r="C54" s="212" t="s">
        <v>3242</v>
      </c>
      <c r="D54" s="214" t="s">
        <v>3243</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3227</v>
      </c>
      <c r="B55" s="211" t="s">
        <v>3244</v>
      </c>
      <c r="C55" s="212" t="s">
        <v>3245</v>
      </c>
      <c r="D55" s="214" t="s">
        <v>3246</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3227</v>
      </c>
      <c r="B56" s="211" t="s">
        <v>3247</v>
      </c>
      <c r="C56" s="212" t="s">
        <v>3248</v>
      </c>
      <c r="D56" s="214" t="s">
        <v>3249</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3227</v>
      </c>
      <c r="B57" s="211" t="s">
        <v>3250</v>
      </c>
      <c r="C57" s="212" t="s">
        <v>3251</v>
      </c>
      <c r="D57" s="214" t="s">
        <v>3252</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3227</v>
      </c>
      <c r="B58" s="211" t="s">
        <v>3253</v>
      </c>
      <c r="C58" s="212" t="s">
        <v>3254</v>
      </c>
      <c r="D58" s="214" t="s">
        <v>3255</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3227</v>
      </c>
      <c r="B59" s="211" t="s">
        <v>3256</v>
      </c>
      <c r="C59" s="212" t="s">
        <v>3257</v>
      </c>
      <c r="D59" s="214" t="s">
        <v>3258</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3227</v>
      </c>
      <c r="B60" s="211" t="s">
        <v>3259</v>
      </c>
      <c r="C60" s="212" t="s">
        <v>3260</v>
      </c>
      <c r="D60" s="214" t="s">
        <v>3261</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3227</v>
      </c>
      <c r="B61" s="211" t="s">
        <v>3262</v>
      </c>
      <c r="C61" s="212" t="s">
        <v>3263</v>
      </c>
      <c r="D61" s="214" t="s">
        <v>3264</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3227</v>
      </c>
      <c r="B62" s="211" t="s">
        <v>3265</v>
      </c>
      <c r="C62" s="212" t="s">
        <v>3266</v>
      </c>
      <c r="D62" s="214" t="s">
        <v>3267</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3227</v>
      </c>
      <c r="B63" s="211" t="s">
        <v>3268</v>
      </c>
      <c r="C63" s="212" t="s">
        <v>3269</v>
      </c>
      <c r="D63" s="214" t="s">
        <v>3270</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3271</v>
      </c>
      <c r="B64" s="210" t="s">
        <v>3272</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3271</v>
      </c>
      <c r="B65" s="211" t="s">
        <v>3273</v>
      </c>
      <c r="C65" s="212" t="s">
        <v>3274</v>
      </c>
      <c r="D65" s="214" t="s">
        <v>3275</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3271</v>
      </c>
      <c r="B66" s="211" t="s">
        <v>3276</v>
      </c>
      <c r="C66" s="212" t="s">
        <v>3277</v>
      </c>
      <c r="D66" s="214" t="s">
        <v>3278</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3271</v>
      </c>
      <c r="B67" s="211" t="s">
        <v>3279</v>
      </c>
      <c r="C67" s="212" t="s">
        <v>3280</v>
      </c>
      <c r="D67" s="214" t="s">
        <v>3281</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3271</v>
      </c>
      <c r="B68" s="211" t="s">
        <v>3282</v>
      </c>
      <c r="C68" s="212" t="s">
        <v>3283</v>
      </c>
      <c r="D68" s="214" t="s">
        <v>3284</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3271</v>
      </c>
      <c r="B69" s="211" t="s">
        <v>3285</v>
      </c>
      <c r="C69" s="212" t="s">
        <v>3286</v>
      </c>
      <c r="D69" s="214" t="s">
        <v>3287</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3271</v>
      </c>
      <c r="B70" s="211" t="s">
        <v>3288</v>
      </c>
      <c r="C70" s="212" t="s">
        <v>3289</v>
      </c>
      <c r="D70" s="214" t="s">
        <v>3290</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3271</v>
      </c>
      <c r="B71" s="211" t="s">
        <v>3291</v>
      </c>
      <c r="C71" s="212" t="s">
        <v>3292</v>
      </c>
      <c r="D71" s="214" t="s">
        <v>3293</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3271</v>
      </c>
      <c r="B72" s="211" t="s">
        <v>3294</v>
      </c>
      <c r="C72" s="212" t="s">
        <v>3295</v>
      </c>
      <c r="D72" s="214" t="s">
        <v>3296</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3271</v>
      </c>
      <c r="B73" s="211" t="s">
        <v>3297</v>
      </c>
      <c r="C73" s="212" t="s">
        <v>3298</v>
      </c>
      <c r="D73" s="214" t="s">
        <v>3299</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3271</v>
      </c>
      <c r="B74" s="211" t="s">
        <v>3300</v>
      </c>
      <c r="C74" s="212" t="s">
        <v>3301</v>
      </c>
      <c r="D74" s="214" t="s">
        <v>3302</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3271</v>
      </c>
      <c r="B75" s="211" t="s">
        <v>3303</v>
      </c>
      <c r="C75" s="212" t="s">
        <v>3304</v>
      </c>
      <c r="D75" s="214" t="s">
        <v>3305</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3271</v>
      </c>
      <c r="B76" s="211" t="s">
        <v>3306</v>
      </c>
      <c r="C76" s="212" t="s">
        <v>3307</v>
      </c>
      <c r="D76" s="214" t="s">
        <v>3308</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3271</v>
      </c>
      <c r="B77" s="211" t="s">
        <v>3309</v>
      </c>
      <c r="C77" s="212" t="s">
        <v>3310</v>
      </c>
      <c r="D77" s="214" t="s">
        <v>3311</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3271</v>
      </c>
      <c r="B78" s="211" t="s">
        <v>3312</v>
      </c>
      <c r="C78" s="212" t="s">
        <v>3313</v>
      </c>
      <c r="D78" s="214" t="s">
        <v>3314</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3271</v>
      </c>
      <c r="B79" s="211" t="s">
        <v>3315</v>
      </c>
      <c r="C79" s="212" t="s">
        <v>3316</v>
      </c>
      <c r="D79" s="214" t="s">
        <v>3317</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3271</v>
      </c>
      <c r="B80" s="211" t="s">
        <v>3318</v>
      </c>
      <c r="C80" s="212" t="s">
        <v>3319</v>
      </c>
      <c r="D80" s="214" t="s">
        <v>3320</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3271</v>
      </c>
      <c r="B81" s="211" t="s">
        <v>3321</v>
      </c>
      <c r="C81" s="212" t="s">
        <v>3322</v>
      </c>
      <c r="D81" s="214" t="s">
        <v>3323</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3271</v>
      </c>
      <c r="B82" s="211" t="s">
        <v>3324</v>
      </c>
      <c r="C82" s="212" t="s">
        <v>3325</v>
      </c>
      <c r="D82" s="214" t="s">
        <v>3326</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3271</v>
      </c>
      <c r="B83" s="211" t="s">
        <v>3327</v>
      </c>
      <c r="C83" s="212" t="s">
        <v>3328</v>
      </c>
      <c r="D83" s="214" t="s">
        <v>3329</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3271</v>
      </c>
      <c r="B84" s="211" t="s">
        <v>3330</v>
      </c>
      <c r="C84" s="212" t="s">
        <v>3331</v>
      </c>
      <c r="D84" s="214" t="s">
        <v>3332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3271</v>
      </c>
      <c r="B85" s="211" t="s">
        <v>3333</v>
      </c>
      <c r="C85" s="212" t="s">
        <v>3334</v>
      </c>
      <c r="D85" s="214" t="s">
        <v>3335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3271</v>
      </c>
      <c r="B86" s="211" t="s">
        <v>3336</v>
      </c>
      <c r="C86" s="212" t="s">
        <v>3337</v>
      </c>
      <c r="D86" s="214" t="s">
        <v>3338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3271</v>
      </c>
      <c r="B87" s="211" t="s">
        <v>3339</v>
      </c>
      <c r="C87" s="212" t="s">
        <v>3340</v>
      </c>
      <c r="D87" s="214" t="s">
        <v>3341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3271</v>
      </c>
      <c r="B88" s="211" t="s">
        <v>3342</v>
      </c>
      <c r="C88" s="212" t="s">
        <v>3343</v>
      </c>
      <c r="D88" s="214" t="s">
        <v>3344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3271</v>
      </c>
      <c r="B89" s="211" t="s">
        <v>3345</v>
      </c>
      <c r="C89" s="212" t="s">
        <v>3346</v>
      </c>
      <c r="D89" s="214" t="s">
        <v>3347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3271</v>
      </c>
      <c r="B90" s="211" t="s">
        <v>3348</v>
      </c>
      <c r="C90" s="212" t="s">
        <v>3349</v>
      </c>
      <c r="D90" s="214" t="s">
        <v>3350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3271</v>
      </c>
      <c r="B91" s="211" t="s">
        <v>3351</v>
      </c>
      <c r="C91" s="212" t="s">
        <v>3352</v>
      </c>
      <c r="D91" s="214" t="s">
        <v>3353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3271</v>
      </c>
      <c r="B92" s="211" t="s">
        <v>3354</v>
      </c>
      <c r="C92" s="212" t="s">
        <v>3355</v>
      </c>
      <c r="D92" s="214" t="s">
        <v>3356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3271</v>
      </c>
      <c r="B93" s="211" t="s">
        <v>3357</v>
      </c>
      <c r="C93" s="212" t="s">
        <v>3358</v>
      </c>
      <c r="D93" s="214" t="s">
        <v>3359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3271</v>
      </c>
      <c r="B94" s="211" t="s">
        <v>3360</v>
      </c>
      <c r="C94" s="212" t="s">
        <v>3361</v>
      </c>
      <c r="D94" s="214" t="s">
        <v>3362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3271</v>
      </c>
      <c r="B95" s="211" t="s">
        <v>3363</v>
      </c>
      <c r="C95" s="212" t="s">
        <v>3364</v>
      </c>
      <c r="D95" s="214" t="s">
        <v>3365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3271</v>
      </c>
      <c r="B96" s="211" t="s">
        <v>3366</v>
      </c>
      <c r="C96" s="212" t="s">
        <v>3367</v>
      </c>
      <c r="D96" s="214" t="s">
        <v>3368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3271</v>
      </c>
      <c r="B97" s="211" t="s">
        <v>3369</v>
      </c>
      <c r="C97" s="212" t="s">
        <v>3370</v>
      </c>
      <c r="D97" s="214" t="s">
        <v>3371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3271</v>
      </c>
      <c r="B98" s="218" t="s">
        <v>3372</v>
      </c>
      <c r="C98" s="219" t="s">
        <v>3373</v>
      </c>
      <c r="D98" s="220" t="s">
        <v>3374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325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IFERROR(INDEX('Recommendations'!$G$2:$G$64, MATCH(F2,'Recommendations'!$A$2:$A$64,0))="Implemented", FALSE))</xm:f>
            <x14:dxf>
              <font>
                <color rgb="FF000000"/>
              </font>
              <fill>
                <patternFill>
                  <bgColor rgb="FF3C7D22"/>
                </patternFill>
              </fill>
            </x14:dxf>
          </x14:cfRule>
          <x14:cfRule type="expression" priority="2" id="{00000000-000E-0000-0900-000002000000}">
            <xm:f>AND(F2&lt;&gt;"", IFERROR(INDEX('Recommendations'!$G$2:$G$64, MATCH(F2,'Recommendations'!$A$2:$A$64,0))="Compensated", FALSE))</xm:f>
            <x14:dxf>
              <font>
                <color rgb="FF000000"/>
              </font>
              <fill>
                <patternFill>
                  <bgColor rgb="FFC6E0B4"/>
                </patternFill>
              </fill>
            </x14:dxf>
          </x14:cfRule>
          <x14:cfRule type="expression" priority="3" id="{00000000-000E-0000-0900-000003000000}">
            <xm:f>AND(F2&lt;&gt;"", IFERROR(INDEX('Recommendations'!$G$2:$G$64, MATCH(F2,'Recommendations'!$A$2:$A$64,0))="Testing", FALSE))</xm:f>
            <x14:dxf>
              <font>
                <color rgb="FF000000"/>
              </font>
              <fill>
                <patternFill>
                  <bgColor rgb="FFFFC000"/>
                </patternFill>
              </fill>
            </x14:dxf>
          </x14:cfRule>
          <x14:cfRule type="expression" priority="4" id="{00000000-000E-0000-0900-000004000000}">
            <xm:f>AND(F2&lt;&gt;"", IFERROR(INDEX('Recommendations'!$G$2:$G$64, MATCH(F2,'Recommendations'!$A$2:$A$64,0))="Failed", FALSE))</xm:f>
            <x14:dxf>
              <font>
                <color rgb="FF000000"/>
              </font>
              <fill>
                <patternFill>
                  <bgColor rgb="FFD82891"/>
                </patternFill>
              </fill>
            </x14:dxf>
          </x14:cfRule>
          <x14:cfRule type="expression" priority="5" id="{00000000-000E-0000-0900-000005000000}">
            <xm:f>AND(F2&lt;&gt;"", IFERROR(INDEX('Recommendations'!$G$2:$G$64, MATCH(F2,'Recommendations'!$A$2:$A$64,0))="Risk Accepted", FALSE))</xm:f>
            <x14:dxf>
              <font>
                <color rgb="FF000000"/>
              </font>
              <fill>
                <patternFill>
                  <bgColor rgb="FFD9D9D9"/>
                </patternFill>
              </fill>
            </x14:dxf>
          </x14:cfRule>
          <x14:cfRule type="expression" priority="6" id="{00000000-000E-0000-0900-000006000000}">
            <xm:f>AND(F2&lt;&gt;"", IFERROR(INDEX('Recommendations'!$G$2:$G$64, MATCH(F2,'Recommendations'!$A$2:$A$64,0))="N/A",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3375</v>
      </c>
      <c r="C1" s="253" t="s">
        <v>3376</v>
      </c>
      <c r="D1" s="253" t="s">
        <v>3377</v>
      </c>
      <c r="E1" s="253" t="s">
        <v>3378</v>
      </c>
      <c r="F1" s="253" t="s">
        <v>2204</v>
      </c>
      <c r="G1" s="253" t="s">
        <v>3379</v>
      </c>
      <c r="H1" s="253" t="s">
        <v>3380</v>
      </c>
      <c r="I1" s="253" t="s">
        <v>3381</v>
      </c>
      <c r="J1" s="253" t="s">
        <v>10</v>
      </c>
      <c r="K1" s="253" t="s">
        <v>570</v>
      </c>
      <c r="L1" s="253" t="s">
        <v>571</v>
      </c>
      <c r="M1" s="253" t="s">
        <v>572</v>
      </c>
      <c r="N1" s="253" t="s">
        <v>573</v>
      </c>
      <c r="O1" s="253" t="s">
        <v>574</v>
      </c>
      <c r="P1" s="253" t="s">
        <v>575</v>
      </c>
      <c r="Q1" s="253" t="s">
        <v>576</v>
      </c>
      <c r="R1" s="253" t="s">
        <v>577</v>
      </c>
      <c r="S1" s="253" t="s">
        <v>578</v>
      </c>
      <c r="T1" s="253" t="s">
        <v>579</v>
      </c>
      <c r="U1" s="253" t="s">
        <v>580</v>
      </c>
      <c r="V1" s="253" t="s">
        <v>581</v>
      </c>
      <c r="W1" s="253" t="s">
        <v>582</v>
      </c>
      <c r="X1" s="253" t="s">
        <v>583</v>
      </c>
      <c r="Y1" s="253" t="s">
        <v>584</v>
      </c>
      <c r="Z1" s="253" t="s">
        <v>585</v>
      </c>
      <c r="AA1" s="253" t="s">
        <v>586</v>
      </c>
      <c r="AB1" s="253" t="s">
        <v>587</v>
      </c>
      <c r="AC1" s="253" t="s">
        <v>588</v>
      </c>
      <c r="AD1" s="253" t="s">
        <v>589</v>
      </c>
      <c r="AE1" s="253" t="s">
        <v>590</v>
      </c>
      <c r="AF1" s="253" t="s">
        <v>591</v>
      </c>
      <c r="AG1" s="253" t="s">
        <v>592</v>
      </c>
      <c r="AH1" s="253" t="s">
        <v>593</v>
      </c>
      <c r="AI1" s="253" t="s">
        <v>594</v>
      </c>
      <c r="AJ1" s="253" t="s">
        <v>595</v>
      </c>
      <c r="AK1" s="253" t="s">
        <v>596</v>
      </c>
      <c r="AL1" s="253" t="s">
        <v>597</v>
      </c>
      <c r="AM1" s="253" t="s">
        <v>598</v>
      </c>
      <c r="AN1" s="253" t="s">
        <v>599</v>
      </c>
      <c r="AO1" s="253" t="s">
        <v>600</v>
      </c>
      <c r="AP1" s="253" t="s">
        <v>601</v>
      </c>
      <c r="AQ1" s="253" t="s">
        <v>602</v>
      </c>
      <c r="AR1" s="253" t="s">
        <v>603</v>
      </c>
      <c r="AS1" s="253" t="s">
        <v>604</v>
      </c>
      <c r="AT1" s="253" t="s">
        <v>605</v>
      </c>
      <c r="AU1" s="253" t="s">
        <v>606</v>
      </c>
      <c r="AV1" s="253" t="s">
        <v>607</v>
      </c>
      <c r="AW1" s="253" t="s">
        <v>608</v>
      </c>
      <c r="AX1" s="253" t="s">
        <v>609</v>
      </c>
      <c r="AY1" s="254" t="s">
        <v>610</v>
      </c>
    </row>
    <row r="2" spans="1:51" ht="60" customHeight="1" outlineLevel="1" x14ac:dyDescent="0.35">
      <c r="A2" s="244" t="s">
        <v>3382</v>
      </c>
      <c r="B2" s="232" t="s">
        <v>3383</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613</v>
      </c>
      <c r="B3" s="233" t="s">
        <v>3384</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3385</v>
      </c>
      <c r="B4" s="234" t="s">
        <v>3386</v>
      </c>
      <c r="C4" s="234" t="s">
        <v>3387</v>
      </c>
      <c r="D4" s="234" t="s">
        <v>3388</v>
      </c>
      <c r="E4" s="234" t="s">
        <v>3389</v>
      </c>
      <c r="F4" s="234" t="s">
        <v>19</v>
      </c>
      <c r="G4" s="234" t="s">
        <v>19</v>
      </c>
      <c r="H4" s="234" t="s">
        <v>3390</v>
      </c>
      <c r="I4" s="234" t="s">
        <v>19</v>
      </c>
      <c r="J4" s="234" t="s">
        <v>3391</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3392</v>
      </c>
      <c r="B5" s="234" t="s">
        <v>3393</v>
      </c>
      <c r="C5" s="234" t="s">
        <v>3394</v>
      </c>
      <c r="D5" s="234" t="s">
        <v>3395</v>
      </c>
      <c r="E5" s="234" t="s">
        <v>3396</v>
      </c>
      <c r="F5" s="234" t="s">
        <v>3397</v>
      </c>
      <c r="G5" s="234" t="s">
        <v>19</v>
      </c>
      <c r="H5" s="234" t="s">
        <v>3398</v>
      </c>
      <c r="I5" s="234" t="s">
        <v>19</v>
      </c>
      <c r="J5" s="234" t="s">
        <v>3399</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619</v>
      </c>
      <c r="B6" s="233" t="s">
        <v>3400</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3401</v>
      </c>
      <c r="B7" s="234" t="s">
        <v>3402</v>
      </c>
      <c r="C7" s="234" t="s">
        <v>3403</v>
      </c>
      <c r="D7" s="234" t="s">
        <v>3404</v>
      </c>
      <c r="E7" s="234" t="s">
        <v>3396</v>
      </c>
      <c r="F7" s="234" t="s">
        <v>3405</v>
      </c>
      <c r="G7" s="234" t="s">
        <v>19</v>
      </c>
      <c r="H7" s="234" t="s">
        <v>3406</v>
      </c>
      <c r="I7" s="234" t="s">
        <v>19</v>
      </c>
      <c r="J7" s="234" t="s">
        <v>3407</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3408</v>
      </c>
      <c r="B8" s="234" t="s">
        <v>3409</v>
      </c>
      <c r="C8" s="234" t="s">
        <v>3410</v>
      </c>
      <c r="D8" s="234" t="s">
        <v>3411</v>
      </c>
      <c r="E8" s="234" t="s">
        <v>19</v>
      </c>
      <c r="F8" s="234" t="s">
        <v>19</v>
      </c>
      <c r="G8" s="234" t="s">
        <v>19</v>
      </c>
      <c r="H8" s="234" t="s">
        <v>3412</v>
      </c>
      <c r="I8" s="234" t="s">
        <v>3413</v>
      </c>
      <c r="J8" s="234" t="s">
        <v>3414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3415</v>
      </c>
      <c r="B9" s="234" t="s">
        <v>3416</v>
      </c>
      <c r="C9" s="234" t="s">
        <v>3417</v>
      </c>
      <c r="D9" s="234" t="s">
        <v>3418</v>
      </c>
      <c r="E9" s="234" t="s">
        <v>19</v>
      </c>
      <c r="F9" s="234" t="s">
        <v>19</v>
      </c>
      <c r="G9" s="234" t="s">
        <v>19</v>
      </c>
      <c r="H9" s="234" t="s">
        <v>3419</v>
      </c>
      <c r="I9" s="234" t="s">
        <v>3420</v>
      </c>
      <c r="J9" s="234" t="s">
        <v>3421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3422</v>
      </c>
      <c r="B10" s="234" t="s">
        <v>3423</v>
      </c>
      <c r="C10" s="234" t="s">
        <v>3424</v>
      </c>
      <c r="D10" s="234" t="s">
        <v>3425</v>
      </c>
      <c r="E10" s="234" t="s">
        <v>19</v>
      </c>
      <c r="F10" s="234" t="s">
        <v>19</v>
      </c>
      <c r="G10" s="234" t="s">
        <v>19</v>
      </c>
      <c r="H10" s="234" t="s">
        <v>3426</v>
      </c>
      <c r="I10" s="234" t="s">
        <v>3427</v>
      </c>
      <c r="J10" s="234" t="s">
        <v>3428</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3429</v>
      </c>
      <c r="B11" s="234" t="s">
        <v>3430</v>
      </c>
      <c r="C11" s="234" t="s">
        <v>3431</v>
      </c>
      <c r="D11" s="234" t="s">
        <v>3432</v>
      </c>
      <c r="E11" s="234" t="s">
        <v>19</v>
      </c>
      <c r="F11" s="234" t="s">
        <v>19</v>
      </c>
      <c r="G11" s="234" t="s">
        <v>19</v>
      </c>
      <c r="H11" s="234" t="s">
        <v>3433</v>
      </c>
      <c r="I11" s="234" t="s">
        <v>19</v>
      </c>
      <c r="J11" s="234" t="s">
        <v>3434</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3435</v>
      </c>
      <c r="B12" s="234" t="s">
        <v>3436</v>
      </c>
      <c r="C12" s="234" t="s">
        <v>3437</v>
      </c>
      <c r="D12" s="234" t="s">
        <v>3438</v>
      </c>
      <c r="E12" s="234" t="s">
        <v>19</v>
      </c>
      <c r="F12" s="234" t="s">
        <v>19</v>
      </c>
      <c r="G12" s="234" t="s">
        <v>3439</v>
      </c>
      <c r="H12" s="234" t="s">
        <v>3440</v>
      </c>
      <c r="I12" s="234" t="s">
        <v>19</v>
      </c>
      <c r="J12" s="234" t="s">
        <v>3441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3442</v>
      </c>
      <c r="B13" s="234" t="s">
        <v>3443</v>
      </c>
      <c r="C13" s="234" t="s">
        <v>3444</v>
      </c>
      <c r="D13" s="234" t="s">
        <v>3445</v>
      </c>
      <c r="E13" s="234" t="s">
        <v>19</v>
      </c>
      <c r="F13" s="234" t="s">
        <v>19</v>
      </c>
      <c r="G13" s="234" t="s">
        <v>19</v>
      </c>
      <c r="H13" s="234" t="s">
        <v>3446</v>
      </c>
      <c r="I13" s="234" t="s">
        <v>19</v>
      </c>
      <c r="J13" s="234" t="s">
        <v>3447</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3448</v>
      </c>
      <c r="B14" s="234" t="s">
        <v>3449</v>
      </c>
      <c r="C14" s="234" t="s">
        <v>3450</v>
      </c>
      <c r="D14" s="234" t="s">
        <v>3451</v>
      </c>
      <c r="E14" s="234" t="s">
        <v>19</v>
      </c>
      <c r="F14" s="234" t="s">
        <v>3452</v>
      </c>
      <c r="G14" s="234" t="s">
        <v>19</v>
      </c>
      <c r="H14" s="234" t="s">
        <v>3453</v>
      </c>
      <c r="I14" s="234" t="s">
        <v>3454</v>
      </c>
      <c r="J14" s="234" t="s">
        <v>3455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624</v>
      </c>
      <c r="B15" s="233" t="s">
        <v>3456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3457</v>
      </c>
      <c r="B16" s="234" t="s">
        <v>3458</v>
      </c>
      <c r="C16" s="234" t="s">
        <v>3459</v>
      </c>
      <c r="D16" s="234" t="s">
        <v>3451</v>
      </c>
      <c r="E16" s="234" t="s">
        <v>19</v>
      </c>
      <c r="F16" s="234" t="s">
        <v>3460</v>
      </c>
      <c r="G16" s="234" t="s">
        <v>19</v>
      </c>
      <c r="H16" s="234" t="s">
        <v>3461</v>
      </c>
      <c r="I16" s="234" t="s">
        <v>19</v>
      </c>
      <c r="J16" s="234" t="s">
        <v>3462</v>
      </c>
      <c r="K16" s="237">
        <f>IF(COUNTIF(L16:AY16,"&lt;&gt;")=0,"",SUMPRODUCT(((Recommendations[ImplStatus]="Implemented")+(Recommendations[ImplStatus]="Compensated"))*ISNUMBER(MATCH(Recommendations[Id],L16:AY16,0)))/COUNTIF(L16:AY16,"&lt;&gt;"))</f>
        <v>0</v>
      </c>
      <c r="L16" s="240" t="s">
        <v>276</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3463</v>
      </c>
      <c r="B17" s="234" t="s">
        <v>3464</v>
      </c>
      <c r="C17" s="234" t="s">
        <v>3465</v>
      </c>
      <c r="D17" s="234" t="s">
        <v>3466</v>
      </c>
      <c r="E17" s="234" t="s">
        <v>19</v>
      </c>
      <c r="F17" s="234" t="s">
        <v>3460</v>
      </c>
      <c r="G17" s="234" t="s">
        <v>19</v>
      </c>
      <c r="H17" s="234" t="s">
        <v>3467</v>
      </c>
      <c r="I17" s="234" t="s">
        <v>19</v>
      </c>
      <c r="J17" s="234" t="s">
        <v>3468</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3469</v>
      </c>
      <c r="B18" s="234" t="s">
        <v>3470</v>
      </c>
      <c r="C18" s="234" t="s">
        <v>3471</v>
      </c>
      <c r="D18" s="234" t="s">
        <v>19</v>
      </c>
      <c r="E18" s="234" t="s">
        <v>19</v>
      </c>
      <c r="F18" s="234" t="s">
        <v>19</v>
      </c>
      <c r="G18" s="234" t="s">
        <v>19</v>
      </c>
      <c r="H18" s="234" t="s">
        <v>3472</v>
      </c>
      <c r="I18" s="234" t="s">
        <v>19</v>
      </c>
      <c r="J18" s="234" t="s">
        <v>3473</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629</v>
      </c>
      <c r="B19" s="233" t="s">
        <v>3474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3475</v>
      </c>
      <c r="B20" s="234" t="s">
        <v>3476</v>
      </c>
      <c r="C20" s="234" t="s">
        <v>3477</v>
      </c>
      <c r="D20" s="234" t="s">
        <v>3478</v>
      </c>
      <c r="E20" s="234" t="s">
        <v>19</v>
      </c>
      <c r="F20" s="234" t="s">
        <v>3479</v>
      </c>
      <c r="G20" s="234" t="s">
        <v>19</v>
      </c>
      <c r="H20" s="234" t="s">
        <v>3480</v>
      </c>
      <c r="I20" s="234" t="s">
        <v>19</v>
      </c>
      <c r="J20" s="234" t="s">
        <v>3481</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3482</v>
      </c>
      <c r="B21" s="234" t="s">
        <v>3483</v>
      </c>
      <c r="C21" s="234" t="s">
        <v>3484</v>
      </c>
      <c r="D21" s="234" t="s">
        <v>3485</v>
      </c>
      <c r="E21" s="234" t="s">
        <v>3486</v>
      </c>
      <c r="F21" s="234" t="s">
        <v>19</v>
      </c>
      <c r="G21" s="234" t="s">
        <v>19</v>
      </c>
      <c r="H21" s="234" t="s">
        <v>3487</v>
      </c>
      <c r="I21" s="234" t="s">
        <v>3488</v>
      </c>
      <c r="J21" s="234" t="s">
        <v>3489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3490</v>
      </c>
      <c r="B22" s="234" t="s">
        <v>3491</v>
      </c>
      <c r="C22" s="234" t="s">
        <v>3492</v>
      </c>
      <c r="D22" s="234" t="s">
        <v>3493</v>
      </c>
      <c r="E22" s="234" t="s">
        <v>19</v>
      </c>
      <c r="F22" s="234" t="s">
        <v>3494</v>
      </c>
      <c r="G22" s="234" t="s">
        <v>19</v>
      </c>
      <c r="H22" s="234" t="s">
        <v>3495</v>
      </c>
      <c r="I22" s="234" t="s">
        <v>19</v>
      </c>
      <c r="J22" s="234" t="s">
        <v>3496</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3497</v>
      </c>
      <c r="B23" s="234" t="s">
        <v>3498</v>
      </c>
      <c r="C23" s="234" t="s">
        <v>3499</v>
      </c>
      <c r="D23" s="234" t="s">
        <v>3500</v>
      </c>
      <c r="E23" s="234" t="s">
        <v>19</v>
      </c>
      <c r="F23" s="234" t="s">
        <v>19</v>
      </c>
      <c r="G23" s="234" t="s">
        <v>19</v>
      </c>
      <c r="H23" s="234" t="s">
        <v>3501</v>
      </c>
      <c r="I23" s="234" t="s">
        <v>3502</v>
      </c>
      <c r="J23" s="234" t="s">
        <v>3503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3504</v>
      </c>
      <c r="B24" s="234" t="s">
        <v>3505</v>
      </c>
      <c r="C24" s="234" t="s">
        <v>3506</v>
      </c>
      <c r="D24" s="234" t="s">
        <v>3500</v>
      </c>
      <c r="E24" s="234" t="s">
        <v>19</v>
      </c>
      <c r="F24" s="234" t="s">
        <v>3507</v>
      </c>
      <c r="G24" s="234" t="s">
        <v>19</v>
      </c>
      <c r="H24" s="234" t="s">
        <v>3508</v>
      </c>
      <c r="I24" s="234" t="s">
        <v>19</v>
      </c>
      <c r="J24" s="234" t="s">
        <v>3509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633</v>
      </c>
      <c r="B25" s="233" t="s">
        <v>3510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3511</v>
      </c>
      <c r="B26" s="234" t="s">
        <v>3512</v>
      </c>
      <c r="C26" s="234" t="s">
        <v>3513</v>
      </c>
      <c r="D26" s="234" t="s">
        <v>3514</v>
      </c>
      <c r="E26" s="234" t="s">
        <v>19</v>
      </c>
      <c r="F26" s="234" t="s">
        <v>3515</v>
      </c>
      <c r="G26" s="234" t="s">
        <v>19</v>
      </c>
      <c r="H26" s="234" t="s">
        <v>3516</v>
      </c>
      <c r="I26" s="234" t="s">
        <v>19</v>
      </c>
      <c r="J26" s="234" t="s">
        <v>3517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3518</v>
      </c>
      <c r="B27" s="232" t="s">
        <v>3519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639</v>
      </c>
      <c r="B28" s="233" t="s">
        <v>3520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3521</v>
      </c>
      <c r="B29" s="234" t="s">
        <v>3522</v>
      </c>
      <c r="C29" s="234" t="s">
        <v>3523</v>
      </c>
      <c r="D29" s="234" t="s">
        <v>3524</v>
      </c>
      <c r="E29" s="234" t="s">
        <v>3525</v>
      </c>
      <c r="F29" s="234" t="s">
        <v>19</v>
      </c>
      <c r="G29" s="234" t="s">
        <v>19</v>
      </c>
      <c r="H29" s="234" t="s">
        <v>3526</v>
      </c>
      <c r="I29" s="234" t="s">
        <v>19</v>
      </c>
      <c r="J29" s="234" t="s">
        <v>3527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3528</v>
      </c>
      <c r="B30" s="234" t="s">
        <v>3529</v>
      </c>
      <c r="C30" s="234" t="s">
        <v>3394</v>
      </c>
      <c r="D30" s="234" t="s">
        <v>3395</v>
      </c>
      <c r="E30" s="234" t="s">
        <v>19</v>
      </c>
      <c r="F30" s="234" t="s">
        <v>3397</v>
      </c>
      <c r="G30" s="234" t="s">
        <v>19</v>
      </c>
      <c r="H30" s="234" t="s">
        <v>3530</v>
      </c>
      <c r="I30" s="234" t="s">
        <v>19</v>
      </c>
      <c r="J30" s="234" t="s">
        <v>3531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644</v>
      </c>
      <c r="B31" s="233" t="s">
        <v>3532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3533</v>
      </c>
      <c r="B32" s="234" t="s">
        <v>3534</v>
      </c>
      <c r="C32" s="234" t="s">
        <v>3535</v>
      </c>
      <c r="D32" s="234" t="s">
        <v>3536</v>
      </c>
      <c r="E32" s="234" t="s">
        <v>19</v>
      </c>
      <c r="F32" s="234" t="s">
        <v>19</v>
      </c>
      <c r="G32" s="234" t="s">
        <v>3537</v>
      </c>
      <c r="H32" s="234" t="s">
        <v>3538</v>
      </c>
      <c r="I32" s="234" t="s">
        <v>19</v>
      </c>
      <c r="J32" s="234" t="s">
        <v>3539</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3540</v>
      </c>
      <c r="B33" s="234" t="s">
        <v>3541</v>
      </c>
      <c r="C33" s="234" t="s">
        <v>3542</v>
      </c>
      <c r="D33" s="234" t="s">
        <v>3543</v>
      </c>
      <c r="E33" s="234" t="s">
        <v>19</v>
      </c>
      <c r="F33" s="234" t="s">
        <v>3544</v>
      </c>
      <c r="G33" s="234" t="s">
        <v>19</v>
      </c>
      <c r="H33" s="234" t="s">
        <v>3545</v>
      </c>
      <c r="I33" s="234" t="s">
        <v>3546</v>
      </c>
      <c r="J33" s="234" t="s">
        <v>3547</v>
      </c>
      <c r="K33" s="237">
        <f>IF(COUNTIF(L33:AY33,"&lt;&gt;")=0,"",SUMPRODUCT(((Recommendations[ImplStatus]="Implemented")+(Recommendations[ImplStatus]="Compensated"))*ISNUMBER(MATCH(Recommendations[Id],L33:AY33,0)))/COUNTIF(L33:AY33,"&lt;&gt;"))</f>
        <v>0</v>
      </c>
      <c r="L33" s="240" t="s">
        <v>89</v>
      </c>
      <c r="M33" s="240" t="s">
        <v>114</v>
      </c>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3548</v>
      </c>
      <c r="B34" s="234" t="s">
        <v>3549</v>
      </c>
      <c r="C34" s="234" t="s">
        <v>3550</v>
      </c>
      <c r="D34" s="234" t="s">
        <v>3551</v>
      </c>
      <c r="E34" s="234" t="s">
        <v>19</v>
      </c>
      <c r="F34" s="234" t="s">
        <v>19</v>
      </c>
      <c r="G34" s="234" t="s">
        <v>19</v>
      </c>
      <c r="H34" s="234" t="s">
        <v>3552</v>
      </c>
      <c r="I34" s="234" t="s">
        <v>19</v>
      </c>
      <c r="J34" s="234" t="s">
        <v>3553</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3554</v>
      </c>
      <c r="B35" s="234" t="s">
        <v>3555</v>
      </c>
      <c r="C35" s="234" t="s">
        <v>3556</v>
      </c>
      <c r="D35" s="234" t="s">
        <v>3557</v>
      </c>
      <c r="E35" s="234" t="s">
        <v>19</v>
      </c>
      <c r="F35" s="234" t="s">
        <v>3558</v>
      </c>
      <c r="G35" s="234" t="s">
        <v>19</v>
      </c>
      <c r="H35" s="234" t="s">
        <v>3559</v>
      </c>
      <c r="I35" s="234" t="s">
        <v>19</v>
      </c>
      <c r="J35" s="234" t="s">
        <v>3560</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3561</v>
      </c>
      <c r="B36" s="234" t="s">
        <v>3562</v>
      </c>
      <c r="C36" s="234" t="s">
        <v>3563</v>
      </c>
      <c r="D36" s="234" t="s">
        <v>3564</v>
      </c>
      <c r="E36" s="234" t="s">
        <v>19</v>
      </c>
      <c r="F36" s="234" t="s">
        <v>19</v>
      </c>
      <c r="G36" s="234" t="s">
        <v>3565</v>
      </c>
      <c r="H36" s="234" t="s">
        <v>3566</v>
      </c>
      <c r="I36" s="234" t="s">
        <v>19</v>
      </c>
      <c r="J36" s="234" t="s">
        <v>3567</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3568</v>
      </c>
      <c r="B37" s="234" t="s">
        <v>3569</v>
      </c>
      <c r="C37" s="234" t="s">
        <v>3570</v>
      </c>
      <c r="D37" s="234" t="s">
        <v>3571</v>
      </c>
      <c r="E37" s="234" t="s">
        <v>19</v>
      </c>
      <c r="F37" s="234" t="s">
        <v>3572</v>
      </c>
      <c r="G37" s="234" t="s">
        <v>3573</v>
      </c>
      <c r="H37" s="234" t="s">
        <v>3574</v>
      </c>
      <c r="I37" s="234" t="s">
        <v>19</v>
      </c>
      <c r="J37" s="234" t="s">
        <v>3575</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3576</v>
      </c>
      <c r="B38" s="234" t="s">
        <v>3577</v>
      </c>
      <c r="C38" s="234" t="s">
        <v>3578</v>
      </c>
      <c r="D38" s="234" t="s">
        <v>3579</v>
      </c>
      <c r="E38" s="234" t="s">
        <v>19</v>
      </c>
      <c r="F38" s="234" t="s">
        <v>3572</v>
      </c>
      <c r="G38" s="234" t="s">
        <v>3580</v>
      </c>
      <c r="H38" s="234" t="s">
        <v>3581</v>
      </c>
      <c r="I38" s="234" t="s">
        <v>3582</v>
      </c>
      <c r="J38" s="234" t="s">
        <v>3583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648</v>
      </c>
      <c r="B39" s="233" t="s">
        <v>3584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3585</v>
      </c>
      <c r="B40" s="234" t="s">
        <v>3586</v>
      </c>
      <c r="C40" s="234" t="s">
        <v>3587</v>
      </c>
      <c r="D40" s="234" t="s">
        <v>3588</v>
      </c>
      <c r="E40" s="234" t="s">
        <v>19</v>
      </c>
      <c r="F40" s="234" t="s">
        <v>19</v>
      </c>
      <c r="G40" s="234" t="s">
        <v>19</v>
      </c>
      <c r="H40" s="234" t="s">
        <v>3589</v>
      </c>
      <c r="I40" s="234" t="s">
        <v>3590</v>
      </c>
      <c r="J40" s="234" t="s">
        <v>3591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3592</v>
      </c>
      <c r="B41" s="234" t="s">
        <v>3593</v>
      </c>
      <c r="C41" s="234" t="s">
        <v>3594</v>
      </c>
      <c r="D41" s="234" t="s">
        <v>19</v>
      </c>
      <c r="E41" s="234" t="s">
        <v>19</v>
      </c>
      <c r="F41" s="234" t="s">
        <v>19</v>
      </c>
      <c r="G41" s="234" t="s">
        <v>19</v>
      </c>
      <c r="H41" s="234" t="s">
        <v>3595</v>
      </c>
      <c r="I41" s="234" t="s">
        <v>19</v>
      </c>
      <c r="J41" s="234" t="s">
        <v>3596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3597</v>
      </c>
      <c r="B42" s="232" t="s">
        <v>3598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671</v>
      </c>
      <c r="B43" s="233" t="s">
        <v>3599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3600</v>
      </c>
      <c r="B44" s="234" t="s">
        <v>3601</v>
      </c>
      <c r="C44" s="234" t="s">
        <v>3602</v>
      </c>
      <c r="D44" s="234" t="s">
        <v>3603</v>
      </c>
      <c r="E44" s="234" t="s">
        <v>3389</v>
      </c>
      <c r="F44" s="234" t="s">
        <v>19</v>
      </c>
      <c r="G44" s="234" t="s">
        <v>19</v>
      </c>
      <c r="H44" s="234" t="s">
        <v>3604</v>
      </c>
      <c r="I44" s="234" t="s">
        <v>19</v>
      </c>
      <c r="J44" s="234" t="s">
        <v>3605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3606</v>
      </c>
      <c r="B45" s="234" t="s">
        <v>3607</v>
      </c>
      <c r="C45" s="234" t="s">
        <v>3608</v>
      </c>
      <c r="D45" s="234" t="s">
        <v>3395</v>
      </c>
      <c r="E45" s="234" t="s">
        <v>19</v>
      </c>
      <c r="F45" s="234" t="s">
        <v>3397</v>
      </c>
      <c r="G45" s="234" t="s">
        <v>19</v>
      </c>
      <c r="H45" s="234" t="s">
        <v>3609</v>
      </c>
      <c r="I45" s="234" t="s">
        <v>19</v>
      </c>
      <c r="J45" s="234" t="s">
        <v>3610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677</v>
      </c>
      <c r="B46" s="233" t="s">
        <v>3611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3612</v>
      </c>
      <c r="B47" s="234" t="s">
        <v>3613</v>
      </c>
      <c r="C47" s="234" t="s">
        <v>3614</v>
      </c>
      <c r="D47" s="234" t="s">
        <v>3615</v>
      </c>
      <c r="E47" s="234" t="s">
        <v>19</v>
      </c>
      <c r="F47" s="234" t="s">
        <v>3616</v>
      </c>
      <c r="G47" s="234" t="s">
        <v>3617</v>
      </c>
      <c r="H47" s="234" t="s">
        <v>3618</v>
      </c>
      <c r="I47" s="234" t="s">
        <v>3619</v>
      </c>
      <c r="J47" s="234" t="s">
        <v>3620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681</v>
      </c>
      <c r="B48" s="233" t="s">
        <v>3621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3622</v>
      </c>
      <c r="B49" s="234" t="s">
        <v>3623</v>
      </c>
      <c r="C49" s="234" t="s">
        <v>3624</v>
      </c>
      <c r="D49" s="234" t="s">
        <v>3625</v>
      </c>
      <c r="E49" s="234" t="s">
        <v>3626</v>
      </c>
      <c r="F49" s="234" t="s">
        <v>19</v>
      </c>
      <c r="G49" s="234" t="s">
        <v>19</v>
      </c>
      <c r="H49" s="234" t="s">
        <v>3627</v>
      </c>
      <c r="I49" s="234" t="s">
        <v>3628</v>
      </c>
      <c r="J49" s="234" t="s">
        <v>3629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3630</v>
      </c>
      <c r="B50" s="234" t="s">
        <v>3631</v>
      </c>
      <c r="C50" s="234" t="s">
        <v>3632</v>
      </c>
      <c r="D50" s="234" t="s">
        <v>19</v>
      </c>
      <c r="E50" s="234" t="s">
        <v>3633</v>
      </c>
      <c r="F50" s="234" t="s">
        <v>3634</v>
      </c>
      <c r="G50" s="234" t="s">
        <v>19</v>
      </c>
      <c r="H50" s="234" t="s">
        <v>3627</v>
      </c>
      <c r="I50" s="234" t="s">
        <v>3635</v>
      </c>
      <c r="J50" s="234" t="s">
        <v>3636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3637</v>
      </c>
      <c r="B51" s="234" t="s">
        <v>3638</v>
      </c>
      <c r="C51" s="234" t="s">
        <v>3639</v>
      </c>
      <c r="D51" s="234" t="s">
        <v>19</v>
      </c>
      <c r="E51" s="234" t="s">
        <v>19</v>
      </c>
      <c r="F51" s="234" t="s">
        <v>3640</v>
      </c>
      <c r="G51" s="234" t="s">
        <v>19</v>
      </c>
      <c r="H51" s="234" t="s">
        <v>3627</v>
      </c>
      <c r="I51" s="234" t="s">
        <v>3641</v>
      </c>
      <c r="J51" s="234" t="s">
        <v>3642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3643</v>
      </c>
      <c r="B52" s="234" t="s">
        <v>3644</v>
      </c>
      <c r="C52" s="234" t="s">
        <v>3645</v>
      </c>
      <c r="D52" s="234" t="s">
        <v>19</v>
      </c>
      <c r="E52" s="234" t="s">
        <v>19</v>
      </c>
      <c r="F52" s="234" t="s">
        <v>3646</v>
      </c>
      <c r="G52" s="234" t="s">
        <v>19</v>
      </c>
      <c r="H52" s="234" t="s">
        <v>3627</v>
      </c>
      <c r="I52" s="234" t="s">
        <v>3647</v>
      </c>
      <c r="J52" s="234" t="s">
        <v>3648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3649</v>
      </c>
      <c r="B53" s="234" t="s">
        <v>3650</v>
      </c>
      <c r="C53" s="234" t="s">
        <v>3651</v>
      </c>
      <c r="D53" s="234" t="s">
        <v>3652</v>
      </c>
      <c r="E53" s="234" t="s">
        <v>3653</v>
      </c>
      <c r="F53" s="234" t="s">
        <v>19</v>
      </c>
      <c r="G53" s="234" t="s">
        <v>19</v>
      </c>
      <c r="H53" s="234" t="s">
        <v>3654</v>
      </c>
      <c r="I53" s="234" t="s">
        <v>19</v>
      </c>
      <c r="J53" s="234" t="s">
        <v>3655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3656</v>
      </c>
      <c r="B54" s="234" t="s">
        <v>3657</v>
      </c>
      <c r="C54" s="234" t="s">
        <v>3651</v>
      </c>
      <c r="D54" s="234" t="s">
        <v>3652</v>
      </c>
      <c r="E54" s="234" t="s">
        <v>19</v>
      </c>
      <c r="F54" s="234" t="s">
        <v>19</v>
      </c>
      <c r="G54" s="234" t="s">
        <v>19</v>
      </c>
      <c r="H54" s="234" t="s">
        <v>3658</v>
      </c>
      <c r="I54" s="234" t="s">
        <v>3659</v>
      </c>
      <c r="J54" s="234" t="s">
        <v>3660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685</v>
      </c>
      <c r="B55" s="233" t="s">
        <v>3661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3662</v>
      </c>
      <c r="B56" s="234" t="s">
        <v>3663</v>
      </c>
      <c r="C56" s="234" t="s">
        <v>3664</v>
      </c>
      <c r="D56" s="234" t="s">
        <v>3665</v>
      </c>
      <c r="E56" s="234" t="s">
        <v>3666</v>
      </c>
      <c r="F56" s="234" t="s">
        <v>19</v>
      </c>
      <c r="G56" s="234" t="s">
        <v>3667</v>
      </c>
      <c r="H56" s="234" t="s">
        <v>19</v>
      </c>
      <c r="I56" s="234" t="s">
        <v>19</v>
      </c>
      <c r="J56" s="234" t="s">
        <v>3668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3669</v>
      </c>
      <c r="B57" s="234" t="s">
        <v>3670</v>
      </c>
      <c r="C57" s="234" t="s">
        <v>3671</v>
      </c>
      <c r="D57" s="234" t="s">
        <v>3672</v>
      </c>
      <c r="E57" s="234" t="s">
        <v>3673</v>
      </c>
      <c r="F57" s="234" t="s">
        <v>19</v>
      </c>
      <c r="G57" s="234" t="s">
        <v>3674</v>
      </c>
      <c r="H57" s="234" t="s">
        <v>3675</v>
      </c>
      <c r="I57" s="234" t="s">
        <v>19</v>
      </c>
      <c r="J57" s="234" t="s">
        <v>3676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689</v>
      </c>
      <c r="B58" s="233" t="s">
        <v>3677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3678</v>
      </c>
      <c r="B59" s="234" t="s">
        <v>3679</v>
      </c>
      <c r="C59" s="234" t="s">
        <v>3680</v>
      </c>
      <c r="D59" s="234" t="s">
        <v>3681</v>
      </c>
      <c r="E59" s="234" t="s">
        <v>19</v>
      </c>
      <c r="F59" s="234" t="s">
        <v>19</v>
      </c>
      <c r="G59" s="234" t="s">
        <v>3682</v>
      </c>
      <c r="H59" s="234" t="s">
        <v>3683</v>
      </c>
      <c r="I59" s="234" t="s">
        <v>3684</v>
      </c>
      <c r="J59" s="234" t="s">
        <v>3685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3686</v>
      </c>
      <c r="B60" s="234" t="s">
        <v>3687</v>
      </c>
      <c r="C60" s="234" t="s">
        <v>3688</v>
      </c>
      <c r="D60" s="234" t="s">
        <v>19</v>
      </c>
      <c r="E60" s="234" t="s">
        <v>3689</v>
      </c>
      <c r="F60" s="234" t="s">
        <v>3690</v>
      </c>
      <c r="G60" s="234" t="s">
        <v>19</v>
      </c>
      <c r="H60" s="234" t="s">
        <v>3691</v>
      </c>
      <c r="I60" s="234" t="s">
        <v>3692</v>
      </c>
      <c r="J60" s="234" t="s">
        <v>3693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3694</v>
      </c>
      <c r="B61" s="234" t="s">
        <v>3695</v>
      </c>
      <c r="C61" s="234" t="s">
        <v>3696</v>
      </c>
      <c r="D61" s="234" t="s">
        <v>19</v>
      </c>
      <c r="E61" s="234" t="s">
        <v>19</v>
      </c>
      <c r="F61" s="234" t="s">
        <v>19</v>
      </c>
      <c r="G61" s="234" t="s">
        <v>3697</v>
      </c>
      <c r="H61" s="234" t="s">
        <v>3698</v>
      </c>
      <c r="I61" s="234" t="s">
        <v>3699</v>
      </c>
      <c r="J61" s="234" t="s">
        <v>3700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3701</v>
      </c>
      <c r="B62" s="234" t="s">
        <v>3702</v>
      </c>
      <c r="C62" s="234" t="s">
        <v>3703</v>
      </c>
      <c r="D62" s="234" t="s">
        <v>3704</v>
      </c>
      <c r="E62" s="234" t="s">
        <v>19</v>
      </c>
      <c r="F62" s="234" t="s">
        <v>19</v>
      </c>
      <c r="G62" s="234" t="s">
        <v>19</v>
      </c>
      <c r="H62" s="234" t="s">
        <v>3705</v>
      </c>
      <c r="I62" s="234" t="s">
        <v>3706</v>
      </c>
      <c r="J62" s="234" t="s">
        <v>3707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693</v>
      </c>
      <c r="B63" s="233" t="s">
        <v>3708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3709</v>
      </c>
      <c r="B64" s="234" t="s">
        <v>3710</v>
      </c>
      <c r="C64" s="234" t="s">
        <v>3711</v>
      </c>
      <c r="D64" s="234" t="s">
        <v>3712</v>
      </c>
      <c r="E64" s="234" t="s">
        <v>19</v>
      </c>
      <c r="F64" s="234" t="s">
        <v>19</v>
      </c>
      <c r="G64" s="234" t="s">
        <v>3713</v>
      </c>
      <c r="H64" s="234" t="s">
        <v>3714</v>
      </c>
      <c r="I64" s="234" t="s">
        <v>3715</v>
      </c>
      <c r="J64" s="234" t="s">
        <v>3716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3717</v>
      </c>
      <c r="B65" s="234" t="s">
        <v>3718</v>
      </c>
      <c r="C65" s="234" t="s">
        <v>3719</v>
      </c>
      <c r="D65" s="234" t="s">
        <v>3720</v>
      </c>
      <c r="E65" s="234" t="s">
        <v>19</v>
      </c>
      <c r="F65" s="234" t="s">
        <v>19</v>
      </c>
      <c r="G65" s="234" t="s">
        <v>19</v>
      </c>
      <c r="H65" s="234" t="s">
        <v>3721</v>
      </c>
      <c r="I65" s="234" t="s">
        <v>3722</v>
      </c>
      <c r="J65" s="234" t="s">
        <v>3723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3724</v>
      </c>
      <c r="B66" s="234" t="s">
        <v>3725</v>
      </c>
      <c r="C66" s="234" t="s">
        <v>3726</v>
      </c>
      <c r="D66" s="234" t="s">
        <v>3727</v>
      </c>
      <c r="E66" s="234" t="s">
        <v>19</v>
      </c>
      <c r="F66" s="234" t="s">
        <v>19</v>
      </c>
      <c r="G66" s="234" t="s">
        <v>19</v>
      </c>
      <c r="H66" s="234" t="s">
        <v>3728</v>
      </c>
      <c r="I66" s="234" t="s">
        <v>3729</v>
      </c>
      <c r="J66" s="234" t="s">
        <v>3730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3731</v>
      </c>
      <c r="B67" s="234" t="s">
        <v>3732</v>
      </c>
      <c r="C67" s="234" t="s">
        <v>3733</v>
      </c>
      <c r="D67" s="234" t="s">
        <v>3734</v>
      </c>
      <c r="E67" s="234" t="s">
        <v>19</v>
      </c>
      <c r="F67" s="234" t="s">
        <v>19</v>
      </c>
      <c r="G67" s="234" t="s">
        <v>19</v>
      </c>
      <c r="H67" s="234" t="s">
        <v>3735</v>
      </c>
      <c r="I67" s="234" t="s">
        <v>19</v>
      </c>
      <c r="J67" s="234" t="s">
        <v>3736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3737</v>
      </c>
      <c r="B68" s="234" t="s">
        <v>3738</v>
      </c>
      <c r="C68" s="234" t="s">
        <v>3739</v>
      </c>
      <c r="D68" s="234" t="s">
        <v>19</v>
      </c>
      <c r="E68" s="234" t="s">
        <v>19</v>
      </c>
      <c r="F68" s="234" t="s">
        <v>19</v>
      </c>
      <c r="G68" s="234" t="s">
        <v>19</v>
      </c>
      <c r="H68" s="234" t="s">
        <v>3740</v>
      </c>
      <c r="I68" s="234" t="s">
        <v>19</v>
      </c>
      <c r="J68" s="234" t="s">
        <v>3741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697</v>
      </c>
      <c r="B69" s="233" t="s">
        <v>3742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3743</v>
      </c>
      <c r="B70" s="234" t="s">
        <v>3744</v>
      </c>
      <c r="C70" s="234" t="s">
        <v>3745</v>
      </c>
      <c r="D70" s="234" t="s">
        <v>19</v>
      </c>
      <c r="E70" s="234" t="s">
        <v>19</v>
      </c>
      <c r="F70" s="234" t="s">
        <v>19</v>
      </c>
      <c r="G70" s="234" t="s">
        <v>3746</v>
      </c>
      <c r="H70" s="234" t="s">
        <v>3747</v>
      </c>
      <c r="I70" s="234" t="s">
        <v>19</v>
      </c>
      <c r="J70" s="234" t="s">
        <v>3748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3749</v>
      </c>
      <c r="B71" s="234" t="s">
        <v>3750</v>
      </c>
      <c r="C71" s="234" t="s">
        <v>3751</v>
      </c>
      <c r="D71" s="234" t="s">
        <v>19</v>
      </c>
      <c r="E71" s="234" t="s">
        <v>19</v>
      </c>
      <c r="F71" s="234" t="s">
        <v>19</v>
      </c>
      <c r="G71" s="234" t="s">
        <v>19</v>
      </c>
      <c r="H71" s="234" t="s">
        <v>3752</v>
      </c>
      <c r="I71" s="234" t="s">
        <v>19</v>
      </c>
      <c r="J71" s="234" t="s">
        <v>3753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3754</v>
      </c>
      <c r="B72" s="234" t="s">
        <v>3755</v>
      </c>
      <c r="C72" s="234" t="s">
        <v>3756</v>
      </c>
      <c r="D72" s="234" t="s">
        <v>3757</v>
      </c>
      <c r="E72" s="234" t="s">
        <v>3758</v>
      </c>
      <c r="F72" s="234" t="s">
        <v>19</v>
      </c>
      <c r="G72" s="234" t="s">
        <v>19</v>
      </c>
      <c r="H72" s="234" t="s">
        <v>3759</v>
      </c>
      <c r="I72" s="234" t="s">
        <v>19</v>
      </c>
      <c r="J72" s="234" t="s">
        <v>3760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3761</v>
      </c>
      <c r="B73" s="234" t="s">
        <v>3762</v>
      </c>
      <c r="C73" s="234" t="s">
        <v>3763</v>
      </c>
      <c r="D73" s="234" t="s">
        <v>3764</v>
      </c>
      <c r="E73" s="234" t="s">
        <v>3758</v>
      </c>
      <c r="F73" s="234" t="s">
        <v>19</v>
      </c>
      <c r="G73" s="234" t="s">
        <v>3765</v>
      </c>
      <c r="H73" s="234" t="s">
        <v>3766</v>
      </c>
      <c r="I73" s="234" t="s">
        <v>19</v>
      </c>
      <c r="J73" s="234" t="s">
        <v>3767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3768</v>
      </c>
      <c r="B74" s="234" t="s">
        <v>3769</v>
      </c>
      <c r="C74" s="234" t="s">
        <v>3770</v>
      </c>
      <c r="D74" s="234" t="s">
        <v>3764</v>
      </c>
      <c r="E74" s="234" t="s">
        <v>3771</v>
      </c>
      <c r="F74" s="234" t="s">
        <v>19</v>
      </c>
      <c r="G74" s="234" t="s">
        <v>3772</v>
      </c>
      <c r="H74" s="234" t="s">
        <v>3773</v>
      </c>
      <c r="I74" s="234" t="s">
        <v>3774</v>
      </c>
      <c r="J74" s="234" t="s">
        <v>3775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3776</v>
      </c>
      <c r="B75" s="234" t="s">
        <v>3777</v>
      </c>
      <c r="C75" s="234" t="s">
        <v>3778</v>
      </c>
      <c r="D75" s="234" t="s">
        <v>3779</v>
      </c>
      <c r="E75" s="234" t="s">
        <v>3771</v>
      </c>
      <c r="F75" s="234" t="s">
        <v>3780</v>
      </c>
      <c r="G75" s="234" t="s">
        <v>3781</v>
      </c>
      <c r="H75" s="234" t="s">
        <v>3782</v>
      </c>
      <c r="I75" s="234" t="s">
        <v>3783</v>
      </c>
      <c r="J75" s="234" t="s">
        <v>3784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3785</v>
      </c>
      <c r="B76" s="234" t="s">
        <v>3786</v>
      </c>
      <c r="C76" s="234" t="s">
        <v>3787</v>
      </c>
      <c r="D76" s="234" t="s">
        <v>3788</v>
      </c>
      <c r="E76" s="234" t="s">
        <v>19</v>
      </c>
      <c r="F76" s="234" t="s">
        <v>19</v>
      </c>
      <c r="G76" s="234" t="s">
        <v>19</v>
      </c>
      <c r="H76" s="234" t="s">
        <v>3789</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3790</v>
      </c>
      <c r="B77" s="234" t="s">
        <v>3791</v>
      </c>
      <c r="C77" s="234" t="s">
        <v>3792</v>
      </c>
      <c r="D77" s="234" t="s">
        <v>19</v>
      </c>
      <c r="E77" s="234" t="s">
        <v>19</v>
      </c>
      <c r="F77" s="234" t="s">
        <v>19</v>
      </c>
      <c r="G77" s="234" t="s">
        <v>3793</v>
      </c>
      <c r="H77" s="234" t="s">
        <v>3794</v>
      </c>
      <c r="I77" s="234" t="s">
        <v>19</v>
      </c>
      <c r="J77" s="234" t="s">
        <v>3795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3796</v>
      </c>
      <c r="B78" s="234" t="s">
        <v>3797</v>
      </c>
      <c r="C78" s="234" t="s">
        <v>3798</v>
      </c>
      <c r="D78" s="234" t="s">
        <v>19</v>
      </c>
      <c r="E78" s="234" t="s">
        <v>19</v>
      </c>
      <c r="F78" s="234" t="s">
        <v>19</v>
      </c>
      <c r="G78" s="234" t="s">
        <v>3799</v>
      </c>
      <c r="H78" s="234" t="s">
        <v>3800</v>
      </c>
      <c r="I78" s="234" t="s">
        <v>3801</v>
      </c>
      <c r="J78" s="234" t="s">
        <v>3802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3803</v>
      </c>
      <c r="B79" s="232" t="s">
        <v>3804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731</v>
      </c>
      <c r="B80" s="233" t="s">
        <v>3805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3806</v>
      </c>
      <c r="B81" s="234" t="s">
        <v>3807</v>
      </c>
      <c r="C81" s="234" t="s">
        <v>3808</v>
      </c>
      <c r="D81" s="234" t="s">
        <v>3603</v>
      </c>
      <c r="E81" s="234" t="s">
        <v>3809</v>
      </c>
      <c r="F81" s="234" t="s">
        <v>19</v>
      </c>
      <c r="G81" s="234" t="s">
        <v>19</v>
      </c>
      <c r="H81" s="234" t="s">
        <v>3810</v>
      </c>
      <c r="I81" s="234" t="s">
        <v>19</v>
      </c>
      <c r="J81" s="234" t="s">
        <v>3811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3812</v>
      </c>
      <c r="B82" s="234" t="s">
        <v>3813</v>
      </c>
      <c r="C82" s="234" t="s">
        <v>3394</v>
      </c>
      <c r="D82" s="234" t="s">
        <v>3395</v>
      </c>
      <c r="E82" s="234" t="s">
        <v>19</v>
      </c>
      <c r="F82" s="234" t="s">
        <v>3397</v>
      </c>
      <c r="G82" s="234" t="s">
        <v>19</v>
      </c>
      <c r="H82" s="234" t="s">
        <v>3814</v>
      </c>
      <c r="I82" s="234" t="s">
        <v>19</v>
      </c>
      <c r="J82" s="234" t="s">
        <v>3815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736</v>
      </c>
      <c r="B83" s="233" t="s">
        <v>3816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3817</v>
      </c>
      <c r="B84" s="234" t="s">
        <v>3818</v>
      </c>
      <c r="C84" s="234" t="s">
        <v>3819</v>
      </c>
      <c r="D84" s="234" t="s">
        <v>3820</v>
      </c>
      <c r="E84" s="234" t="s">
        <v>19</v>
      </c>
      <c r="F84" s="234" t="s">
        <v>3821</v>
      </c>
      <c r="G84" s="234" t="s">
        <v>3822</v>
      </c>
      <c r="H84" s="234" t="s">
        <v>3823</v>
      </c>
      <c r="I84" s="234" t="s">
        <v>3824</v>
      </c>
      <c r="J84" s="234" t="s">
        <v>3825</v>
      </c>
      <c r="K84" s="237">
        <f>IF(COUNTIF(L84:AY84,"&lt;&gt;")=0,"",SUMPRODUCT(((Recommendations[ImplStatus]="Implemented")+(Recommendations[ImplStatus]="Compensated"))*ISNUMBER(MATCH(Recommendations[Id],L84:AY84,0)))/COUNTIF(L84:AY84,"&lt;&gt;"))</f>
        <v>0</v>
      </c>
      <c r="L84" s="240" t="s">
        <v>13</v>
      </c>
      <c r="M84" s="240" t="s">
        <v>79</v>
      </c>
      <c r="N84" s="240" t="s">
        <v>139</v>
      </c>
      <c r="O84" s="240" t="s">
        <v>189</v>
      </c>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3826</v>
      </c>
      <c r="B85" s="234" t="s">
        <v>3827</v>
      </c>
      <c r="C85" s="234" t="s">
        <v>3828</v>
      </c>
      <c r="D85" s="234" t="s">
        <v>3829</v>
      </c>
      <c r="E85" s="234" t="s">
        <v>19</v>
      </c>
      <c r="F85" s="234" t="s">
        <v>19</v>
      </c>
      <c r="G85" s="234" t="s">
        <v>19</v>
      </c>
      <c r="H85" s="234" t="s">
        <v>3830</v>
      </c>
      <c r="I85" s="234" t="s">
        <v>3831</v>
      </c>
      <c r="J85" s="234" t="s">
        <v>3832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3833</v>
      </c>
      <c r="B86" s="234" t="s">
        <v>3834</v>
      </c>
      <c r="C86" s="234" t="s">
        <v>3835</v>
      </c>
      <c r="D86" s="234" t="s">
        <v>3836</v>
      </c>
      <c r="E86" s="234" t="s">
        <v>19</v>
      </c>
      <c r="F86" s="234" t="s">
        <v>19</v>
      </c>
      <c r="G86" s="234" t="s">
        <v>3837</v>
      </c>
      <c r="H86" s="234" t="s">
        <v>3838</v>
      </c>
      <c r="I86" s="234" t="s">
        <v>19</v>
      </c>
      <c r="J86" s="234" t="s">
        <v>3839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3840</v>
      </c>
      <c r="B87" s="234" t="s">
        <v>3841</v>
      </c>
      <c r="C87" s="234" t="s">
        <v>3842</v>
      </c>
      <c r="D87" s="234" t="s">
        <v>3843</v>
      </c>
      <c r="E87" s="234" t="s">
        <v>19</v>
      </c>
      <c r="F87" s="234" t="s">
        <v>3844</v>
      </c>
      <c r="G87" s="234" t="s">
        <v>19</v>
      </c>
      <c r="H87" s="234" t="s">
        <v>3845</v>
      </c>
      <c r="I87" s="234" t="s">
        <v>3846</v>
      </c>
      <c r="J87" s="234" t="s">
        <v>3847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3848</v>
      </c>
      <c r="B88" s="232" t="s">
        <v>3849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783</v>
      </c>
      <c r="B89" s="233" t="s">
        <v>3850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3851</v>
      </c>
      <c r="B90" s="234" t="s">
        <v>3852</v>
      </c>
      <c r="C90" s="234" t="s">
        <v>3853</v>
      </c>
      <c r="D90" s="234" t="s">
        <v>3603</v>
      </c>
      <c r="E90" s="234" t="s">
        <v>3389</v>
      </c>
      <c r="F90" s="234" t="s">
        <v>19</v>
      </c>
      <c r="G90" s="234" t="s">
        <v>19</v>
      </c>
      <c r="H90" s="234" t="s">
        <v>3854</v>
      </c>
      <c r="I90" s="234" t="s">
        <v>19</v>
      </c>
      <c r="J90" s="234" t="s">
        <v>3855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3856</v>
      </c>
      <c r="B91" s="234" t="s">
        <v>3857</v>
      </c>
      <c r="C91" s="234" t="s">
        <v>3858</v>
      </c>
      <c r="D91" s="234" t="s">
        <v>3395</v>
      </c>
      <c r="E91" s="234" t="s">
        <v>19</v>
      </c>
      <c r="F91" s="234" t="s">
        <v>3397</v>
      </c>
      <c r="G91" s="234" t="s">
        <v>19</v>
      </c>
      <c r="H91" s="234" t="s">
        <v>3859</v>
      </c>
      <c r="I91" s="234" t="s">
        <v>19</v>
      </c>
      <c r="J91" s="234" t="s">
        <v>3860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787</v>
      </c>
      <c r="B92" s="233" t="s">
        <v>3861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3862</v>
      </c>
      <c r="B93" s="234" t="s">
        <v>3863</v>
      </c>
      <c r="C93" s="234" t="s">
        <v>3864</v>
      </c>
      <c r="D93" s="234" t="s">
        <v>3865</v>
      </c>
      <c r="E93" s="234" t="s">
        <v>3866</v>
      </c>
      <c r="F93" s="234" t="s">
        <v>19</v>
      </c>
      <c r="G93" s="234" t="s">
        <v>19</v>
      </c>
      <c r="H93" s="234" t="s">
        <v>3867</v>
      </c>
      <c r="I93" s="234" t="s">
        <v>19</v>
      </c>
      <c r="J93" s="234" t="s">
        <v>3868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3869</v>
      </c>
      <c r="B94" s="234" t="s">
        <v>3870</v>
      </c>
      <c r="C94" s="234" t="s">
        <v>3871</v>
      </c>
      <c r="D94" s="234" t="s">
        <v>3872</v>
      </c>
      <c r="E94" s="234" t="s">
        <v>19</v>
      </c>
      <c r="F94" s="234" t="s">
        <v>3873</v>
      </c>
      <c r="G94" s="234" t="s">
        <v>19</v>
      </c>
      <c r="H94" s="234" t="s">
        <v>3874</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3875</v>
      </c>
      <c r="B95" s="234" t="s">
        <v>3876</v>
      </c>
      <c r="C95" s="234" t="s">
        <v>3877</v>
      </c>
      <c r="D95" s="234" t="s">
        <v>3878</v>
      </c>
      <c r="E95" s="234" t="s">
        <v>19</v>
      </c>
      <c r="F95" s="234" t="s">
        <v>19</v>
      </c>
      <c r="G95" s="234" t="s">
        <v>19</v>
      </c>
      <c r="H95" s="234" t="s">
        <v>3879</v>
      </c>
      <c r="I95" s="234" t="s">
        <v>3880</v>
      </c>
      <c r="J95" s="234" t="s">
        <v>3881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3882</v>
      </c>
      <c r="B96" s="234" t="s">
        <v>3883</v>
      </c>
      <c r="C96" s="234" t="s">
        <v>3884</v>
      </c>
      <c r="D96" s="234" t="s">
        <v>19</v>
      </c>
      <c r="E96" s="234" t="s">
        <v>19</v>
      </c>
      <c r="F96" s="234" t="s">
        <v>19</v>
      </c>
      <c r="G96" s="234" t="s">
        <v>19</v>
      </c>
      <c r="H96" s="234" t="s">
        <v>3885</v>
      </c>
      <c r="I96" s="234" t="s">
        <v>3831</v>
      </c>
      <c r="J96" s="234" t="s">
        <v>3886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791</v>
      </c>
      <c r="B97" s="233" t="s">
        <v>3887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3888</v>
      </c>
      <c r="B98" s="234" t="s">
        <v>3889</v>
      </c>
      <c r="C98" s="234" t="s">
        <v>3890</v>
      </c>
      <c r="D98" s="234" t="s">
        <v>3891</v>
      </c>
      <c r="E98" s="234" t="s">
        <v>19</v>
      </c>
      <c r="F98" s="234" t="s">
        <v>19</v>
      </c>
      <c r="G98" s="234" t="s">
        <v>19</v>
      </c>
      <c r="H98" s="234" t="s">
        <v>3892</v>
      </c>
      <c r="I98" s="234" t="s">
        <v>19</v>
      </c>
      <c r="J98" s="234" t="s">
        <v>3893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3894</v>
      </c>
      <c r="B99" s="234" t="s">
        <v>3895</v>
      </c>
      <c r="C99" s="234" t="s">
        <v>3896</v>
      </c>
      <c r="D99" s="234" t="s">
        <v>3897</v>
      </c>
      <c r="E99" s="234" t="s">
        <v>3898</v>
      </c>
      <c r="F99" s="234" t="s">
        <v>19</v>
      </c>
      <c r="G99" s="234" t="s">
        <v>19</v>
      </c>
      <c r="H99" s="234" t="s">
        <v>3899</v>
      </c>
      <c r="I99" s="234" t="s">
        <v>19</v>
      </c>
      <c r="J99" s="234" t="s">
        <v>3900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3901</v>
      </c>
      <c r="B100" s="234" t="s">
        <v>3902</v>
      </c>
      <c r="C100" s="234" t="s">
        <v>3903</v>
      </c>
      <c r="D100" s="234" t="s">
        <v>19</v>
      </c>
      <c r="E100" s="234" t="s">
        <v>19</v>
      </c>
      <c r="F100" s="234" t="s">
        <v>19</v>
      </c>
      <c r="G100" s="234" t="s">
        <v>19</v>
      </c>
      <c r="H100" s="234" t="s">
        <v>3904</v>
      </c>
      <c r="I100" s="234" t="s">
        <v>3905</v>
      </c>
      <c r="J100" s="234" t="s">
        <v>3906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3907</v>
      </c>
      <c r="B101" s="234" t="s">
        <v>3908</v>
      </c>
      <c r="C101" s="234" t="s">
        <v>3909</v>
      </c>
      <c r="D101" s="234" t="s">
        <v>19</v>
      </c>
      <c r="E101" s="234" t="s">
        <v>19</v>
      </c>
      <c r="F101" s="234" t="s">
        <v>19</v>
      </c>
      <c r="G101" s="234" t="s">
        <v>19</v>
      </c>
      <c r="H101" s="234" t="s">
        <v>3910</v>
      </c>
      <c r="I101" s="234" t="s">
        <v>3831</v>
      </c>
      <c r="J101" s="234" t="s">
        <v>3911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3912</v>
      </c>
      <c r="B102" s="234" t="s">
        <v>3913</v>
      </c>
      <c r="C102" s="234" t="s">
        <v>3914</v>
      </c>
      <c r="D102" s="234" t="s">
        <v>3915</v>
      </c>
      <c r="E102" s="234" t="s">
        <v>19</v>
      </c>
      <c r="F102" s="234" t="s">
        <v>19</v>
      </c>
      <c r="G102" s="234" t="s">
        <v>19</v>
      </c>
      <c r="H102" s="234" t="s">
        <v>3916</v>
      </c>
      <c r="I102" s="234" t="s">
        <v>19</v>
      </c>
      <c r="J102" s="234" t="s">
        <v>3917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3918</v>
      </c>
      <c r="B103" s="234" t="s">
        <v>3919</v>
      </c>
      <c r="C103" s="234" t="s">
        <v>3920</v>
      </c>
      <c r="D103" s="234" t="s">
        <v>3915</v>
      </c>
      <c r="E103" s="234" t="s">
        <v>19</v>
      </c>
      <c r="F103" s="234" t="s">
        <v>3921</v>
      </c>
      <c r="G103" s="234" t="s">
        <v>19</v>
      </c>
      <c r="H103" s="234" t="s">
        <v>3922</v>
      </c>
      <c r="I103" s="234" t="s">
        <v>3923</v>
      </c>
      <c r="J103" s="234" t="s">
        <v>3924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795</v>
      </c>
      <c r="B104" s="233" t="s">
        <v>3925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3926</v>
      </c>
      <c r="B105" s="234" t="s">
        <v>3927</v>
      </c>
      <c r="C105" s="234" t="s">
        <v>3928</v>
      </c>
      <c r="D105" s="234" t="s">
        <v>3929</v>
      </c>
      <c r="E105" s="234" t="s">
        <v>3930</v>
      </c>
      <c r="F105" s="234" t="s">
        <v>19</v>
      </c>
      <c r="G105" s="234" t="s">
        <v>19</v>
      </c>
      <c r="H105" s="234" t="s">
        <v>3931</v>
      </c>
      <c r="I105" s="234" t="s">
        <v>3932</v>
      </c>
      <c r="J105" s="234" t="s">
        <v>3933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3934</v>
      </c>
      <c r="B106" s="232" t="s">
        <v>3935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809</v>
      </c>
      <c r="B107" s="233" t="s">
        <v>3936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3937</v>
      </c>
      <c r="B108" s="234" t="s">
        <v>3938</v>
      </c>
      <c r="C108" s="234" t="s">
        <v>3939</v>
      </c>
      <c r="D108" s="234" t="s">
        <v>3603</v>
      </c>
      <c r="E108" s="234" t="s">
        <v>3389</v>
      </c>
      <c r="F108" s="234" t="s">
        <v>19</v>
      </c>
      <c r="G108" s="234" t="s">
        <v>19</v>
      </c>
      <c r="H108" s="234" t="s">
        <v>3940</v>
      </c>
      <c r="I108" s="234" t="s">
        <v>19</v>
      </c>
      <c r="J108" s="234" t="s">
        <v>3941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3942</v>
      </c>
      <c r="B109" s="234" t="s">
        <v>3943</v>
      </c>
      <c r="C109" s="234" t="s">
        <v>3944</v>
      </c>
      <c r="D109" s="234" t="s">
        <v>3395</v>
      </c>
      <c r="E109" s="234" t="s">
        <v>19</v>
      </c>
      <c r="F109" s="234" t="s">
        <v>3397</v>
      </c>
      <c r="G109" s="234" t="s">
        <v>19</v>
      </c>
      <c r="H109" s="234" t="s">
        <v>3945</v>
      </c>
      <c r="I109" s="234" t="s">
        <v>19</v>
      </c>
      <c r="J109" s="234" t="s">
        <v>3946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813</v>
      </c>
      <c r="B110" s="233" t="s">
        <v>3947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3948</v>
      </c>
      <c r="B111" s="234" t="s">
        <v>3949</v>
      </c>
      <c r="C111" s="234" t="s">
        <v>3950</v>
      </c>
      <c r="D111" s="234" t="s">
        <v>3951</v>
      </c>
      <c r="E111" s="234" t="s">
        <v>19</v>
      </c>
      <c r="F111" s="234" t="s">
        <v>3952</v>
      </c>
      <c r="G111" s="234" t="s">
        <v>19</v>
      </c>
      <c r="H111" s="234" t="s">
        <v>3953</v>
      </c>
      <c r="I111" s="234" t="s">
        <v>3954</v>
      </c>
      <c r="J111" s="234" t="s">
        <v>3955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3956</v>
      </c>
      <c r="B112" s="234" t="s">
        <v>3957</v>
      </c>
      <c r="C112" s="234" t="s">
        <v>3958</v>
      </c>
      <c r="D112" s="234" t="s">
        <v>3959</v>
      </c>
      <c r="E112" s="234" t="s">
        <v>19</v>
      </c>
      <c r="F112" s="234" t="s">
        <v>19</v>
      </c>
      <c r="G112" s="234" t="s">
        <v>19</v>
      </c>
      <c r="H112" s="234" t="s">
        <v>3960</v>
      </c>
      <c r="I112" s="234" t="s">
        <v>19</v>
      </c>
      <c r="J112" s="234" t="s">
        <v>3961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3962</v>
      </c>
      <c r="B113" s="234" t="s">
        <v>3963</v>
      </c>
      <c r="C113" s="234" t="s">
        <v>3964</v>
      </c>
      <c r="D113" s="234" t="s">
        <v>3965</v>
      </c>
      <c r="E113" s="234" t="s">
        <v>19</v>
      </c>
      <c r="F113" s="234" t="s">
        <v>19</v>
      </c>
      <c r="G113" s="234" t="s">
        <v>19</v>
      </c>
      <c r="H113" s="234" t="s">
        <v>3966</v>
      </c>
      <c r="I113" s="234" t="s">
        <v>3967</v>
      </c>
      <c r="J113" s="234" t="s">
        <v>3968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3969</v>
      </c>
      <c r="B114" s="234" t="s">
        <v>3970</v>
      </c>
      <c r="C114" s="234" t="s">
        <v>3971</v>
      </c>
      <c r="D114" s="234" t="s">
        <v>3972</v>
      </c>
      <c r="E114" s="234" t="s">
        <v>19</v>
      </c>
      <c r="F114" s="234" t="s">
        <v>19</v>
      </c>
      <c r="G114" s="234" t="s">
        <v>3973</v>
      </c>
      <c r="H114" s="234" t="s">
        <v>3974</v>
      </c>
      <c r="I114" s="234" t="s">
        <v>3975</v>
      </c>
      <c r="J114" s="234" t="s">
        <v>3976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3977</v>
      </c>
      <c r="B115" s="234" t="s">
        <v>3978</v>
      </c>
      <c r="C115" s="234" t="s">
        <v>3979</v>
      </c>
      <c r="D115" s="234" t="s">
        <v>3980</v>
      </c>
      <c r="E115" s="234" t="s">
        <v>19</v>
      </c>
      <c r="F115" s="234" t="s">
        <v>3981</v>
      </c>
      <c r="G115" s="234" t="s">
        <v>19</v>
      </c>
      <c r="H115" s="234" t="s">
        <v>3982</v>
      </c>
      <c r="I115" s="234" t="s">
        <v>3982</v>
      </c>
      <c r="J115" s="234" t="s">
        <v>3983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817</v>
      </c>
      <c r="B116" s="233" t="s">
        <v>3984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3985</v>
      </c>
      <c r="B117" s="234" t="s">
        <v>3986</v>
      </c>
      <c r="C117" s="234" t="s">
        <v>3987</v>
      </c>
      <c r="D117" s="234" t="s">
        <v>3988</v>
      </c>
      <c r="E117" s="234" t="s">
        <v>19</v>
      </c>
      <c r="F117" s="234" t="s">
        <v>3989</v>
      </c>
      <c r="G117" s="234" t="s">
        <v>3990</v>
      </c>
      <c r="H117" s="234" t="s">
        <v>3991</v>
      </c>
      <c r="I117" s="234" t="s">
        <v>3992</v>
      </c>
      <c r="J117" s="234" t="s">
        <v>3993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3994</v>
      </c>
      <c r="B118" s="234" t="s">
        <v>3995</v>
      </c>
      <c r="C118" s="234" t="s">
        <v>3996</v>
      </c>
      <c r="D118" s="234" t="s">
        <v>3997</v>
      </c>
      <c r="E118" s="234" t="s">
        <v>19</v>
      </c>
      <c r="F118" s="234" t="s">
        <v>19</v>
      </c>
      <c r="G118" s="234" t="s">
        <v>19</v>
      </c>
      <c r="H118" s="234" t="s">
        <v>3998</v>
      </c>
      <c r="I118" s="234" t="s">
        <v>3831</v>
      </c>
      <c r="J118" s="234" t="s">
        <v>3999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4000</v>
      </c>
      <c r="B119" s="234" t="s">
        <v>4001</v>
      </c>
      <c r="C119" s="234" t="s">
        <v>4002</v>
      </c>
      <c r="D119" s="234" t="s">
        <v>4003</v>
      </c>
      <c r="E119" s="234" t="s">
        <v>19</v>
      </c>
      <c r="F119" s="234" t="s">
        <v>4004</v>
      </c>
      <c r="G119" s="234" t="s">
        <v>19</v>
      </c>
      <c r="H119" s="234" t="s">
        <v>4005</v>
      </c>
      <c r="I119" s="234" t="s">
        <v>4006</v>
      </c>
      <c r="J119" s="234" t="s">
        <v>4007</v>
      </c>
      <c r="K119" s="237">
        <f>IF(COUNTIF(L119:AY119,"&lt;&gt;")=0,"",SUMPRODUCT(((Recommendations[ImplStatus]="Implemented")+(Recommendations[ImplStatus]="Compensated"))*ISNUMBER(MATCH(Recommendations[Id],L119:AY119,0)))/COUNTIF(L119:AY119,"&lt;&gt;"))</f>
        <v>0</v>
      </c>
      <c r="L119" s="240" t="s">
        <v>94</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821</v>
      </c>
      <c r="B120" s="233" t="s">
        <v>4008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4009</v>
      </c>
      <c r="B121" s="234" t="s">
        <v>4010</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4011</v>
      </c>
      <c r="B122" s="234" t="s">
        <v>4012</v>
      </c>
      <c r="C122" s="234" t="s">
        <v>4013</v>
      </c>
      <c r="D122" s="234" t="s">
        <v>4014</v>
      </c>
      <c r="E122" s="234" t="s">
        <v>19</v>
      </c>
      <c r="F122" s="234" t="s">
        <v>4015</v>
      </c>
      <c r="G122" s="234" t="s">
        <v>19</v>
      </c>
      <c r="H122" s="234" t="s">
        <v>4016</v>
      </c>
      <c r="I122" s="234" t="s">
        <v>4017</v>
      </c>
      <c r="J122" s="234" t="s">
        <v>4018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4019</v>
      </c>
      <c r="B123" s="234" t="s">
        <v>4020</v>
      </c>
      <c r="C123" s="234" t="s">
        <v>4021</v>
      </c>
      <c r="D123" s="234" t="s">
        <v>4022</v>
      </c>
      <c r="E123" s="234" t="s">
        <v>19</v>
      </c>
      <c r="F123" s="234" t="s">
        <v>4023</v>
      </c>
      <c r="G123" s="234" t="s">
        <v>19</v>
      </c>
      <c r="H123" s="234" t="s">
        <v>4024</v>
      </c>
      <c r="I123" s="234" t="s">
        <v>19</v>
      </c>
      <c r="J123" s="234" t="s">
        <v>4025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825</v>
      </c>
      <c r="B124" s="233" t="s">
        <v>4026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4027</v>
      </c>
      <c r="B125" s="234" t="s">
        <v>4028</v>
      </c>
      <c r="C125" s="234" t="s">
        <v>4029</v>
      </c>
      <c r="D125" s="234" t="s">
        <v>4030</v>
      </c>
      <c r="E125" s="234" t="s">
        <v>19</v>
      </c>
      <c r="F125" s="234" t="s">
        <v>19</v>
      </c>
      <c r="G125" s="234" t="s">
        <v>19</v>
      </c>
      <c r="H125" s="234" t="s">
        <v>4031</v>
      </c>
      <c r="I125" s="234" t="s">
        <v>19</v>
      </c>
      <c r="J125" s="234" t="s">
        <v>4032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4033</v>
      </c>
      <c r="B126" s="234" t="s">
        <v>4034</v>
      </c>
      <c r="C126" s="234" t="s">
        <v>4035</v>
      </c>
      <c r="D126" s="234" t="s">
        <v>4036</v>
      </c>
      <c r="E126" s="234" t="s">
        <v>19</v>
      </c>
      <c r="F126" s="234" t="s">
        <v>4037</v>
      </c>
      <c r="G126" s="234" t="s">
        <v>19</v>
      </c>
      <c r="H126" s="234" t="s">
        <v>4038</v>
      </c>
      <c r="I126" s="234" t="s">
        <v>4039</v>
      </c>
      <c r="J126" s="234" t="s">
        <v>4040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4041</v>
      </c>
      <c r="B127" s="234" t="s">
        <v>4042</v>
      </c>
      <c r="C127" s="234" t="s">
        <v>4043</v>
      </c>
      <c r="D127" s="234" t="s">
        <v>4044</v>
      </c>
      <c r="E127" s="234" t="s">
        <v>4045</v>
      </c>
      <c r="F127" s="234" t="s">
        <v>19</v>
      </c>
      <c r="G127" s="234" t="s">
        <v>19</v>
      </c>
      <c r="H127" s="234" t="s">
        <v>4046</v>
      </c>
      <c r="I127" s="234" t="s">
        <v>19</v>
      </c>
      <c r="J127" s="234" t="s">
        <v>4047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4048</v>
      </c>
      <c r="B128" s="234" t="s">
        <v>4049</v>
      </c>
      <c r="C128" s="234" t="s">
        <v>4050</v>
      </c>
      <c r="D128" s="234" t="s">
        <v>19</v>
      </c>
      <c r="E128" s="234" t="s">
        <v>19</v>
      </c>
      <c r="F128" s="234" t="s">
        <v>19</v>
      </c>
      <c r="G128" s="234" t="s">
        <v>19</v>
      </c>
      <c r="H128" s="234" t="s">
        <v>4051</v>
      </c>
      <c r="I128" s="234" t="s">
        <v>4052</v>
      </c>
      <c r="J128" s="234" t="s">
        <v>4053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4054</v>
      </c>
      <c r="B129" s="234" t="s">
        <v>4055</v>
      </c>
      <c r="C129" s="234" t="s">
        <v>4056</v>
      </c>
      <c r="D129" s="234" t="s">
        <v>19</v>
      </c>
      <c r="E129" s="234" t="s">
        <v>4057</v>
      </c>
      <c r="F129" s="234" t="s">
        <v>19</v>
      </c>
      <c r="G129" s="234" t="s">
        <v>19</v>
      </c>
      <c r="H129" s="234" t="s">
        <v>4058</v>
      </c>
      <c r="I129" s="234" t="s">
        <v>19</v>
      </c>
      <c r="J129" s="234" t="s">
        <v>4059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4060</v>
      </c>
      <c r="B130" s="234" t="s">
        <v>4061</v>
      </c>
      <c r="C130" s="234" t="s">
        <v>4062</v>
      </c>
      <c r="D130" s="234" t="s">
        <v>19</v>
      </c>
      <c r="E130" s="234" t="s">
        <v>19</v>
      </c>
      <c r="F130" s="234" t="s">
        <v>19</v>
      </c>
      <c r="G130" s="234" t="s">
        <v>19</v>
      </c>
      <c r="H130" s="234" t="s">
        <v>4063</v>
      </c>
      <c r="I130" s="234" t="s">
        <v>19</v>
      </c>
      <c r="J130" s="234" t="s">
        <v>4064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4065</v>
      </c>
      <c r="B131" s="232" t="s">
        <v>4066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843</v>
      </c>
      <c r="B132" s="233" t="s">
        <v>4067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4068</v>
      </c>
      <c r="B133" s="234" t="s">
        <v>4069</v>
      </c>
      <c r="C133" s="234" t="s">
        <v>4070</v>
      </c>
      <c r="D133" s="234" t="s">
        <v>3603</v>
      </c>
      <c r="E133" s="234" t="s">
        <v>3389</v>
      </c>
      <c r="F133" s="234" t="s">
        <v>19</v>
      </c>
      <c r="G133" s="234" t="s">
        <v>19</v>
      </c>
      <c r="H133" s="234" t="s">
        <v>4071</v>
      </c>
      <c r="I133" s="234" t="s">
        <v>19</v>
      </c>
      <c r="J133" s="234" t="s">
        <v>4072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4073</v>
      </c>
      <c r="B134" s="234" t="s">
        <v>4074</v>
      </c>
      <c r="C134" s="234" t="s">
        <v>3608</v>
      </c>
      <c r="D134" s="234" t="s">
        <v>3395</v>
      </c>
      <c r="E134" s="234" t="s">
        <v>19</v>
      </c>
      <c r="F134" s="234" t="s">
        <v>3397</v>
      </c>
      <c r="G134" s="234" t="s">
        <v>19</v>
      </c>
      <c r="H134" s="234" t="s">
        <v>4075</v>
      </c>
      <c r="I134" s="234" t="s">
        <v>19</v>
      </c>
      <c r="J134" s="234" t="s">
        <v>4076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847</v>
      </c>
      <c r="B135" s="233" t="s">
        <v>4077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4078</v>
      </c>
      <c r="B136" s="234" t="s">
        <v>4079</v>
      </c>
      <c r="C136" s="234" t="s">
        <v>4080</v>
      </c>
      <c r="D136" s="234" t="s">
        <v>4081</v>
      </c>
      <c r="E136" s="234" t="s">
        <v>4082</v>
      </c>
      <c r="F136" s="234" t="s">
        <v>4083</v>
      </c>
      <c r="G136" s="234" t="s">
        <v>19</v>
      </c>
      <c r="H136" s="234" t="s">
        <v>4084</v>
      </c>
      <c r="I136" s="234" t="s">
        <v>19</v>
      </c>
      <c r="J136" s="234" t="s">
        <v>4085</v>
      </c>
      <c r="K136" s="237">
        <f>IF(COUNTIF(L136:AY136,"&lt;&gt;")=0,"",SUMPRODUCT(((Recommendations[ImplStatus]="Implemented")+(Recommendations[ImplStatus]="Compensated"))*ISNUMBER(MATCH(Recommendations[Id],L136:AY136,0)))/COUNTIF(L136:AY136,"&lt;&gt;"))</f>
        <v>0</v>
      </c>
      <c r="L136" s="240" t="s">
        <v>69</v>
      </c>
      <c r="M136" s="240" t="s">
        <v>104</v>
      </c>
      <c r="N136" s="240" t="s">
        <v>310</v>
      </c>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4086</v>
      </c>
      <c r="B137" s="234" t="s">
        <v>4087</v>
      </c>
      <c r="C137" s="234" t="s">
        <v>4088</v>
      </c>
      <c r="D137" s="234" t="s">
        <v>4089</v>
      </c>
      <c r="E137" s="234" t="s">
        <v>19</v>
      </c>
      <c r="F137" s="234" t="s">
        <v>19</v>
      </c>
      <c r="G137" s="234" t="s">
        <v>19</v>
      </c>
      <c r="H137" s="234" t="s">
        <v>4090</v>
      </c>
      <c r="I137" s="234" t="s">
        <v>19</v>
      </c>
      <c r="J137" s="234" t="s">
        <v>4091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4092</v>
      </c>
      <c r="B138" s="234" t="s">
        <v>4093</v>
      </c>
      <c r="C138" s="234" t="s">
        <v>4094</v>
      </c>
      <c r="D138" s="234" t="s">
        <v>19</v>
      </c>
      <c r="E138" s="234" t="s">
        <v>19</v>
      </c>
      <c r="F138" s="234" t="s">
        <v>19</v>
      </c>
      <c r="G138" s="234" t="s">
        <v>19</v>
      </c>
      <c r="H138" s="234" t="s">
        <v>4095</v>
      </c>
      <c r="I138" s="234" t="s">
        <v>19</v>
      </c>
      <c r="J138" s="234" t="s">
        <v>4096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4097</v>
      </c>
      <c r="B139" s="234" t="s">
        <v>4098</v>
      </c>
      <c r="C139" s="234" t="s">
        <v>4099</v>
      </c>
      <c r="D139" s="234" t="s">
        <v>4100</v>
      </c>
      <c r="E139" s="234" t="s">
        <v>19</v>
      </c>
      <c r="F139" s="234" t="s">
        <v>19</v>
      </c>
      <c r="G139" s="234" t="s">
        <v>19</v>
      </c>
      <c r="H139" s="234" t="s">
        <v>4101</v>
      </c>
      <c r="I139" s="234" t="s">
        <v>4102</v>
      </c>
      <c r="J139" s="234" t="s">
        <v>4103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4104</v>
      </c>
      <c r="B140" s="234" t="s">
        <v>4105</v>
      </c>
      <c r="C140" s="234" t="s">
        <v>4106</v>
      </c>
      <c r="D140" s="234" t="s">
        <v>4107</v>
      </c>
      <c r="E140" s="234" t="s">
        <v>19</v>
      </c>
      <c r="F140" s="234" t="s">
        <v>19</v>
      </c>
      <c r="G140" s="234" t="s">
        <v>19</v>
      </c>
      <c r="H140" s="234" t="s">
        <v>4108</v>
      </c>
      <c r="I140" s="234" t="s">
        <v>3831</v>
      </c>
      <c r="J140" s="234" t="s">
        <v>4109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4110</v>
      </c>
      <c r="B141" s="234" t="s">
        <v>4111</v>
      </c>
      <c r="C141" s="234" t="s">
        <v>4112</v>
      </c>
      <c r="D141" s="234" t="s">
        <v>19</v>
      </c>
      <c r="E141" s="234" t="s">
        <v>4113</v>
      </c>
      <c r="F141" s="234" t="s">
        <v>19</v>
      </c>
      <c r="G141" s="234" t="s">
        <v>19</v>
      </c>
      <c r="H141" s="234" t="s">
        <v>4114</v>
      </c>
      <c r="I141" s="234" t="s">
        <v>3831</v>
      </c>
      <c r="J141" s="234" t="s">
        <v>4115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4116</v>
      </c>
      <c r="B142" s="234" t="s">
        <v>4117</v>
      </c>
      <c r="C142" s="234" t="s">
        <v>4118</v>
      </c>
      <c r="D142" s="234" t="s">
        <v>4119</v>
      </c>
      <c r="E142" s="234" t="s">
        <v>4113</v>
      </c>
      <c r="F142" s="234" t="s">
        <v>19</v>
      </c>
      <c r="G142" s="234" t="s">
        <v>19</v>
      </c>
      <c r="H142" s="234" t="s">
        <v>4120</v>
      </c>
      <c r="I142" s="234" t="s">
        <v>4121</v>
      </c>
      <c r="J142" s="234" t="s">
        <v>4122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851</v>
      </c>
      <c r="B143" s="233" t="s">
        <v>4123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4124</v>
      </c>
      <c r="B144" s="234" t="s">
        <v>4125</v>
      </c>
      <c r="C144" s="234" t="s">
        <v>4126</v>
      </c>
      <c r="D144" s="234" t="s">
        <v>19</v>
      </c>
      <c r="E144" s="234" t="s">
        <v>19</v>
      </c>
      <c r="F144" s="234" t="s">
        <v>19</v>
      </c>
      <c r="G144" s="234" t="s">
        <v>19</v>
      </c>
      <c r="H144" s="234" t="s">
        <v>4127</v>
      </c>
      <c r="I144" s="234" t="s">
        <v>19</v>
      </c>
      <c r="J144" s="234" t="s">
        <v>4128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4129</v>
      </c>
      <c r="B145" s="234" t="s">
        <v>4130</v>
      </c>
      <c r="C145" s="234" t="s">
        <v>4131</v>
      </c>
      <c r="D145" s="234" t="s">
        <v>19</v>
      </c>
      <c r="E145" s="234" t="s">
        <v>19</v>
      </c>
      <c r="F145" s="234" t="s">
        <v>19</v>
      </c>
      <c r="G145" s="234" t="s">
        <v>19</v>
      </c>
      <c r="H145" s="234" t="s">
        <v>4132</v>
      </c>
      <c r="I145" s="234" t="s">
        <v>19</v>
      </c>
      <c r="J145" s="234" t="s">
        <v>4133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4134</v>
      </c>
      <c r="B146" s="234" t="s">
        <v>4135</v>
      </c>
      <c r="C146" s="234" t="s">
        <v>4136</v>
      </c>
      <c r="D146" s="234" t="s">
        <v>4137</v>
      </c>
      <c r="E146" s="234" t="s">
        <v>19</v>
      </c>
      <c r="F146" s="234" t="s">
        <v>19</v>
      </c>
      <c r="G146" s="234" t="s">
        <v>19</v>
      </c>
      <c r="H146" s="234" t="s">
        <v>4138</v>
      </c>
      <c r="I146" s="234" t="s">
        <v>19</v>
      </c>
      <c r="J146" s="234" t="s">
        <v>4139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4140</v>
      </c>
      <c r="B147" s="232" t="s">
        <v>4141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873</v>
      </c>
      <c r="B148" s="233" t="s">
        <v>4142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4143</v>
      </c>
      <c r="B149" s="234" t="s">
        <v>4144</v>
      </c>
      <c r="C149" s="234" t="s">
        <v>4145</v>
      </c>
      <c r="D149" s="234" t="s">
        <v>3603</v>
      </c>
      <c r="E149" s="234" t="s">
        <v>3389</v>
      </c>
      <c r="F149" s="234" t="s">
        <v>19</v>
      </c>
      <c r="G149" s="234" t="s">
        <v>19</v>
      </c>
      <c r="H149" s="234" t="s">
        <v>4146</v>
      </c>
      <c r="I149" s="234" t="s">
        <v>19</v>
      </c>
      <c r="J149" s="234" t="s">
        <v>4147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4148</v>
      </c>
      <c r="B150" s="234" t="s">
        <v>4149</v>
      </c>
      <c r="C150" s="234" t="s">
        <v>3394</v>
      </c>
      <c r="D150" s="234" t="s">
        <v>3395</v>
      </c>
      <c r="E150" s="234" t="s">
        <v>19</v>
      </c>
      <c r="F150" s="234" t="s">
        <v>3397</v>
      </c>
      <c r="G150" s="234" t="s">
        <v>19</v>
      </c>
      <c r="H150" s="234" t="s">
        <v>4150</v>
      </c>
      <c r="I150" s="234" t="s">
        <v>19</v>
      </c>
      <c r="J150" s="234" t="s">
        <v>4151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877</v>
      </c>
      <c r="B151" s="233" t="s">
        <v>4152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4153</v>
      </c>
      <c r="B152" s="234" t="s">
        <v>4154</v>
      </c>
      <c r="C152" s="234" t="s">
        <v>4155</v>
      </c>
      <c r="D152" s="234" t="s">
        <v>19</v>
      </c>
      <c r="E152" s="234" t="s">
        <v>19</v>
      </c>
      <c r="F152" s="234" t="s">
        <v>19</v>
      </c>
      <c r="G152" s="234" t="s">
        <v>19</v>
      </c>
      <c r="H152" s="234" t="s">
        <v>4156</v>
      </c>
      <c r="I152" s="234" t="s">
        <v>4157</v>
      </c>
      <c r="J152" s="234" t="s">
        <v>4158</v>
      </c>
      <c r="K152" s="237">
        <f>IF(COUNTIF(L152:AY152,"&lt;&gt;")=0,"",SUMPRODUCT(((Recommendations[ImplStatus]="Implemented")+(Recommendations[ImplStatus]="Compensated"))*ISNUMBER(MATCH(Recommendations[Id],L152:AY152,0)))/COUNTIF(L152:AY152,"&lt;&gt;"))</f>
        <v>0</v>
      </c>
      <c r="L152" s="240" t="s">
        <v>23</v>
      </c>
      <c r="M152" s="240" t="s">
        <v>59</v>
      </c>
      <c r="N152" s="240" t="s">
        <v>64</v>
      </c>
      <c r="O152" s="240" t="s">
        <v>99</v>
      </c>
      <c r="P152" s="240" t="s">
        <v>134</v>
      </c>
      <c r="Q152" s="240" t="s">
        <v>194</v>
      </c>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4159</v>
      </c>
      <c r="B153" s="234" t="s">
        <v>4160</v>
      </c>
      <c r="C153" s="234" t="s">
        <v>4161</v>
      </c>
      <c r="D153" s="234" t="s">
        <v>4162</v>
      </c>
      <c r="E153" s="234" t="s">
        <v>19</v>
      </c>
      <c r="F153" s="234" t="s">
        <v>4163</v>
      </c>
      <c r="G153" s="234" t="s">
        <v>19</v>
      </c>
      <c r="H153" s="234" t="s">
        <v>4164</v>
      </c>
      <c r="I153" s="234" t="s">
        <v>4165</v>
      </c>
      <c r="J153" s="234" t="s">
        <v>4166</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4167</v>
      </c>
      <c r="B154" s="234" t="s">
        <v>4168</v>
      </c>
      <c r="C154" s="234" t="s">
        <v>4169</v>
      </c>
      <c r="D154" s="234" t="s">
        <v>19</v>
      </c>
      <c r="E154" s="234" t="s">
        <v>19</v>
      </c>
      <c r="F154" s="234" t="s">
        <v>4170</v>
      </c>
      <c r="G154" s="234" t="s">
        <v>19</v>
      </c>
      <c r="H154" s="234" t="s">
        <v>4171</v>
      </c>
      <c r="I154" s="234" t="s">
        <v>19</v>
      </c>
      <c r="J154" s="234" t="s">
        <v>4172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4173</v>
      </c>
      <c r="B155" s="234" t="s">
        <v>4174</v>
      </c>
      <c r="C155" s="234" t="s">
        <v>4175</v>
      </c>
      <c r="D155" s="234" t="s">
        <v>19</v>
      </c>
      <c r="E155" s="234" t="s">
        <v>19</v>
      </c>
      <c r="F155" s="234" t="s">
        <v>19</v>
      </c>
      <c r="G155" s="234" t="s">
        <v>19</v>
      </c>
      <c r="H155" s="234" t="s">
        <v>4176</v>
      </c>
      <c r="I155" s="234" t="s">
        <v>4177</v>
      </c>
      <c r="J155" s="234" t="s">
        <v>4178</v>
      </c>
      <c r="K155" s="237">
        <f>IF(COUNTIF(L155:AY155,"&lt;&gt;")=0,"",SUMPRODUCT(((Recommendations[ImplStatus]="Implemented")+(Recommendations[ImplStatus]="Compensated"))*ISNUMBER(MATCH(Recommendations[Id],L155:AY155,0)))/COUNTIF(L155:AY155,"&lt;&gt;"))</f>
        <v>0</v>
      </c>
      <c r="L155" s="240" t="s">
        <v>74</v>
      </c>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4179</v>
      </c>
      <c r="B156" s="234" t="s">
        <v>4180</v>
      </c>
      <c r="C156" s="234" t="s">
        <v>4181</v>
      </c>
      <c r="D156" s="234" t="s">
        <v>19</v>
      </c>
      <c r="E156" s="234" t="s">
        <v>19</v>
      </c>
      <c r="F156" s="234" t="s">
        <v>19</v>
      </c>
      <c r="G156" s="234" t="s">
        <v>19</v>
      </c>
      <c r="H156" s="234" t="s">
        <v>4182</v>
      </c>
      <c r="I156" s="234" t="s">
        <v>19</v>
      </c>
      <c r="J156" s="234" t="s">
        <v>4183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4184</v>
      </c>
      <c r="B157" s="234" t="s">
        <v>4185</v>
      </c>
      <c r="C157" s="234" t="s">
        <v>4186</v>
      </c>
      <c r="D157" s="234" t="s">
        <v>4187</v>
      </c>
      <c r="E157" s="234" t="s">
        <v>19</v>
      </c>
      <c r="F157" s="234" t="s">
        <v>19</v>
      </c>
      <c r="G157" s="234" t="s">
        <v>19</v>
      </c>
      <c r="H157" s="234" t="s">
        <v>4188</v>
      </c>
      <c r="I157" s="234" t="s">
        <v>19</v>
      </c>
      <c r="J157" s="234" t="s">
        <v>4189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4190</v>
      </c>
      <c r="B158" s="234" t="s">
        <v>4191</v>
      </c>
      <c r="C158" s="234" t="s">
        <v>4192</v>
      </c>
      <c r="D158" s="234" t="s">
        <v>4193</v>
      </c>
      <c r="E158" s="234" t="s">
        <v>19</v>
      </c>
      <c r="F158" s="234" t="s">
        <v>19</v>
      </c>
      <c r="G158" s="234" t="s">
        <v>19</v>
      </c>
      <c r="H158" s="234" t="s">
        <v>19</v>
      </c>
      <c r="I158" s="234" t="s">
        <v>19</v>
      </c>
      <c r="J158" s="234" t="s">
        <v>4194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4195</v>
      </c>
      <c r="B159" s="234" t="s">
        <v>4196</v>
      </c>
      <c r="C159" s="234" t="s">
        <v>4197</v>
      </c>
      <c r="D159" s="234" t="s">
        <v>4198</v>
      </c>
      <c r="E159" s="234" t="s">
        <v>19</v>
      </c>
      <c r="F159" s="234" t="s">
        <v>4199</v>
      </c>
      <c r="G159" s="234" t="s">
        <v>19</v>
      </c>
      <c r="H159" s="234" t="s">
        <v>4200</v>
      </c>
      <c r="I159" s="234" t="s">
        <v>4201</v>
      </c>
      <c r="J159" s="234" t="s">
        <v>4202</v>
      </c>
      <c r="K159" s="237">
        <f>IF(COUNTIF(L159:AY159,"&lt;&gt;")=0,"",SUMPRODUCT(((Recommendations[ImplStatus]="Implemented")+(Recommendations[ImplStatus]="Compensated"))*ISNUMBER(MATCH(Recommendations[Id],L159:AY159,0)))/COUNTIF(L159:AY159,"&lt;&gt;"))</f>
        <v>0</v>
      </c>
      <c r="L159" s="240" t="s">
        <v>34</v>
      </c>
      <c r="M159" s="240" t="s">
        <v>124</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881</v>
      </c>
      <c r="B160" s="233" t="s">
        <v>4203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4204</v>
      </c>
      <c r="B161" s="234" t="s">
        <v>4205</v>
      </c>
      <c r="C161" s="234" t="s">
        <v>4206</v>
      </c>
      <c r="D161" s="234" t="s">
        <v>4207</v>
      </c>
      <c r="E161" s="234" t="s">
        <v>19</v>
      </c>
      <c r="F161" s="234" t="s">
        <v>19</v>
      </c>
      <c r="G161" s="234" t="s">
        <v>4208</v>
      </c>
      <c r="H161" s="234" t="s">
        <v>4209</v>
      </c>
      <c r="I161" s="234" t="s">
        <v>4210</v>
      </c>
      <c r="J161" s="234" t="s">
        <v>4211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4212</v>
      </c>
      <c r="B162" s="234" t="s">
        <v>4213</v>
      </c>
      <c r="C162" s="234" t="s">
        <v>4214</v>
      </c>
      <c r="D162" s="234" t="s">
        <v>4215</v>
      </c>
      <c r="E162" s="234" t="s">
        <v>19</v>
      </c>
      <c r="F162" s="234" t="s">
        <v>19</v>
      </c>
      <c r="G162" s="234" t="s">
        <v>19</v>
      </c>
      <c r="H162" s="234" t="s">
        <v>4216</v>
      </c>
      <c r="I162" s="234" t="s">
        <v>19</v>
      </c>
      <c r="J162" s="234" t="s">
        <v>4217</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4218</v>
      </c>
      <c r="B163" s="234" t="s">
        <v>4219</v>
      </c>
      <c r="C163" s="234" t="s">
        <v>4220</v>
      </c>
      <c r="D163" s="234" t="s">
        <v>4215</v>
      </c>
      <c r="E163" s="234" t="s">
        <v>19</v>
      </c>
      <c r="F163" s="234" t="s">
        <v>4221</v>
      </c>
      <c r="G163" s="234" t="s">
        <v>19</v>
      </c>
      <c r="H163" s="234" t="s">
        <v>4222</v>
      </c>
      <c r="I163" s="234" t="s">
        <v>19</v>
      </c>
      <c r="J163" s="234" t="s">
        <v>4223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4224</v>
      </c>
      <c r="B164" s="234" t="s">
        <v>4225</v>
      </c>
      <c r="C164" s="234" t="s">
        <v>4226</v>
      </c>
      <c r="D164" s="234" t="s">
        <v>4227</v>
      </c>
      <c r="E164" s="234" t="s">
        <v>19</v>
      </c>
      <c r="F164" s="234" t="s">
        <v>19</v>
      </c>
      <c r="G164" s="234" t="s">
        <v>19</v>
      </c>
      <c r="H164" s="234" t="s">
        <v>4228</v>
      </c>
      <c r="I164" s="234" t="s">
        <v>4229</v>
      </c>
      <c r="J164" s="234" t="s">
        <v>4230</v>
      </c>
      <c r="K164" s="237">
        <f>IF(COUNTIF(L164:AY164,"&lt;&gt;")=0,"",SUMPRODUCT(((Recommendations[ImplStatus]="Implemented")+(Recommendations[ImplStatus]="Compensated"))*ISNUMBER(MATCH(Recommendations[Id],L164:AY164,0)))/COUNTIF(L164:AY164,"&lt;&gt;"))</f>
        <v>0</v>
      </c>
      <c r="L164" s="240" t="s">
        <v>154</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4231</v>
      </c>
      <c r="B165" s="234" t="s">
        <v>4232</v>
      </c>
      <c r="C165" s="234" t="s">
        <v>4233</v>
      </c>
      <c r="D165" s="234" t="s">
        <v>19</v>
      </c>
      <c r="E165" s="234" t="s">
        <v>19</v>
      </c>
      <c r="F165" s="234" t="s">
        <v>19</v>
      </c>
      <c r="G165" s="234" t="s">
        <v>19</v>
      </c>
      <c r="H165" s="234" t="s">
        <v>4234</v>
      </c>
      <c r="I165" s="234" t="s">
        <v>19</v>
      </c>
      <c r="J165" s="234" t="s">
        <v>4235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4236</v>
      </c>
      <c r="B166" s="234" t="s">
        <v>4237</v>
      </c>
      <c r="C166" s="234" t="s">
        <v>4238</v>
      </c>
      <c r="D166" s="234" t="s">
        <v>4239</v>
      </c>
      <c r="E166" s="234" t="s">
        <v>19</v>
      </c>
      <c r="F166" s="234" t="s">
        <v>19</v>
      </c>
      <c r="G166" s="234" t="s">
        <v>19</v>
      </c>
      <c r="H166" s="234" t="s">
        <v>4240</v>
      </c>
      <c r="I166" s="234" t="s">
        <v>4241</v>
      </c>
      <c r="J166" s="234" t="s">
        <v>4242</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4243</v>
      </c>
      <c r="B167" s="234" t="s">
        <v>4244</v>
      </c>
      <c r="C167" s="234" t="s">
        <v>4245</v>
      </c>
      <c r="D167" s="234" t="s">
        <v>19</v>
      </c>
      <c r="E167" s="234" t="s">
        <v>19</v>
      </c>
      <c r="F167" s="234" t="s">
        <v>19</v>
      </c>
      <c r="G167" s="234" t="s">
        <v>19</v>
      </c>
      <c r="H167" s="234" t="s">
        <v>4246</v>
      </c>
      <c r="I167" s="234" t="s">
        <v>4247</v>
      </c>
      <c r="J167" s="234" t="s">
        <v>4248</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4249</v>
      </c>
      <c r="B168" s="234" t="s">
        <v>4250</v>
      </c>
      <c r="C168" s="234" t="s">
        <v>4251</v>
      </c>
      <c r="D168" s="234" t="s">
        <v>4252</v>
      </c>
      <c r="E168" s="234" t="s">
        <v>19</v>
      </c>
      <c r="F168" s="234" t="s">
        <v>19</v>
      </c>
      <c r="G168" s="234" t="s">
        <v>19</v>
      </c>
      <c r="H168" s="234" t="s">
        <v>4253</v>
      </c>
      <c r="I168" s="234" t="s">
        <v>19</v>
      </c>
      <c r="J168" s="234" t="s">
        <v>4254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4255</v>
      </c>
      <c r="B169" s="234" t="s">
        <v>4256</v>
      </c>
      <c r="C169" s="234" t="s">
        <v>4257</v>
      </c>
      <c r="D169" s="234" t="s">
        <v>4258</v>
      </c>
      <c r="E169" s="234" t="s">
        <v>19</v>
      </c>
      <c r="F169" s="234" t="s">
        <v>19</v>
      </c>
      <c r="G169" s="234" t="s">
        <v>4259</v>
      </c>
      <c r="H169" s="234" t="s">
        <v>4260</v>
      </c>
      <c r="I169" s="234" t="s">
        <v>4261</v>
      </c>
      <c r="J169" s="234" t="s">
        <v>4262</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4263</v>
      </c>
      <c r="B170" s="234" t="s">
        <v>4264</v>
      </c>
      <c r="C170" s="234" t="s">
        <v>4265</v>
      </c>
      <c r="D170" s="234" t="s">
        <v>4266</v>
      </c>
      <c r="E170" s="234" t="s">
        <v>19</v>
      </c>
      <c r="F170" s="234" t="s">
        <v>19</v>
      </c>
      <c r="G170" s="234" t="s">
        <v>19</v>
      </c>
      <c r="H170" s="234" t="s">
        <v>4267</v>
      </c>
      <c r="I170" s="234" t="s">
        <v>4268</v>
      </c>
      <c r="J170" s="234" t="s">
        <v>4269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4270</v>
      </c>
      <c r="B171" s="234" t="s">
        <v>4271</v>
      </c>
      <c r="C171" s="234" t="s">
        <v>4265</v>
      </c>
      <c r="D171" s="234" t="s">
        <v>4272</v>
      </c>
      <c r="E171" s="234" t="s">
        <v>19</v>
      </c>
      <c r="F171" s="234" t="s">
        <v>19</v>
      </c>
      <c r="G171" s="234" t="s">
        <v>4273</v>
      </c>
      <c r="H171" s="234" t="s">
        <v>4267</v>
      </c>
      <c r="I171" s="234" t="s">
        <v>4274</v>
      </c>
      <c r="J171" s="234" t="s">
        <v>4275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4276</v>
      </c>
      <c r="B172" s="234" t="s">
        <v>4277</v>
      </c>
      <c r="C172" s="234" t="s">
        <v>4278</v>
      </c>
      <c r="D172" s="234" t="s">
        <v>4279</v>
      </c>
      <c r="E172" s="234" t="s">
        <v>19</v>
      </c>
      <c r="F172" s="234" t="s">
        <v>19</v>
      </c>
      <c r="G172" s="234" t="s">
        <v>19</v>
      </c>
      <c r="H172" s="234" t="s">
        <v>4280</v>
      </c>
      <c r="I172" s="234" t="s">
        <v>19</v>
      </c>
      <c r="J172" s="234" t="s">
        <v>4281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885</v>
      </c>
      <c r="B173" s="233" t="s">
        <v>4282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4283</v>
      </c>
      <c r="B174" s="234" t="s">
        <v>4284</v>
      </c>
      <c r="C174" s="234" t="s">
        <v>4285</v>
      </c>
      <c r="D174" s="234" t="s">
        <v>4286</v>
      </c>
      <c r="E174" s="234" t="s">
        <v>4287</v>
      </c>
      <c r="F174" s="234" t="s">
        <v>19</v>
      </c>
      <c r="G174" s="234" t="s">
        <v>19</v>
      </c>
      <c r="H174" s="234" t="s">
        <v>4288</v>
      </c>
      <c r="I174" s="234" t="s">
        <v>4289</v>
      </c>
      <c r="J174" s="234" t="s">
        <v>4290</v>
      </c>
      <c r="K174" s="237">
        <f>IF(COUNTIF(L174:AY174,"&lt;&gt;")=0,"",SUMPRODUCT(((Recommendations[ImplStatus]="Implemented")+(Recommendations[ImplStatus]="Compensated"))*ISNUMBER(MATCH(Recommendations[Id],L174:AY174,0)))/COUNTIF(L174:AY174,"&lt;&gt;"))</f>
        <v>0</v>
      </c>
      <c r="L174" s="240" t="s">
        <v>305</v>
      </c>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4291</v>
      </c>
      <c r="B175" s="234" t="s">
        <v>4292</v>
      </c>
      <c r="C175" s="234" t="s">
        <v>4293</v>
      </c>
      <c r="D175" s="234" t="s">
        <v>19</v>
      </c>
      <c r="E175" s="234" t="s">
        <v>4294</v>
      </c>
      <c r="F175" s="234" t="s">
        <v>19</v>
      </c>
      <c r="G175" s="234" t="s">
        <v>19</v>
      </c>
      <c r="H175" s="234" t="s">
        <v>4295</v>
      </c>
      <c r="I175" s="234" t="s">
        <v>19</v>
      </c>
      <c r="J175" s="234" t="s">
        <v>4296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4297</v>
      </c>
      <c r="B176" s="234" t="s">
        <v>4298</v>
      </c>
      <c r="C176" s="234" t="s">
        <v>4299</v>
      </c>
      <c r="D176" s="234" t="s">
        <v>19</v>
      </c>
      <c r="E176" s="234" t="s">
        <v>4300</v>
      </c>
      <c r="F176" s="234" t="s">
        <v>19</v>
      </c>
      <c r="G176" s="234" t="s">
        <v>19</v>
      </c>
      <c r="H176" s="234" t="s">
        <v>4301</v>
      </c>
      <c r="I176" s="234" t="s">
        <v>4302</v>
      </c>
      <c r="J176" s="234" t="s">
        <v>4303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890</v>
      </c>
      <c r="B177" s="233" t="s">
        <v>4304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4305</v>
      </c>
      <c r="B178" s="234" t="s">
        <v>4306</v>
      </c>
      <c r="C178" s="234" t="s">
        <v>4307</v>
      </c>
      <c r="D178" s="234" t="s">
        <v>4308</v>
      </c>
      <c r="E178" s="234" t="s">
        <v>4309</v>
      </c>
      <c r="F178" s="234" t="s">
        <v>4310</v>
      </c>
      <c r="G178" s="234" t="s">
        <v>19</v>
      </c>
      <c r="H178" s="234" t="s">
        <v>4311</v>
      </c>
      <c r="I178" s="234" t="s">
        <v>4312</v>
      </c>
      <c r="J178" s="234" t="s">
        <v>4313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894</v>
      </c>
      <c r="B179" s="233" t="s">
        <v>4314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4315</v>
      </c>
      <c r="B180" s="234" t="s">
        <v>4316</v>
      </c>
      <c r="C180" s="234" t="s">
        <v>4317</v>
      </c>
      <c r="D180" s="234" t="s">
        <v>4308</v>
      </c>
      <c r="E180" s="234" t="s">
        <v>4318</v>
      </c>
      <c r="F180" s="234" t="s">
        <v>19</v>
      </c>
      <c r="G180" s="234" t="s">
        <v>19</v>
      </c>
      <c r="H180" s="234" t="s">
        <v>4319</v>
      </c>
      <c r="I180" s="234" t="s">
        <v>3831</v>
      </c>
      <c r="J180" s="234" t="s">
        <v>4320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4321</v>
      </c>
      <c r="B181" s="234" t="s">
        <v>4322</v>
      </c>
      <c r="C181" s="234" t="s">
        <v>4323</v>
      </c>
      <c r="D181" s="234" t="s">
        <v>4324</v>
      </c>
      <c r="E181" s="234" t="s">
        <v>19</v>
      </c>
      <c r="F181" s="234" t="s">
        <v>19</v>
      </c>
      <c r="G181" s="234" t="s">
        <v>19</v>
      </c>
      <c r="H181" s="234" t="s">
        <v>4325</v>
      </c>
      <c r="I181" s="234" t="s">
        <v>4326</v>
      </c>
      <c r="J181" s="234" t="s">
        <v>4327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4328</v>
      </c>
      <c r="B182" s="234" t="s">
        <v>4329</v>
      </c>
      <c r="C182" s="234" t="s">
        <v>4330</v>
      </c>
      <c r="D182" s="234" t="s">
        <v>4331</v>
      </c>
      <c r="E182" s="234" t="s">
        <v>19</v>
      </c>
      <c r="F182" s="234" t="s">
        <v>19</v>
      </c>
      <c r="G182" s="234" t="s">
        <v>19</v>
      </c>
      <c r="H182" s="234" t="s">
        <v>4332</v>
      </c>
      <c r="I182" s="234" t="s">
        <v>3831</v>
      </c>
      <c r="J182" s="234" t="s">
        <v>4333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4334</v>
      </c>
      <c r="B183" s="232" t="s">
        <v>4335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924</v>
      </c>
      <c r="B184" s="233" t="s">
        <v>4336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4337</v>
      </c>
      <c r="B185" s="234" t="s">
        <v>4338</v>
      </c>
      <c r="C185" s="234" t="s">
        <v>4339</v>
      </c>
      <c r="D185" s="234" t="s">
        <v>3603</v>
      </c>
      <c r="E185" s="234" t="s">
        <v>4340</v>
      </c>
      <c r="F185" s="234" t="s">
        <v>19</v>
      </c>
      <c r="G185" s="234" t="s">
        <v>19</v>
      </c>
      <c r="H185" s="234" t="s">
        <v>4341</v>
      </c>
      <c r="I185" s="234" t="s">
        <v>19</v>
      </c>
      <c r="J185" s="234" t="s">
        <v>4342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4343</v>
      </c>
      <c r="B186" s="234" t="s">
        <v>4344</v>
      </c>
      <c r="C186" s="234" t="s">
        <v>3608</v>
      </c>
      <c r="D186" s="234" t="s">
        <v>4345</v>
      </c>
      <c r="E186" s="234" t="s">
        <v>19</v>
      </c>
      <c r="F186" s="234" t="s">
        <v>19</v>
      </c>
      <c r="G186" s="234" t="s">
        <v>19</v>
      </c>
      <c r="H186" s="234" t="s">
        <v>4346</v>
      </c>
      <c r="I186" s="234" t="s">
        <v>19</v>
      </c>
      <c r="J186" s="234" t="s">
        <v>4347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928</v>
      </c>
      <c r="B187" s="233" t="s">
        <v>4348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4349</v>
      </c>
      <c r="B188" s="234" t="s">
        <v>4350</v>
      </c>
      <c r="C188" s="234" t="s">
        <v>4351</v>
      </c>
      <c r="D188" s="234" t="s">
        <v>4352</v>
      </c>
      <c r="E188" s="234" t="s">
        <v>19</v>
      </c>
      <c r="F188" s="234" t="s">
        <v>4353</v>
      </c>
      <c r="G188" s="234" t="s">
        <v>19</v>
      </c>
      <c r="H188" s="234" t="s">
        <v>4354</v>
      </c>
      <c r="I188" s="234" t="s">
        <v>4355</v>
      </c>
      <c r="J188" s="234" t="s">
        <v>4356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4357</v>
      </c>
      <c r="B189" s="234" t="s">
        <v>4358</v>
      </c>
      <c r="C189" s="234" t="s">
        <v>4359</v>
      </c>
      <c r="D189" s="234" t="s">
        <v>4360</v>
      </c>
      <c r="E189" s="234" t="s">
        <v>19</v>
      </c>
      <c r="F189" s="234" t="s">
        <v>19</v>
      </c>
      <c r="G189" s="234" t="s">
        <v>19</v>
      </c>
      <c r="H189" s="234" t="s">
        <v>4361</v>
      </c>
      <c r="I189" s="234" t="s">
        <v>19</v>
      </c>
      <c r="J189" s="234" t="s">
        <v>4362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4363</v>
      </c>
      <c r="B190" s="234" t="s">
        <v>4364</v>
      </c>
      <c r="C190" s="234" t="s">
        <v>4365</v>
      </c>
      <c r="D190" s="234" t="s">
        <v>4366</v>
      </c>
      <c r="E190" s="234" t="s">
        <v>19</v>
      </c>
      <c r="F190" s="234" t="s">
        <v>4367</v>
      </c>
      <c r="G190" s="234" t="s">
        <v>19</v>
      </c>
      <c r="H190" s="234" t="s">
        <v>4368</v>
      </c>
      <c r="I190" s="234" t="s">
        <v>19</v>
      </c>
      <c r="J190" s="234" t="s">
        <v>4369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4370</v>
      </c>
      <c r="B191" s="234" t="s">
        <v>4371</v>
      </c>
      <c r="C191" s="234" t="s">
        <v>4372</v>
      </c>
      <c r="D191" s="234" t="s">
        <v>19</v>
      </c>
      <c r="E191" s="234" t="s">
        <v>19</v>
      </c>
      <c r="F191" s="234" t="s">
        <v>19</v>
      </c>
      <c r="G191" s="234" t="s">
        <v>19</v>
      </c>
      <c r="H191" s="234" t="s">
        <v>4373</v>
      </c>
      <c r="I191" s="234" t="s">
        <v>19</v>
      </c>
      <c r="J191" s="234" t="s">
        <v>4374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4375</v>
      </c>
      <c r="B192" s="234" t="s">
        <v>4376</v>
      </c>
      <c r="C192" s="234" t="s">
        <v>4377</v>
      </c>
      <c r="D192" s="234" t="s">
        <v>4378</v>
      </c>
      <c r="E192" s="234" t="s">
        <v>4379</v>
      </c>
      <c r="F192" s="234" t="s">
        <v>19</v>
      </c>
      <c r="G192" s="234" t="s">
        <v>19</v>
      </c>
      <c r="H192" s="234" t="s">
        <v>4380</v>
      </c>
      <c r="I192" s="234" t="s">
        <v>19</v>
      </c>
      <c r="J192" s="234" t="s">
        <v>4381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932</v>
      </c>
      <c r="B193" s="233" t="s">
        <v>4382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4383</v>
      </c>
      <c r="B194" s="234" t="s">
        <v>4384</v>
      </c>
      <c r="C194" s="234" t="s">
        <v>4385</v>
      </c>
      <c r="D194" s="234" t="s">
        <v>4378</v>
      </c>
      <c r="E194" s="234" t="s">
        <v>4379</v>
      </c>
      <c r="F194" s="234" t="s">
        <v>4386</v>
      </c>
      <c r="G194" s="234" t="s">
        <v>19</v>
      </c>
      <c r="H194" s="234" t="s">
        <v>4387</v>
      </c>
      <c r="I194" s="234" t="s">
        <v>19</v>
      </c>
      <c r="J194" s="234" t="s">
        <v>4388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4389</v>
      </c>
      <c r="B195" s="234" t="s">
        <v>4390</v>
      </c>
      <c r="C195" s="234" t="s">
        <v>4391</v>
      </c>
      <c r="D195" s="234" t="s">
        <v>4392</v>
      </c>
      <c r="E195" s="234" t="s">
        <v>19</v>
      </c>
      <c r="F195" s="234" t="s">
        <v>19</v>
      </c>
      <c r="G195" s="234" t="s">
        <v>19</v>
      </c>
      <c r="H195" s="234" t="s">
        <v>4393</v>
      </c>
      <c r="I195" s="234" t="s">
        <v>19</v>
      </c>
      <c r="J195" s="234" t="s">
        <v>4394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4395</v>
      </c>
      <c r="B196" s="234" t="s">
        <v>4396</v>
      </c>
      <c r="C196" s="234" t="s">
        <v>4397</v>
      </c>
      <c r="D196" s="234" t="s">
        <v>19</v>
      </c>
      <c r="E196" s="234" t="s">
        <v>4398</v>
      </c>
      <c r="F196" s="234" t="s">
        <v>19</v>
      </c>
      <c r="G196" s="234" t="s">
        <v>19</v>
      </c>
      <c r="H196" s="234" t="s">
        <v>4399</v>
      </c>
      <c r="I196" s="234" t="s">
        <v>19</v>
      </c>
      <c r="J196" s="234" t="s">
        <v>4400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4401</v>
      </c>
      <c r="B197" s="234" t="s">
        <v>4402</v>
      </c>
      <c r="C197" s="234" t="s">
        <v>4403</v>
      </c>
      <c r="D197" s="234" t="s">
        <v>19</v>
      </c>
      <c r="E197" s="234" t="s">
        <v>19</v>
      </c>
      <c r="F197" s="234" t="s">
        <v>19</v>
      </c>
      <c r="G197" s="234" t="s">
        <v>19</v>
      </c>
      <c r="H197" s="234" t="s">
        <v>4404</v>
      </c>
      <c r="I197" s="234" t="s">
        <v>19</v>
      </c>
      <c r="J197" s="234" t="s">
        <v>4405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4406</v>
      </c>
      <c r="B198" s="234" t="s">
        <v>4407</v>
      </c>
      <c r="C198" s="234" t="s">
        <v>4408</v>
      </c>
      <c r="D198" s="234" t="s">
        <v>4409</v>
      </c>
      <c r="E198" s="234" t="s">
        <v>19</v>
      </c>
      <c r="F198" s="234" t="s">
        <v>19</v>
      </c>
      <c r="G198" s="234" t="s">
        <v>19</v>
      </c>
      <c r="H198" s="234" t="s">
        <v>4410</v>
      </c>
      <c r="I198" s="234" t="s">
        <v>19</v>
      </c>
      <c r="J198" s="234" t="s">
        <v>4411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936</v>
      </c>
      <c r="B199" s="233" t="s">
        <v>4412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4413</v>
      </c>
      <c r="B200" s="234" t="s">
        <v>4414</v>
      </c>
      <c r="C200" s="234" t="s">
        <v>4415</v>
      </c>
      <c r="D200" s="234" t="s">
        <v>19</v>
      </c>
      <c r="E200" s="234" t="s">
        <v>19</v>
      </c>
      <c r="F200" s="234" t="s">
        <v>19</v>
      </c>
      <c r="G200" s="234" t="s">
        <v>19</v>
      </c>
      <c r="H200" s="234" t="s">
        <v>4416</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4417</v>
      </c>
      <c r="B201" s="234" t="s">
        <v>4418</v>
      </c>
      <c r="C201" s="234" t="s">
        <v>4419</v>
      </c>
      <c r="D201" s="234" t="s">
        <v>4420</v>
      </c>
      <c r="E201" s="234" t="s">
        <v>19</v>
      </c>
      <c r="F201" s="234" t="s">
        <v>19</v>
      </c>
      <c r="G201" s="234" t="s">
        <v>19</v>
      </c>
      <c r="H201" s="234" t="s">
        <v>4421</v>
      </c>
      <c r="I201" s="234" t="s">
        <v>19</v>
      </c>
      <c r="J201" s="234" t="s">
        <v>4422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4423</v>
      </c>
      <c r="B202" s="234" t="s">
        <v>4424</v>
      </c>
      <c r="C202" s="234" t="s">
        <v>4425</v>
      </c>
      <c r="D202" s="234" t="s">
        <v>19</v>
      </c>
      <c r="E202" s="234" t="s">
        <v>19</v>
      </c>
      <c r="F202" s="234" t="s">
        <v>19</v>
      </c>
      <c r="G202" s="234" t="s">
        <v>19</v>
      </c>
      <c r="H202" s="234" t="s">
        <v>4426</v>
      </c>
      <c r="I202" s="234" t="s">
        <v>19</v>
      </c>
      <c r="J202" s="234" t="s">
        <v>4427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4428</v>
      </c>
      <c r="B203" s="234" t="s">
        <v>4429</v>
      </c>
      <c r="C203" s="234" t="s">
        <v>4430</v>
      </c>
      <c r="D203" s="234" t="s">
        <v>4431</v>
      </c>
      <c r="E203" s="234" t="s">
        <v>19</v>
      </c>
      <c r="F203" s="234" t="s">
        <v>19</v>
      </c>
      <c r="G203" s="234" t="s">
        <v>19</v>
      </c>
      <c r="H203" s="234" t="s">
        <v>4432</v>
      </c>
      <c r="I203" s="234" t="s">
        <v>19</v>
      </c>
      <c r="J203" s="234" t="s">
        <v>4433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4434</v>
      </c>
      <c r="B204" s="234" t="s">
        <v>4435</v>
      </c>
      <c r="C204" s="234" t="s">
        <v>4436</v>
      </c>
      <c r="D204" s="234" t="s">
        <v>19</v>
      </c>
      <c r="E204" s="234" t="s">
        <v>19</v>
      </c>
      <c r="F204" s="234" t="s">
        <v>19</v>
      </c>
      <c r="G204" s="234" t="s">
        <v>19</v>
      </c>
      <c r="H204" s="234" t="s">
        <v>4437</v>
      </c>
      <c r="I204" s="234" t="s">
        <v>19</v>
      </c>
      <c r="J204" s="234" t="s">
        <v>4438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4439</v>
      </c>
      <c r="B205" s="234" t="s">
        <v>4440</v>
      </c>
      <c r="C205" s="234" t="s">
        <v>4441</v>
      </c>
      <c r="D205" s="234" t="s">
        <v>19</v>
      </c>
      <c r="E205" s="234" t="s">
        <v>19</v>
      </c>
      <c r="F205" s="234" t="s">
        <v>19</v>
      </c>
      <c r="G205" s="234" t="s">
        <v>19</v>
      </c>
      <c r="H205" s="234" t="s">
        <v>4442</v>
      </c>
      <c r="I205" s="234" t="s">
        <v>4443</v>
      </c>
      <c r="J205" s="234" t="s">
        <v>4444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4445</v>
      </c>
      <c r="B206" s="234" t="s">
        <v>4446</v>
      </c>
      <c r="C206" s="234" t="s">
        <v>4447</v>
      </c>
      <c r="D206" s="234" t="s">
        <v>19</v>
      </c>
      <c r="E206" s="234" t="s">
        <v>19</v>
      </c>
      <c r="F206" s="234" t="s">
        <v>19</v>
      </c>
      <c r="G206" s="234" t="s">
        <v>19</v>
      </c>
      <c r="H206" s="234" t="s">
        <v>4448</v>
      </c>
      <c r="I206" s="234" t="s">
        <v>19</v>
      </c>
      <c r="J206" s="234" t="s">
        <v>4449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4450</v>
      </c>
      <c r="B207" s="234" t="s">
        <v>4451</v>
      </c>
      <c r="C207" s="234" t="s">
        <v>4447</v>
      </c>
      <c r="D207" s="234" t="s">
        <v>4452</v>
      </c>
      <c r="E207" s="234" t="s">
        <v>19</v>
      </c>
      <c r="F207" s="234" t="s">
        <v>19</v>
      </c>
      <c r="G207" s="234" t="s">
        <v>19</v>
      </c>
      <c r="H207" s="234" t="s">
        <v>4453</v>
      </c>
      <c r="I207" s="234" t="s">
        <v>19</v>
      </c>
      <c r="J207" s="234" t="s">
        <v>4454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4455</v>
      </c>
      <c r="B208" s="234" t="s">
        <v>4456</v>
      </c>
      <c r="C208" s="234" t="s">
        <v>4457</v>
      </c>
      <c r="D208" s="234" t="s">
        <v>4452</v>
      </c>
      <c r="E208" s="234" t="s">
        <v>19</v>
      </c>
      <c r="F208" s="234" t="s">
        <v>4458</v>
      </c>
      <c r="G208" s="234" t="s">
        <v>4459</v>
      </c>
      <c r="H208" s="234" t="s">
        <v>4460</v>
      </c>
      <c r="I208" s="234" t="s">
        <v>4461</v>
      </c>
      <c r="J208" s="234" t="s">
        <v>4462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4463</v>
      </c>
      <c r="B209" s="234" t="s">
        <v>4464</v>
      </c>
      <c r="C209" s="234" t="s">
        <v>4465</v>
      </c>
      <c r="D209" s="234" t="s">
        <v>4466</v>
      </c>
      <c r="E209" s="234" t="s">
        <v>19</v>
      </c>
      <c r="F209" s="234" t="s">
        <v>4458</v>
      </c>
      <c r="G209" s="234" t="s">
        <v>4467</v>
      </c>
      <c r="H209" s="234" t="s">
        <v>4468</v>
      </c>
      <c r="I209" s="234" t="s">
        <v>4461</v>
      </c>
      <c r="J209" s="234" t="s">
        <v>4469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940</v>
      </c>
      <c r="B210" s="233" t="s">
        <v>4470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4471</v>
      </c>
      <c r="B211" s="234" t="s">
        <v>4472</v>
      </c>
      <c r="C211" s="234" t="s">
        <v>4473</v>
      </c>
      <c r="D211" s="234" t="s">
        <v>4474</v>
      </c>
      <c r="E211" s="234" t="s">
        <v>19</v>
      </c>
      <c r="F211" s="234" t="s">
        <v>19</v>
      </c>
      <c r="G211" s="234" t="s">
        <v>4475</v>
      </c>
      <c r="H211" s="234" t="s">
        <v>4476</v>
      </c>
      <c r="I211" s="234" t="s">
        <v>4477</v>
      </c>
      <c r="J211" s="234" t="s">
        <v>4478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4479</v>
      </c>
      <c r="B212" s="234" t="s">
        <v>4480</v>
      </c>
      <c r="C212" s="234" t="s">
        <v>4481</v>
      </c>
      <c r="D212" s="234" t="s">
        <v>4482</v>
      </c>
      <c r="E212" s="234" t="s">
        <v>19</v>
      </c>
      <c r="F212" s="234" t="s">
        <v>4483</v>
      </c>
      <c r="G212" s="234" t="s">
        <v>19</v>
      </c>
      <c r="H212" s="234" t="s">
        <v>19</v>
      </c>
      <c r="I212" s="234" t="s">
        <v>19</v>
      </c>
      <c r="J212" s="234" t="s">
        <v>4484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4485</v>
      </c>
      <c r="B213" s="234" t="s">
        <v>4486</v>
      </c>
      <c r="C213" s="234" t="s">
        <v>4487</v>
      </c>
      <c r="D213" s="234" t="s">
        <v>4488</v>
      </c>
      <c r="E213" s="234" t="s">
        <v>19</v>
      </c>
      <c r="F213" s="234" t="s">
        <v>4489</v>
      </c>
      <c r="G213" s="234" t="s">
        <v>19</v>
      </c>
      <c r="H213" s="234" t="s">
        <v>4490</v>
      </c>
      <c r="I213" s="234" t="s">
        <v>19</v>
      </c>
      <c r="J213" s="234" t="s">
        <v>4491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4492</v>
      </c>
      <c r="B214" s="234" t="s">
        <v>4493</v>
      </c>
      <c r="C214" s="234" t="s">
        <v>4494</v>
      </c>
      <c r="D214" s="234" t="s">
        <v>4495</v>
      </c>
      <c r="E214" s="234" t="s">
        <v>19</v>
      </c>
      <c r="F214" s="234" t="s">
        <v>19</v>
      </c>
      <c r="G214" s="234" t="s">
        <v>19</v>
      </c>
      <c r="H214" s="234" t="s">
        <v>4496</v>
      </c>
      <c r="I214" s="234" t="s">
        <v>3831</v>
      </c>
      <c r="J214" s="234" t="s">
        <v>4497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4498</v>
      </c>
      <c r="B215" s="234" t="s">
        <v>4499</v>
      </c>
      <c r="C215" s="234" t="s">
        <v>4500</v>
      </c>
      <c r="D215" s="234" t="s">
        <v>4501</v>
      </c>
      <c r="E215" s="234" t="s">
        <v>19</v>
      </c>
      <c r="F215" s="234" t="s">
        <v>19</v>
      </c>
      <c r="G215" s="234" t="s">
        <v>19</v>
      </c>
      <c r="H215" s="234" t="s">
        <v>4502</v>
      </c>
      <c r="I215" s="234" t="s">
        <v>19</v>
      </c>
      <c r="J215" s="234" t="s">
        <v>4503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4504</v>
      </c>
      <c r="B216" s="232" t="s">
        <v>4505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954</v>
      </c>
      <c r="B217" s="233" t="s">
        <v>4506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4507</v>
      </c>
      <c r="B218" s="234" t="s">
        <v>4508</v>
      </c>
      <c r="C218" s="234" t="s">
        <v>4509</v>
      </c>
      <c r="D218" s="234" t="s">
        <v>3603</v>
      </c>
      <c r="E218" s="234" t="s">
        <v>3389</v>
      </c>
      <c r="F218" s="234" t="s">
        <v>19</v>
      </c>
      <c r="G218" s="234" t="s">
        <v>19</v>
      </c>
      <c r="H218" s="234" t="s">
        <v>4510</v>
      </c>
      <c r="I218" s="234" t="s">
        <v>19</v>
      </c>
      <c r="J218" s="234" t="s">
        <v>4511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4512</v>
      </c>
      <c r="B219" s="234" t="s">
        <v>4513</v>
      </c>
      <c r="C219" s="234" t="s">
        <v>3394</v>
      </c>
      <c r="D219" s="234" t="s">
        <v>3395</v>
      </c>
      <c r="E219" s="234" t="s">
        <v>19</v>
      </c>
      <c r="F219" s="234" t="s">
        <v>3397</v>
      </c>
      <c r="G219" s="234" t="s">
        <v>19</v>
      </c>
      <c r="H219" s="234" t="s">
        <v>4514</v>
      </c>
      <c r="I219" s="234" t="s">
        <v>19</v>
      </c>
      <c r="J219" s="234" t="s">
        <v>4515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958</v>
      </c>
      <c r="B220" s="233" t="s">
        <v>4516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4517</v>
      </c>
      <c r="B221" s="234" t="s">
        <v>4518</v>
      </c>
      <c r="C221" s="234" t="s">
        <v>4519</v>
      </c>
      <c r="D221" s="234" t="s">
        <v>4520</v>
      </c>
      <c r="E221" s="234" t="s">
        <v>19</v>
      </c>
      <c r="F221" s="234" t="s">
        <v>19</v>
      </c>
      <c r="G221" s="234" t="s">
        <v>19</v>
      </c>
      <c r="H221" s="234" t="s">
        <v>4521</v>
      </c>
      <c r="I221" s="234" t="s">
        <v>19</v>
      </c>
      <c r="J221" s="234" t="s">
        <v>4522</v>
      </c>
      <c r="K221" s="237">
        <f>IF(COUNTIF(L221:AY221,"&lt;&gt;")=0,"",SUMPRODUCT(((Recommendations[ImplStatus]="Implemented")+(Recommendations[ImplStatus]="Compensated"))*ISNUMBER(MATCH(Recommendations[Id],L221:AY221,0)))/COUNTIF(L221:AY221,"&lt;&gt;"))</f>
        <v>0</v>
      </c>
      <c r="L221" s="240" t="s">
        <v>54</v>
      </c>
      <c r="M221" s="240" t="s">
        <v>84</v>
      </c>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4523</v>
      </c>
      <c r="B222" s="234" t="s">
        <v>4524</v>
      </c>
      <c r="C222" s="234" t="s">
        <v>4525</v>
      </c>
      <c r="D222" s="234" t="s">
        <v>4526</v>
      </c>
      <c r="E222" s="234" t="s">
        <v>19</v>
      </c>
      <c r="F222" s="234" t="s">
        <v>19</v>
      </c>
      <c r="G222" s="234" t="s">
        <v>19</v>
      </c>
      <c r="H222" s="234" t="s">
        <v>4527</v>
      </c>
      <c r="I222" s="234" t="s">
        <v>19</v>
      </c>
      <c r="J222" s="234" t="s">
        <v>4528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4529</v>
      </c>
      <c r="B223" s="234" t="s">
        <v>4530</v>
      </c>
      <c r="C223" s="234" t="s">
        <v>4531</v>
      </c>
      <c r="D223" s="234" t="s">
        <v>19</v>
      </c>
      <c r="E223" s="234" t="s">
        <v>4532</v>
      </c>
      <c r="F223" s="234" t="s">
        <v>19</v>
      </c>
      <c r="G223" s="234" t="s">
        <v>19</v>
      </c>
      <c r="H223" s="234" t="s">
        <v>4533</v>
      </c>
      <c r="I223" s="234" t="s">
        <v>19</v>
      </c>
      <c r="J223" s="234" t="s">
        <v>4534</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4535</v>
      </c>
      <c r="B224" s="234" t="s">
        <v>4536</v>
      </c>
      <c r="C224" s="234" t="s">
        <v>4537</v>
      </c>
      <c r="D224" s="234" t="s">
        <v>19</v>
      </c>
      <c r="E224" s="234" t="s">
        <v>19</v>
      </c>
      <c r="F224" s="234" t="s">
        <v>19</v>
      </c>
      <c r="G224" s="234" t="s">
        <v>19</v>
      </c>
      <c r="H224" s="234" t="s">
        <v>4538</v>
      </c>
      <c r="I224" s="234" t="s">
        <v>19</v>
      </c>
      <c r="J224" s="234" t="s">
        <v>4539</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4540</v>
      </c>
      <c r="B225" s="234" t="s">
        <v>4541</v>
      </c>
      <c r="C225" s="234" t="s">
        <v>4542</v>
      </c>
      <c r="D225" s="234" t="s">
        <v>19</v>
      </c>
      <c r="E225" s="234" t="s">
        <v>19</v>
      </c>
      <c r="F225" s="234" t="s">
        <v>19</v>
      </c>
      <c r="G225" s="234" t="s">
        <v>19</v>
      </c>
      <c r="H225" s="234" t="s">
        <v>4543</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4544</v>
      </c>
      <c r="B226" s="234" t="s">
        <v>4545</v>
      </c>
      <c r="C226" s="234" t="s">
        <v>4546</v>
      </c>
      <c r="D226" s="234" t="s">
        <v>19</v>
      </c>
      <c r="E226" s="234" t="s">
        <v>19</v>
      </c>
      <c r="F226" s="234" t="s">
        <v>19</v>
      </c>
      <c r="G226" s="234" t="s">
        <v>19</v>
      </c>
      <c r="H226" s="234" t="s">
        <v>4547</v>
      </c>
      <c r="I226" s="234" t="s">
        <v>19</v>
      </c>
      <c r="J226" s="234" t="s">
        <v>4548</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4549</v>
      </c>
      <c r="B227" s="234" t="s">
        <v>4550</v>
      </c>
      <c r="C227" s="234" t="s">
        <v>4551</v>
      </c>
      <c r="D227" s="234" t="s">
        <v>19</v>
      </c>
      <c r="E227" s="234" t="s">
        <v>19</v>
      </c>
      <c r="F227" s="234" t="s">
        <v>19</v>
      </c>
      <c r="G227" s="234" t="s">
        <v>19</v>
      </c>
      <c r="H227" s="234" t="s">
        <v>4552</v>
      </c>
      <c r="I227" s="234" t="s">
        <v>19</v>
      </c>
      <c r="J227" s="234" t="s">
        <v>4553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4554</v>
      </c>
      <c r="B228" s="234" t="s">
        <v>4555</v>
      </c>
      <c r="C228" s="234" t="s">
        <v>4556</v>
      </c>
      <c r="D228" s="234" t="s">
        <v>19</v>
      </c>
      <c r="E228" s="234" t="s">
        <v>19</v>
      </c>
      <c r="F228" s="234" t="s">
        <v>19</v>
      </c>
      <c r="G228" s="234" t="s">
        <v>19</v>
      </c>
      <c r="H228" s="234" t="s">
        <v>4557</v>
      </c>
      <c r="I228" s="234" t="s">
        <v>19</v>
      </c>
      <c r="J228" s="234" t="s">
        <v>4558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4559</v>
      </c>
      <c r="B229" s="234" t="s">
        <v>4560</v>
      </c>
      <c r="C229" s="234" t="s">
        <v>4561</v>
      </c>
      <c r="D229" s="234" t="s">
        <v>19</v>
      </c>
      <c r="E229" s="234" t="s">
        <v>19</v>
      </c>
      <c r="F229" s="234" t="s">
        <v>19</v>
      </c>
      <c r="G229" s="234" t="s">
        <v>19</v>
      </c>
      <c r="H229" s="234" t="s">
        <v>4562</v>
      </c>
      <c r="I229" s="234" t="s">
        <v>19</v>
      </c>
      <c r="J229" s="234" t="s">
        <v>4563</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962</v>
      </c>
      <c r="B230" s="233" t="s">
        <v>4564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4565</v>
      </c>
      <c r="B231" s="234" t="s">
        <v>4566</v>
      </c>
      <c r="C231" s="234" t="s">
        <v>4567</v>
      </c>
      <c r="D231" s="234" t="s">
        <v>4568</v>
      </c>
      <c r="E231" s="234" t="s">
        <v>19</v>
      </c>
      <c r="F231" s="234" t="s">
        <v>19</v>
      </c>
      <c r="G231" s="234" t="s">
        <v>19</v>
      </c>
      <c r="H231" s="234" t="s">
        <v>4569</v>
      </c>
      <c r="I231" s="234" t="s">
        <v>19</v>
      </c>
      <c r="J231" s="234" t="s">
        <v>4570</v>
      </c>
      <c r="K231" s="237">
        <f>IF(COUNTIF(L231:AY231,"&lt;&gt;")=0,"",SUMPRODUCT(((Recommendations[ImplStatus]="Implemented")+(Recommendations[ImplStatus]="Compensated"))*ISNUMBER(MATCH(Recommendations[Id],L231:AY231,0)))/COUNTIF(L231:AY231,"&lt;&gt;"))</f>
        <v>0</v>
      </c>
      <c r="L231" s="240" t="s">
        <v>39</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4571</v>
      </c>
      <c r="B232" s="234" t="s">
        <v>4572</v>
      </c>
      <c r="C232" s="234" t="s">
        <v>4573</v>
      </c>
      <c r="D232" s="234" t="s">
        <v>4574</v>
      </c>
      <c r="E232" s="234" t="s">
        <v>19</v>
      </c>
      <c r="F232" s="234" t="s">
        <v>19</v>
      </c>
      <c r="G232" s="234" t="s">
        <v>19</v>
      </c>
      <c r="H232" s="234" t="s">
        <v>4575</v>
      </c>
      <c r="I232" s="234" t="s">
        <v>19</v>
      </c>
      <c r="J232" s="234" t="s">
        <v>4576</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4577</v>
      </c>
      <c r="B233" s="234" t="s">
        <v>4578</v>
      </c>
      <c r="C233" s="234" t="s">
        <v>4579</v>
      </c>
      <c r="D233" s="234" t="s">
        <v>4580</v>
      </c>
      <c r="E233" s="234" t="s">
        <v>19</v>
      </c>
      <c r="F233" s="234" t="s">
        <v>19</v>
      </c>
      <c r="G233" s="234" t="s">
        <v>19</v>
      </c>
      <c r="H233" s="234" t="s">
        <v>4581</v>
      </c>
      <c r="I233" s="234" t="s">
        <v>19</v>
      </c>
      <c r="J233" s="234" t="s">
        <v>4582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4583</v>
      </c>
      <c r="B234" s="234" t="s">
        <v>4584</v>
      </c>
      <c r="C234" s="234" t="s">
        <v>4585</v>
      </c>
      <c r="D234" s="234" t="s">
        <v>4586</v>
      </c>
      <c r="E234" s="234" t="s">
        <v>19</v>
      </c>
      <c r="F234" s="234" t="s">
        <v>19</v>
      </c>
      <c r="G234" s="234" t="s">
        <v>19</v>
      </c>
      <c r="H234" s="234" t="s">
        <v>4587</v>
      </c>
      <c r="I234" s="234" t="s">
        <v>19</v>
      </c>
      <c r="J234" s="234" t="s">
        <v>4588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966</v>
      </c>
      <c r="B235" s="233" t="s">
        <v>4589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4590</v>
      </c>
      <c r="B236" s="234" t="s">
        <v>4591</v>
      </c>
      <c r="C236" s="234" t="s">
        <v>4592</v>
      </c>
      <c r="D236" s="234" t="s">
        <v>4593</v>
      </c>
      <c r="E236" s="234" t="s">
        <v>19</v>
      </c>
      <c r="F236" s="234" t="s">
        <v>19</v>
      </c>
      <c r="G236" s="234" t="s">
        <v>19</v>
      </c>
      <c r="H236" s="234" t="s">
        <v>4594</v>
      </c>
      <c r="I236" s="234" t="s">
        <v>19</v>
      </c>
      <c r="J236" s="234" t="s">
        <v>4595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4596</v>
      </c>
      <c r="B237" s="234" t="s">
        <v>4597</v>
      </c>
      <c r="C237" s="234" t="s">
        <v>4598</v>
      </c>
      <c r="D237" s="234" t="s">
        <v>4599</v>
      </c>
      <c r="E237" s="234" t="s">
        <v>19</v>
      </c>
      <c r="F237" s="234" t="s">
        <v>19</v>
      </c>
      <c r="G237" s="234" t="s">
        <v>4600</v>
      </c>
      <c r="H237" s="234" t="s">
        <v>4601</v>
      </c>
      <c r="I237" s="234" t="s">
        <v>3831</v>
      </c>
      <c r="J237" s="234" t="s">
        <v>4602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4603</v>
      </c>
      <c r="B238" s="234" t="s">
        <v>4604</v>
      </c>
      <c r="C238" s="234" t="s">
        <v>4605</v>
      </c>
      <c r="D238" s="234" t="s">
        <v>19</v>
      </c>
      <c r="E238" s="234" t="s">
        <v>19</v>
      </c>
      <c r="F238" s="234" t="s">
        <v>19</v>
      </c>
      <c r="G238" s="234" t="s">
        <v>19</v>
      </c>
      <c r="H238" s="234" t="s">
        <v>4606</v>
      </c>
      <c r="I238" s="234" t="s">
        <v>4607</v>
      </c>
      <c r="J238" s="234" t="s">
        <v>4608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4609</v>
      </c>
      <c r="B239" s="234" t="s">
        <v>4610</v>
      </c>
      <c r="C239" s="234" t="s">
        <v>4611</v>
      </c>
      <c r="D239" s="234" t="s">
        <v>19</v>
      </c>
      <c r="E239" s="234" t="s">
        <v>19</v>
      </c>
      <c r="F239" s="234" t="s">
        <v>19</v>
      </c>
      <c r="G239" s="234" t="s">
        <v>19</v>
      </c>
      <c r="H239" s="234" t="s">
        <v>4612</v>
      </c>
      <c r="I239" s="234" t="s">
        <v>3831</v>
      </c>
      <c r="J239" s="234" t="s">
        <v>4613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4614</v>
      </c>
      <c r="B240" s="234" t="s">
        <v>4615</v>
      </c>
      <c r="C240" s="234" t="s">
        <v>4616</v>
      </c>
      <c r="D240" s="234" t="s">
        <v>4617</v>
      </c>
      <c r="E240" s="234" t="s">
        <v>19</v>
      </c>
      <c r="F240" s="234" t="s">
        <v>19</v>
      </c>
      <c r="G240" s="234" t="s">
        <v>19</v>
      </c>
      <c r="H240" s="234" t="s">
        <v>4618</v>
      </c>
      <c r="I240" s="234" t="s">
        <v>19</v>
      </c>
      <c r="J240" s="234" t="s">
        <v>4619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970</v>
      </c>
      <c r="B241" s="233" t="s">
        <v>4620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4621</v>
      </c>
      <c r="B242" s="234" t="s">
        <v>4622</v>
      </c>
      <c r="C242" s="234" t="s">
        <v>4623</v>
      </c>
      <c r="D242" s="234" t="s">
        <v>19</v>
      </c>
      <c r="E242" s="234" t="s">
        <v>19</v>
      </c>
      <c r="F242" s="234" t="s">
        <v>4624</v>
      </c>
      <c r="G242" s="234" t="s">
        <v>19</v>
      </c>
      <c r="H242" s="234" t="s">
        <v>4625</v>
      </c>
      <c r="I242" s="234" t="s">
        <v>19</v>
      </c>
      <c r="J242" s="234" t="s">
        <v>4626</v>
      </c>
      <c r="K242" s="237">
        <f>IF(COUNTIF(L242:AY242,"&lt;&gt;")=0,"",SUMPRODUCT(((Recommendations[ImplStatus]="Implemented")+(Recommendations[ImplStatus]="Compensated"))*ISNUMBER(MATCH(Recommendations[Id],L242:AY242,0)))/COUNTIF(L242:AY242,"&lt;&gt;"))</f>
        <v>0</v>
      </c>
      <c r="L242" s="240" t="s">
        <v>179</v>
      </c>
      <c r="M242" s="240" t="s">
        <v>271</v>
      </c>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974</v>
      </c>
      <c r="B243" s="233" t="s">
        <v>4627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4628</v>
      </c>
      <c r="B244" s="234" t="s">
        <v>4629</v>
      </c>
      <c r="C244" s="234" t="s">
        <v>4630</v>
      </c>
      <c r="D244" s="234" t="s">
        <v>19</v>
      </c>
      <c r="E244" s="234" t="s">
        <v>19</v>
      </c>
      <c r="F244" s="234" t="s">
        <v>4631</v>
      </c>
      <c r="G244" s="234" t="s">
        <v>19</v>
      </c>
      <c r="H244" s="234" t="s">
        <v>4632</v>
      </c>
      <c r="I244" s="234" t="s">
        <v>4633</v>
      </c>
      <c r="J244" s="234" t="s">
        <v>4634</v>
      </c>
      <c r="K244" s="237">
        <f>IF(COUNTIF(L244:AY244,"&lt;&gt;")=0,"",SUMPRODUCT(((Recommendations[ImplStatus]="Implemented")+(Recommendations[ImplStatus]="Compensated"))*ISNUMBER(MATCH(Recommendations[Id],L244:AY244,0)))/COUNTIF(L244:AY244,"&lt;&gt;"))</f>
        <v>0</v>
      </c>
      <c r="L244" s="240" t="s">
        <v>184</v>
      </c>
      <c r="M244" s="240" t="s">
        <v>247</v>
      </c>
      <c r="N244" s="240" t="s">
        <v>252</v>
      </c>
      <c r="O244" s="240" t="s">
        <v>286</v>
      </c>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4635</v>
      </c>
      <c r="B245" s="234" t="s">
        <v>4636</v>
      </c>
      <c r="C245" s="234" t="s">
        <v>4637</v>
      </c>
      <c r="D245" s="234" t="s">
        <v>4638</v>
      </c>
      <c r="E245" s="234" t="s">
        <v>19</v>
      </c>
      <c r="F245" s="234" t="s">
        <v>19</v>
      </c>
      <c r="G245" s="234" t="s">
        <v>19</v>
      </c>
      <c r="H245" s="234" t="s">
        <v>4639</v>
      </c>
      <c r="I245" s="234" t="s">
        <v>19</v>
      </c>
      <c r="J245" s="234" t="s">
        <v>4640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4641</v>
      </c>
      <c r="B246" s="234" t="s">
        <v>4642</v>
      </c>
      <c r="C246" s="234" t="s">
        <v>4643</v>
      </c>
      <c r="D246" s="234" t="s">
        <v>19</v>
      </c>
      <c r="E246" s="234" t="s">
        <v>19</v>
      </c>
      <c r="F246" s="234" t="s">
        <v>19</v>
      </c>
      <c r="G246" s="234" t="s">
        <v>19</v>
      </c>
      <c r="H246" s="234" t="s">
        <v>4644</v>
      </c>
      <c r="I246" s="234" t="s">
        <v>19</v>
      </c>
      <c r="J246" s="234" t="s">
        <v>4645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978</v>
      </c>
      <c r="B247" s="233" t="s">
        <v>4646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4647</v>
      </c>
      <c r="B248" s="234" t="s">
        <v>4648</v>
      </c>
      <c r="C248" s="234" t="s">
        <v>4649</v>
      </c>
      <c r="D248" s="234" t="s">
        <v>4650</v>
      </c>
      <c r="E248" s="234" t="s">
        <v>19</v>
      </c>
      <c r="F248" s="234" t="s">
        <v>19</v>
      </c>
      <c r="G248" s="234" t="s">
        <v>19</v>
      </c>
      <c r="H248" s="234" t="s">
        <v>4651</v>
      </c>
      <c r="I248" s="234" t="s">
        <v>4652</v>
      </c>
      <c r="J248" s="234" t="s">
        <v>4653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4654</v>
      </c>
      <c r="B249" s="234" t="s">
        <v>4655</v>
      </c>
      <c r="C249" s="234" t="s">
        <v>4649</v>
      </c>
      <c r="D249" s="234" t="s">
        <v>4656</v>
      </c>
      <c r="E249" s="234" t="s">
        <v>19</v>
      </c>
      <c r="F249" s="234" t="s">
        <v>19</v>
      </c>
      <c r="G249" s="234" t="s">
        <v>19</v>
      </c>
      <c r="H249" s="234" t="s">
        <v>4651</v>
      </c>
      <c r="I249" s="234" t="s">
        <v>4657</v>
      </c>
      <c r="J249" s="234" t="s">
        <v>4658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4659</v>
      </c>
      <c r="B250" s="234" t="s">
        <v>4660</v>
      </c>
      <c r="C250" s="234" t="s">
        <v>4661</v>
      </c>
      <c r="D250" s="234" t="s">
        <v>4662</v>
      </c>
      <c r="E250" s="234" t="s">
        <v>19</v>
      </c>
      <c r="F250" s="234" t="s">
        <v>19</v>
      </c>
      <c r="G250" s="234" t="s">
        <v>19</v>
      </c>
      <c r="H250" s="234" t="s">
        <v>4663</v>
      </c>
      <c r="I250" s="234" t="s">
        <v>19</v>
      </c>
      <c r="J250" s="234" t="s">
        <v>4664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4665</v>
      </c>
      <c r="B251" s="232" t="s">
        <v>4666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984</v>
      </c>
      <c r="B252" s="233" t="s">
        <v>4667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4668</v>
      </c>
      <c r="B253" s="234" t="s">
        <v>4669</v>
      </c>
      <c r="C253" s="234" t="s">
        <v>4670</v>
      </c>
      <c r="D253" s="234" t="s">
        <v>3603</v>
      </c>
      <c r="E253" s="234" t="s">
        <v>3389</v>
      </c>
      <c r="F253" s="234" t="s">
        <v>19</v>
      </c>
      <c r="G253" s="234" t="s">
        <v>19</v>
      </c>
      <c r="H253" s="234" t="s">
        <v>4671</v>
      </c>
      <c r="I253" s="234" t="s">
        <v>19</v>
      </c>
      <c r="J253" s="234" t="s">
        <v>4672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4673</v>
      </c>
      <c r="B254" s="234" t="s">
        <v>4674</v>
      </c>
      <c r="C254" s="234" t="s">
        <v>3394</v>
      </c>
      <c r="D254" s="234" t="s">
        <v>3395</v>
      </c>
      <c r="E254" s="234" t="s">
        <v>19</v>
      </c>
      <c r="F254" s="234" t="s">
        <v>3397</v>
      </c>
      <c r="G254" s="234" t="s">
        <v>19</v>
      </c>
      <c r="H254" s="234" t="s">
        <v>4675</v>
      </c>
      <c r="I254" s="234" t="s">
        <v>19</v>
      </c>
      <c r="J254" s="234" t="s">
        <v>4676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988</v>
      </c>
      <c r="B255" s="233" t="s">
        <v>4677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4678</v>
      </c>
      <c r="B256" s="234" t="s">
        <v>4679</v>
      </c>
      <c r="C256" s="234" t="s">
        <v>4680</v>
      </c>
      <c r="D256" s="234" t="s">
        <v>4681</v>
      </c>
      <c r="E256" s="234" t="s">
        <v>4682</v>
      </c>
      <c r="F256" s="234" t="s">
        <v>4683</v>
      </c>
      <c r="G256" s="234" t="s">
        <v>19</v>
      </c>
      <c r="H256" s="234" t="s">
        <v>4684</v>
      </c>
      <c r="I256" s="234" t="s">
        <v>19</v>
      </c>
      <c r="J256" s="234" t="s">
        <v>4685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4686</v>
      </c>
      <c r="B257" s="234" t="s">
        <v>4687</v>
      </c>
      <c r="C257" s="234" t="s">
        <v>4688</v>
      </c>
      <c r="D257" s="234" t="s">
        <v>4689</v>
      </c>
      <c r="E257" s="234" t="s">
        <v>19</v>
      </c>
      <c r="F257" s="234" t="s">
        <v>19</v>
      </c>
      <c r="G257" s="234" t="s">
        <v>19</v>
      </c>
      <c r="H257" s="234" t="s">
        <v>4690</v>
      </c>
      <c r="I257" s="234" t="s">
        <v>19</v>
      </c>
      <c r="J257" s="234" t="s">
        <v>4691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993</v>
      </c>
      <c r="B258" s="233" t="s">
        <v>4692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4693</v>
      </c>
      <c r="B259" s="234" t="s">
        <v>4694</v>
      </c>
      <c r="C259" s="234" t="s">
        <v>4695</v>
      </c>
      <c r="D259" s="234" t="s">
        <v>4696</v>
      </c>
      <c r="E259" s="234" t="s">
        <v>4697</v>
      </c>
      <c r="F259" s="234" t="s">
        <v>19</v>
      </c>
      <c r="G259" s="234" t="s">
        <v>19</v>
      </c>
      <c r="H259" s="234" t="s">
        <v>4698</v>
      </c>
      <c r="I259" s="234" t="s">
        <v>19</v>
      </c>
      <c r="J259" s="234" t="s">
        <v>4699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4700</v>
      </c>
      <c r="B260" s="234" t="s">
        <v>4701</v>
      </c>
      <c r="C260" s="234" t="s">
        <v>4702</v>
      </c>
      <c r="D260" s="234" t="s">
        <v>19</v>
      </c>
      <c r="E260" s="234" t="s">
        <v>19</v>
      </c>
      <c r="F260" s="234" t="s">
        <v>19</v>
      </c>
      <c r="G260" s="234" t="s">
        <v>19</v>
      </c>
      <c r="H260" s="234" t="s">
        <v>4703</v>
      </c>
      <c r="I260" s="234" t="s">
        <v>4704</v>
      </c>
      <c r="J260" s="234" t="s">
        <v>4705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4706</v>
      </c>
      <c r="B261" s="234" t="s">
        <v>4707</v>
      </c>
      <c r="C261" s="234" t="s">
        <v>4708</v>
      </c>
      <c r="D261" s="234" t="s">
        <v>4709</v>
      </c>
      <c r="E261" s="234" t="s">
        <v>19</v>
      </c>
      <c r="F261" s="234" t="s">
        <v>19</v>
      </c>
      <c r="G261" s="234" t="s">
        <v>19</v>
      </c>
      <c r="H261" s="234" t="s">
        <v>4710</v>
      </c>
      <c r="I261" s="234" t="s">
        <v>4711</v>
      </c>
      <c r="J261" s="234" t="s">
        <v>4712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4713</v>
      </c>
      <c r="B262" s="234" t="s">
        <v>4714</v>
      </c>
      <c r="C262" s="234" t="s">
        <v>4715</v>
      </c>
      <c r="D262" s="234" t="s">
        <v>4716</v>
      </c>
      <c r="E262" s="234" t="s">
        <v>19</v>
      </c>
      <c r="F262" s="234" t="s">
        <v>19</v>
      </c>
      <c r="G262" s="234" t="s">
        <v>19</v>
      </c>
      <c r="H262" s="234" t="s">
        <v>4717</v>
      </c>
      <c r="I262" s="234" t="s">
        <v>4718</v>
      </c>
      <c r="J262" s="234" t="s">
        <v>4719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4720</v>
      </c>
      <c r="B263" s="234" t="s">
        <v>4721</v>
      </c>
      <c r="C263" s="234" t="s">
        <v>4722</v>
      </c>
      <c r="D263" s="234" t="s">
        <v>4723</v>
      </c>
      <c r="E263" s="234" t="s">
        <v>19</v>
      </c>
      <c r="F263" s="234" t="s">
        <v>19</v>
      </c>
      <c r="G263" s="234" t="s">
        <v>4724</v>
      </c>
      <c r="H263" s="234" t="s">
        <v>3627</v>
      </c>
      <c r="I263" s="234" t="s">
        <v>4725</v>
      </c>
      <c r="J263" s="234" t="s">
        <v>4726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4727</v>
      </c>
      <c r="B264" s="234" t="s">
        <v>4728</v>
      </c>
      <c r="C264" s="234" t="s">
        <v>4715</v>
      </c>
      <c r="D264" s="234" t="s">
        <v>4729</v>
      </c>
      <c r="E264" s="234" t="s">
        <v>19</v>
      </c>
      <c r="F264" s="234" t="s">
        <v>19</v>
      </c>
      <c r="G264" s="234" t="s">
        <v>19</v>
      </c>
      <c r="H264" s="234" t="s">
        <v>4730</v>
      </c>
      <c r="I264" s="234" t="s">
        <v>19</v>
      </c>
      <c r="J264" s="234" t="s">
        <v>4731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997</v>
      </c>
      <c r="B265" s="233" t="s">
        <v>4732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4733</v>
      </c>
      <c r="B266" s="234" t="s">
        <v>4734</v>
      </c>
      <c r="C266" s="234" t="s">
        <v>4735</v>
      </c>
      <c r="D266" s="234" t="s">
        <v>4736</v>
      </c>
      <c r="E266" s="234" t="s">
        <v>4737</v>
      </c>
      <c r="F266" s="234" t="s">
        <v>19</v>
      </c>
      <c r="G266" s="234" t="s">
        <v>4738</v>
      </c>
      <c r="H266" s="234" t="s">
        <v>4739</v>
      </c>
      <c r="I266" s="234" t="s">
        <v>4740</v>
      </c>
      <c r="J266" s="234" t="s">
        <v>4741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4742</v>
      </c>
      <c r="B267" s="234" t="s">
        <v>4743</v>
      </c>
      <c r="C267" s="234" t="s">
        <v>4744</v>
      </c>
      <c r="D267" s="234" t="s">
        <v>4745</v>
      </c>
      <c r="E267" s="234" t="s">
        <v>19</v>
      </c>
      <c r="F267" s="234" t="s">
        <v>19</v>
      </c>
      <c r="G267" s="234" t="s">
        <v>19</v>
      </c>
      <c r="H267" s="234" t="s">
        <v>4746</v>
      </c>
      <c r="I267" s="234" t="s">
        <v>19</v>
      </c>
      <c r="J267" s="234" t="s">
        <v>4747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4748</v>
      </c>
      <c r="B268" s="234" t="s">
        <v>4749</v>
      </c>
      <c r="C268" s="234" t="s">
        <v>4750</v>
      </c>
      <c r="D268" s="234" t="s">
        <v>4745</v>
      </c>
      <c r="E268" s="234" t="s">
        <v>19</v>
      </c>
      <c r="F268" s="234" t="s">
        <v>19</v>
      </c>
      <c r="G268" s="234" t="s">
        <v>4751</v>
      </c>
      <c r="H268" s="234" t="s">
        <v>4752</v>
      </c>
      <c r="I268" s="234" t="s">
        <v>19</v>
      </c>
      <c r="J268" s="234" t="s">
        <v>4753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4754</v>
      </c>
      <c r="B269" s="234" t="s">
        <v>4755</v>
      </c>
      <c r="C269" s="234" t="s">
        <v>4750</v>
      </c>
      <c r="D269" s="234" t="s">
        <v>4756</v>
      </c>
      <c r="E269" s="234" t="s">
        <v>19</v>
      </c>
      <c r="F269" s="234" t="s">
        <v>19</v>
      </c>
      <c r="G269" s="234" t="s">
        <v>19</v>
      </c>
      <c r="H269" s="234" t="s">
        <v>4757</v>
      </c>
      <c r="I269" s="234" t="s">
        <v>19</v>
      </c>
      <c r="J269" s="234" t="s">
        <v>4758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4759</v>
      </c>
      <c r="B270" s="234" t="s">
        <v>4760</v>
      </c>
      <c r="C270" s="234" t="s">
        <v>4761</v>
      </c>
      <c r="D270" s="234" t="s">
        <v>4762</v>
      </c>
      <c r="E270" s="234" t="s">
        <v>19</v>
      </c>
      <c r="F270" s="234" t="s">
        <v>19</v>
      </c>
      <c r="G270" s="234" t="s">
        <v>19</v>
      </c>
      <c r="H270" s="234" t="s">
        <v>4763</v>
      </c>
      <c r="I270" s="234" t="s">
        <v>19</v>
      </c>
      <c r="J270" s="234" t="s">
        <v>4764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4765</v>
      </c>
      <c r="B271" s="234" t="s">
        <v>4766</v>
      </c>
      <c r="C271" s="234" t="s">
        <v>4767</v>
      </c>
      <c r="D271" s="234" t="s">
        <v>4768</v>
      </c>
      <c r="E271" s="234" t="s">
        <v>19</v>
      </c>
      <c r="F271" s="234" t="s">
        <v>19</v>
      </c>
      <c r="G271" s="234" t="s">
        <v>19</v>
      </c>
      <c r="H271" s="234" t="s">
        <v>4769</v>
      </c>
      <c r="I271" s="234" t="s">
        <v>4770</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4771</v>
      </c>
      <c r="B272" s="234" t="s">
        <v>4772</v>
      </c>
      <c r="C272" s="234" t="s">
        <v>4773</v>
      </c>
      <c r="D272" s="234" t="s">
        <v>4774</v>
      </c>
      <c r="E272" s="234" t="s">
        <v>19</v>
      </c>
      <c r="F272" s="234" t="s">
        <v>19</v>
      </c>
      <c r="G272" s="234" t="s">
        <v>19</v>
      </c>
      <c r="H272" s="234" t="s">
        <v>4775</v>
      </c>
      <c r="I272" s="234" t="s">
        <v>4776</v>
      </c>
      <c r="J272" s="234" t="s">
        <v>4777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1001</v>
      </c>
      <c r="B273" s="233" t="s">
        <v>4778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4779</v>
      </c>
      <c r="B274" s="234" t="s">
        <v>4780</v>
      </c>
      <c r="C274" s="234" t="s">
        <v>4781</v>
      </c>
      <c r="D274" s="234" t="s">
        <v>4774</v>
      </c>
      <c r="E274" s="234" t="s">
        <v>4782</v>
      </c>
      <c r="F274" s="234" t="s">
        <v>19</v>
      </c>
      <c r="G274" s="234" t="s">
        <v>19</v>
      </c>
      <c r="H274" s="234" t="s">
        <v>4783</v>
      </c>
      <c r="I274" s="234" t="s">
        <v>19</v>
      </c>
      <c r="J274" s="234" t="s">
        <v>4784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4785</v>
      </c>
      <c r="B275" s="234" t="s">
        <v>4786</v>
      </c>
      <c r="C275" s="234" t="s">
        <v>4787</v>
      </c>
      <c r="D275" s="234" t="s">
        <v>4788</v>
      </c>
      <c r="E275" s="234" t="s">
        <v>19</v>
      </c>
      <c r="F275" s="234" t="s">
        <v>19</v>
      </c>
      <c r="G275" s="234" t="s">
        <v>19</v>
      </c>
      <c r="H275" s="234" t="s">
        <v>4789</v>
      </c>
      <c r="I275" s="234" t="s">
        <v>19</v>
      </c>
      <c r="J275" s="234" t="s">
        <v>4790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4791</v>
      </c>
      <c r="B276" s="234" t="s">
        <v>4792</v>
      </c>
      <c r="C276" s="234" t="s">
        <v>4793</v>
      </c>
      <c r="D276" s="234" t="s">
        <v>4794</v>
      </c>
      <c r="E276" s="234" t="s">
        <v>19</v>
      </c>
      <c r="F276" s="234" t="s">
        <v>4795</v>
      </c>
      <c r="G276" s="234" t="s">
        <v>19</v>
      </c>
      <c r="H276" s="234" t="s">
        <v>4796</v>
      </c>
      <c r="I276" s="234" t="s">
        <v>4797</v>
      </c>
      <c r="J276" s="234" t="s">
        <v>4798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4799</v>
      </c>
      <c r="B277" s="233" t="s">
        <v>4800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4801</v>
      </c>
      <c r="B278" s="234" t="s">
        <v>4802</v>
      </c>
      <c r="C278" s="234" t="s">
        <v>4803</v>
      </c>
      <c r="D278" s="234" t="s">
        <v>4804</v>
      </c>
      <c r="E278" s="234" t="s">
        <v>19</v>
      </c>
      <c r="F278" s="234" t="s">
        <v>4805</v>
      </c>
      <c r="G278" s="234" t="s">
        <v>19</v>
      </c>
      <c r="H278" s="234" t="s">
        <v>4806</v>
      </c>
      <c r="I278" s="234" t="s">
        <v>19</v>
      </c>
      <c r="J278" s="234" t="s">
        <v>4807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4808</v>
      </c>
      <c r="B279" s="232" t="s">
        <v>4809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1007</v>
      </c>
      <c r="B280" s="233" t="s">
        <v>4810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4811</v>
      </c>
      <c r="B281" s="234" t="s">
        <v>4812</v>
      </c>
      <c r="C281" s="234" t="s">
        <v>4813</v>
      </c>
      <c r="D281" s="234" t="s">
        <v>4814</v>
      </c>
      <c r="E281" s="234" t="s">
        <v>4815</v>
      </c>
      <c r="F281" s="234" t="s">
        <v>19</v>
      </c>
      <c r="G281" s="234" t="s">
        <v>19</v>
      </c>
      <c r="H281" s="234" t="s">
        <v>4816</v>
      </c>
      <c r="I281" s="234" t="s">
        <v>19</v>
      </c>
      <c r="J281" s="234" t="s">
        <v>4817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4818</v>
      </c>
      <c r="B282" s="234" t="s">
        <v>4819</v>
      </c>
      <c r="C282" s="234" t="s">
        <v>4820</v>
      </c>
      <c r="D282" s="234" t="s">
        <v>19</v>
      </c>
      <c r="E282" s="234" t="s">
        <v>19</v>
      </c>
      <c r="F282" s="234" t="s">
        <v>19</v>
      </c>
      <c r="G282" s="234" t="s">
        <v>19</v>
      </c>
      <c r="H282" s="234" t="s">
        <v>4821</v>
      </c>
      <c r="I282" s="234" t="s">
        <v>19</v>
      </c>
      <c r="J282" s="234" t="s">
        <v>4822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4823</v>
      </c>
      <c r="B283" s="234" t="s">
        <v>4824</v>
      </c>
      <c r="C283" s="234" t="s">
        <v>4825</v>
      </c>
      <c r="D283" s="234" t="s">
        <v>19</v>
      </c>
      <c r="E283" s="234" t="s">
        <v>19</v>
      </c>
      <c r="F283" s="234" t="s">
        <v>19</v>
      </c>
      <c r="G283" s="234" t="s">
        <v>19</v>
      </c>
      <c r="H283" s="234" t="s">
        <v>4826</v>
      </c>
      <c r="I283" s="234" t="s">
        <v>19</v>
      </c>
      <c r="J283" s="234" t="s">
        <v>4827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4828</v>
      </c>
      <c r="B284" s="234" t="s">
        <v>4829</v>
      </c>
      <c r="C284" s="234" t="s">
        <v>4830</v>
      </c>
      <c r="D284" s="234" t="s">
        <v>4831</v>
      </c>
      <c r="E284" s="234" t="s">
        <v>19</v>
      </c>
      <c r="F284" s="234" t="s">
        <v>19</v>
      </c>
      <c r="G284" s="234" t="s">
        <v>19</v>
      </c>
      <c r="H284" s="234" t="s">
        <v>4832</v>
      </c>
      <c r="I284" s="234" t="s">
        <v>19</v>
      </c>
      <c r="J284" s="234" t="s">
        <v>4833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1011</v>
      </c>
      <c r="B285" s="233" t="s">
        <v>4834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4835</v>
      </c>
      <c r="B286" s="234" t="s">
        <v>4836</v>
      </c>
      <c r="C286" s="234" t="s">
        <v>4837</v>
      </c>
      <c r="D286" s="234" t="s">
        <v>4838</v>
      </c>
      <c r="E286" s="234" t="s">
        <v>19</v>
      </c>
      <c r="F286" s="234" t="s">
        <v>19</v>
      </c>
      <c r="G286" s="234" t="s">
        <v>19</v>
      </c>
      <c r="H286" s="234" t="s">
        <v>4839</v>
      </c>
      <c r="I286" s="234" t="s">
        <v>4840</v>
      </c>
      <c r="J286" s="234" t="s">
        <v>4841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1015</v>
      </c>
      <c r="B287" s="233" t="s">
        <v>4842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4843</v>
      </c>
      <c r="B288" s="234" t="s">
        <v>4844</v>
      </c>
      <c r="C288" s="234" t="s">
        <v>4845</v>
      </c>
      <c r="D288" s="234" t="s">
        <v>4846</v>
      </c>
      <c r="E288" s="234" t="s">
        <v>4847</v>
      </c>
      <c r="F288" s="234" t="s">
        <v>4848</v>
      </c>
      <c r="G288" s="234" t="s">
        <v>4849</v>
      </c>
      <c r="H288" s="234" t="s">
        <v>4850</v>
      </c>
      <c r="I288" s="234" t="s">
        <v>3831</v>
      </c>
      <c r="J288" s="234" t="s">
        <v>4851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4852</v>
      </c>
      <c r="B289" s="234" t="s">
        <v>4853</v>
      </c>
      <c r="C289" s="234" t="s">
        <v>4854</v>
      </c>
      <c r="D289" s="234" t="s">
        <v>19</v>
      </c>
      <c r="E289" s="234" t="s">
        <v>4847</v>
      </c>
      <c r="F289" s="234" t="s">
        <v>19</v>
      </c>
      <c r="G289" s="234" t="s">
        <v>4855</v>
      </c>
      <c r="H289" s="234" t="s">
        <v>4856</v>
      </c>
      <c r="I289" s="234" t="s">
        <v>4857</v>
      </c>
      <c r="J289" s="234" t="s">
        <v>4858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4859</v>
      </c>
      <c r="B290" s="234" t="s">
        <v>4860</v>
      </c>
      <c r="C290" s="234" t="s">
        <v>4861</v>
      </c>
      <c r="D290" s="234" t="s">
        <v>19</v>
      </c>
      <c r="E290" s="234" t="s">
        <v>4862</v>
      </c>
      <c r="F290" s="234" t="s">
        <v>19</v>
      </c>
      <c r="G290" s="234" t="s">
        <v>4863</v>
      </c>
      <c r="H290" s="234" t="s">
        <v>4864</v>
      </c>
      <c r="I290" s="234" t="s">
        <v>4865</v>
      </c>
      <c r="J290" s="234" t="s">
        <v>4866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4867</v>
      </c>
      <c r="B291" s="234" t="s">
        <v>4868</v>
      </c>
      <c r="C291" s="234" t="s">
        <v>4869</v>
      </c>
      <c r="D291" s="234" t="s">
        <v>19</v>
      </c>
      <c r="E291" s="234" t="s">
        <v>19</v>
      </c>
      <c r="F291" s="234" t="s">
        <v>19</v>
      </c>
      <c r="G291" s="234" t="s">
        <v>19</v>
      </c>
      <c r="H291" s="234" t="s">
        <v>4870</v>
      </c>
      <c r="I291" s="234" t="s">
        <v>3831</v>
      </c>
      <c r="J291" s="234" t="s">
        <v>4871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1019</v>
      </c>
      <c r="B292" s="233" t="s">
        <v>4872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4873</v>
      </c>
      <c r="B293" s="234" t="s">
        <v>4874</v>
      </c>
      <c r="C293" s="234" t="s">
        <v>4875</v>
      </c>
      <c r="D293" s="234" t="s">
        <v>4876</v>
      </c>
      <c r="E293" s="234" t="s">
        <v>19</v>
      </c>
      <c r="F293" s="234" t="s">
        <v>19</v>
      </c>
      <c r="G293" s="234" t="s">
        <v>19</v>
      </c>
      <c r="H293" s="234" t="s">
        <v>4877</v>
      </c>
      <c r="I293" s="234" t="s">
        <v>4878</v>
      </c>
      <c r="J293" s="234" t="s">
        <v>4879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4880</v>
      </c>
      <c r="B294" s="234" t="s">
        <v>4881</v>
      </c>
      <c r="C294" s="234" t="s">
        <v>4882</v>
      </c>
      <c r="D294" s="234" t="s">
        <v>4876</v>
      </c>
      <c r="E294" s="234" t="s">
        <v>19</v>
      </c>
      <c r="F294" s="234" t="s">
        <v>4883</v>
      </c>
      <c r="G294" s="234" t="s">
        <v>19</v>
      </c>
      <c r="H294" s="234" t="s">
        <v>4884</v>
      </c>
      <c r="I294" s="234" t="s">
        <v>3801</v>
      </c>
      <c r="J294" s="234" t="s">
        <v>4885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4886</v>
      </c>
      <c r="B295" s="234" t="s">
        <v>4887</v>
      </c>
      <c r="C295" s="234" t="s">
        <v>4888</v>
      </c>
      <c r="D295" s="234" t="s">
        <v>4889</v>
      </c>
      <c r="E295" s="234" t="s">
        <v>19</v>
      </c>
      <c r="F295" s="234" t="s">
        <v>19</v>
      </c>
      <c r="G295" s="234" t="s">
        <v>19</v>
      </c>
      <c r="H295" s="234" t="s">
        <v>4890</v>
      </c>
      <c r="I295" s="234" t="s">
        <v>3801</v>
      </c>
      <c r="J295" s="234" t="s">
        <v>4891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1023</v>
      </c>
      <c r="B296" s="233" t="s">
        <v>4892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4893</v>
      </c>
      <c r="B297" s="234" t="s">
        <v>4894</v>
      </c>
      <c r="C297" s="234" t="s">
        <v>4895</v>
      </c>
      <c r="D297" s="234" t="s">
        <v>4889</v>
      </c>
      <c r="E297" s="234" t="s">
        <v>19</v>
      </c>
      <c r="F297" s="234" t="s">
        <v>4896</v>
      </c>
      <c r="G297" s="234" t="s">
        <v>19</v>
      </c>
      <c r="H297" s="234" t="s">
        <v>4897</v>
      </c>
      <c r="I297" s="234" t="s">
        <v>19</v>
      </c>
      <c r="J297" s="234" t="s">
        <v>4898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4899</v>
      </c>
      <c r="B298" s="234" t="s">
        <v>4900</v>
      </c>
      <c r="C298" s="234" t="s">
        <v>4901</v>
      </c>
      <c r="D298" s="234" t="s">
        <v>4902</v>
      </c>
      <c r="E298" s="234" t="s">
        <v>19</v>
      </c>
      <c r="F298" s="234" t="s">
        <v>19</v>
      </c>
      <c r="G298" s="234" t="s">
        <v>4903</v>
      </c>
      <c r="H298" s="234" t="s">
        <v>4904</v>
      </c>
      <c r="I298" s="234" t="s">
        <v>4904</v>
      </c>
      <c r="J298" s="234" t="s">
        <v>4905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4906</v>
      </c>
      <c r="B299" s="234" t="s">
        <v>4907</v>
      </c>
      <c r="C299" s="234" t="s">
        <v>4908</v>
      </c>
      <c r="D299" s="234" t="s">
        <v>19</v>
      </c>
      <c r="E299" s="234" t="s">
        <v>19</v>
      </c>
      <c r="F299" s="234" t="s">
        <v>19</v>
      </c>
      <c r="G299" s="234" t="s">
        <v>19</v>
      </c>
      <c r="H299" s="234" t="s">
        <v>4909</v>
      </c>
      <c r="I299" s="234" t="s">
        <v>4910</v>
      </c>
      <c r="J299" s="234" t="s">
        <v>4911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4912</v>
      </c>
      <c r="B300" s="234" t="s">
        <v>4913</v>
      </c>
      <c r="C300" s="234" t="s">
        <v>4914</v>
      </c>
      <c r="D300" s="234" t="s">
        <v>19</v>
      </c>
      <c r="E300" s="234" t="s">
        <v>19</v>
      </c>
      <c r="F300" s="234" t="s">
        <v>4915</v>
      </c>
      <c r="G300" s="234" t="s">
        <v>19</v>
      </c>
      <c r="H300" s="234" t="s">
        <v>4916</v>
      </c>
      <c r="I300" s="234" t="s">
        <v>4910</v>
      </c>
      <c r="J300" s="234" t="s">
        <v>4917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1027</v>
      </c>
      <c r="B301" s="233" t="s">
        <v>4918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4919</v>
      </c>
      <c r="B302" s="234" t="s">
        <v>4920</v>
      </c>
      <c r="C302" s="234" t="s">
        <v>4921</v>
      </c>
      <c r="D302" s="234" t="s">
        <v>19</v>
      </c>
      <c r="E302" s="234" t="s">
        <v>19</v>
      </c>
      <c r="F302" s="234" t="s">
        <v>19</v>
      </c>
      <c r="G302" s="234" t="s">
        <v>19</v>
      </c>
      <c r="H302" s="234" t="s">
        <v>4922</v>
      </c>
      <c r="I302" s="234" t="s">
        <v>19</v>
      </c>
      <c r="J302" s="234" t="s">
        <v>4923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4924</v>
      </c>
      <c r="B303" s="234" t="s">
        <v>4925</v>
      </c>
      <c r="C303" s="234" t="s">
        <v>4926</v>
      </c>
      <c r="D303" s="234" t="s">
        <v>4927</v>
      </c>
      <c r="E303" s="234" t="s">
        <v>19</v>
      </c>
      <c r="F303" s="234" t="s">
        <v>19</v>
      </c>
      <c r="G303" s="234" t="s">
        <v>19</v>
      </c>
      <c r="H303" s="234" t="s">
        <v>4928</v>
      </c>
      <c r="I303" s="234" t="s">
        <v>3831</v>
      </c>
      <c r="J303" s="234" t="s">
        <v>4929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4930</v>
      </c>
      <c r="B304" s="234" t="s">
        <v>4931</v>
      </c>
      <c r="C304" s="234" t="s">
        <v>4932</v>
      </c>
      <c r="D304" s="234" t="s">
        <v>4927</v>
      </c>
      <c r="E304" s="234" t="s">
        <v>19</v>
      </c>
      <c r="F304" s="234" t="s">
        <v>4933</v>
      </c>
      <c r="G304" s="234" t="s">
        <v>19</v>
      </c>
      <c r="H304" s="234" t="s">
        <v>4934</v>
      </c>
      <c r="I304" s="234" t="s">
        <v>19</v>
      </c>
      <c r="J304" s="234" t="s">
        <v>4935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4936</v>
      </c>
      <c r="B305" s="234" t="s">
        <v>4937</v>
      </c>
      <c r="C305" s="234" t="s">
        <v>4938</v>
      </c>
      <c r="D305" s="234" t="s">
        <v>4939</v>
      </c>
      <c r="E305" s="234" t="s">
        <v>19</v>
      </c>
      <c r="F305" s="234" t="s">
        <v>19</v>
      </c>
      <c r="G305" s="234" t="s">
        <v>19</v>
      </c>
      <c r="H305" s="234" t="s">
        <v>4940</v>
      </c>
      <c r="I305" s="234" t="s">
        <v>4941</v>
      </c>
      <c r="J305" s="234" t="s">
        <v>4942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4943</v>
      </c>
      <c r="B306" s="234" t="s">
        <v>4944</v>
      </c>
      <c r="C306" s="234" t="s">
        <v>4945</v>
      </c>
      <c r="D306" s="234" t="s">
        <v>4946</v>
      </c>
      <c r="E306" s="234" t="s">
        <v>19</v>
      </c>
      <c r="F306" s="234" t="s">
        <v>19</v>
      </c>
      <c r="G306" s="234" t="s">
        <v>19</v>
      </c>
      <c r="H306" s="234" t="s">
        <v>4947</v>
      </c>
      <c r="I306" s="234" t="s">
        <v>3831</v>
      </c>
      <c r="J306" s="234" t="s">
        <v>4948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1031</v>
      </c>
      <c r="B307" s="233" t="s">
        <v>4949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4950</v>
      </c>
      <c r="B308" s="234" t="s">
        <v>4951</v>
      </c>
      <c r="C308" s="234" t="s">
        <v>4952</v>
      </c>
      <c r="D308" s="234" t="s">
        <v>4946</v>
      </c>
      <c r="E308" s="234" t="s">
        <v>19</v>
      </c>
      <c r="F308" s="234" t="s">
        <v>4953</v>
      </c>
      <c r="G308" s="234" t="s">
        <v>19</v>
      </c>
      <c r="H308" s="234" t="s">
        <v>4954</v>
      </c>
      <c r="I308" s="234" t="s">
        <v>4955</v>
      </c>
      <c r="J308" s="234" t="s">
        <v>4956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1035</v>
      </c>
      <c r="B309" s="233" t="s">
        <v>4957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4958</v>
      </c>
      <c r="B310" s="234" t="s">
        <v>4959</v>
      </c>
      <c r="C310" s="234" t="s">
        <v>4960</v>
      </c>
      <c r="D310" s="234" t="s">
        <v>19</v>
      </c>
      <c r="E310" s="234" t="s">
        <v>19</v>
      </c>
      <c r="F310" s="234" t="s">
        <v>4961</v>
      </c>
      <c r="G310" s="234" t="s">
        <v>19</v>
      </c>
      <c r="H310" s="234" t="s">
        <v>4962</v>
      </c>
      <c r="I310" s="234" t="s">
        <v>4963</v>
      </c>
      <c r="J310" s="234" t="s">
        <v>4964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4965</v>
      </c>
      <c r="B311" s="234" t="s">
        <v>4966</v>
      </c>
      <c r="C311" s="234" t="s">
        <v>4967</v>
      </c>
      <c r="D311" s="234" t="s">
        <v>4968</v>
      </c>
      <c r="E311" s="234" t="s">
        <v>19</v>
      </c>
      <c r="F311" s="234" t="s">
        <v>19</v>
      </c>
      <c r="G311" s="234" t="s">
        <v>4969</v>
      </c>
      <c r="H311" s="234" t="s">
        <v>4970</v>
      </c>
      <c r="I311" s="234" t="s">
        <v>19</v>
      </c>
      <c r="J311" s="234" t="s">
        <v>4971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4972</v>
      </c>
      <c r="B312" s="234" t="s">
        <v>4973</v>
      </c>
      <c r="C312" s="234" t="s">
        <v>4974</v>
      </c>
      <c r="D312" s="234" t="s">
        <v>4975</v>
      </c>
      <c r="E312" s="234" t="s">
        <v>19</v>
      </c>
      <c r="F312" s="234" t="s">
        <v>19</v>
      </c>
      <c r="G312" s="234" t="s">
        <v>19</v>
      </c>
      <c r="H312" s="234" t="s">
        <v>4976</v>
      </c>
      <c r="I312" s="234" t="s">
        <v>19</v>
      </c>
      <c r="J312" s="234" t="s">
        <v>4977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4978</v>
      </c>
      <c r="B313" s="234" t="s">
        <v>4979</v>
      </c>
      <c r="C313" s="234" t="s">
        <v>4980</v>
      </c>
      <c r="D313" s="234" t="s">
        <v>4981</v>
      </c>
      <c r="E313" s="234" t="s">
        <v>19</v>
      </c>
      <c r="F313" s="234" t="s">
        <v>19</v>
      </c>
      <c r="G313" s="234" t="s">
        <v>4982</v>
      </c>
      <c r="H313" s="234" t="s">
        <v>4983</v>
      </c>
      <c r="I313" s="234" t="s">
        <v>4984</v>
      </c>
      <c r="J313" s="234" t="s">
        <v>4985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4986</v>
      </c>
      <c r="B314" s="234" t="s">
        <v>4987</v>
      </c>
      <c r="C314" s="234" t="s">
        <v>4988</v>
      </c>
      <c r="D314" s="234" t="s">
        <v>4989</v>
      </c>
      <c r="E314" s="234" t="s">
        <v>19</v>
      </c>
      <c r="F314" s="234" t="s">
        <v>19</v>
      </c>
      <c r="G314" s="234" t="s">
        <v>4990</v>
      </c>
      <c r="H314" s="234" t="s">
        <v>4991</v>
      </c>
      <c r="I314" s="234" t="s">
        <v>4992</v>
      </c>
      <c r="J314" s="234" t="s">
        <v>4993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4994</v>
      </c>
      <c r="B315" s="233" t="s">
        <v>4995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4996</v>
      </c>
      <c r="B316" s="234" t="s">
        <v>4997</v>
      </c>
      <c r="C316" s="234" t="s">
        <v>4998</v>
      </c>
      <c r="D316" s="234" t="s">
        <v>19</v>
      </c>
      <c r="E316" s="234" t="s">
        <v>19</v>
      </c>
      <c r="F316" s="234" t="s">
        <v>19</v>
      </c>
      <c r="G316" s="234" t="s">
        <v>19</v>
      </c>
      <c r="H316" s="234" t="s">
        <v>4999</v>
      </c>
      <c r="I316" s="234" t="s">
        <v>5000</v>
      </c>
      <c r="J316" s="234" t="s">
        <v>5001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5002</v>
      </c>
      <c r="B317" s="234" t="s">
        <v>5003</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5004</v>
      </c>
      <c r="B318" s="233" t="s">
        <v>5005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5006</v>
      </c>
      <c r="B319" s="234" t="s">
        <v>5007</v>
      </c>
      <c r="C319" s="234" t="s">
        <v>5008</v>
      </c>
      <c r="D319" s="234" t="s">
        <v>5009</v>
      </c>
      <c r="E319" s="234" t="s">
        <v>19</v>
      </c>
      <c r="F319" s="234" t="s">
        <v>5010</v>
      </c>
      <c r="G319" s="234" t="s">
        <v>5011</v>
      </c>
      <c r="H319" s="234" t="s">
        <v>5012</v>
      </c>
      <c r="I319" s="234" t="s">
        <v>19</v>
      </c>
      <c r="J319" s="234" t="s">
        <v>5013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5014</v>
      </c>
      <c r="B320" s="234" t="s">
        <v>5015</v>
      </c>
      <c r="C320" s="234" t="s">
        <v>5016</v>
      </c>
      <c r="D320" s="234" t="s">
        <v>5017</v>
      </c>
      <c r="E320" s="234" t="s">
        <v>19</v>
      </c>
      <c r="F320" s="234" t="s">
        <v>19</v>
      </c>
      <c r="G320" s="234" t="s">
        <v>19</v>
      </c>
      <c r="H320" s="234" t="s">
        <v>5018</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5019</v>
      </c>
      <c r="B321" s="234" t="s">
        <v>5020</v>
      </c>
      <c r="C321" s="234" t="s">
        <v>5021</v>
      </c>
      <c r="D321" s="234" t="s">
        <v>5022</v>
      </c>
      <c r="E321" s="234" t="s">
        <v>19</v>
      </c>
      <c r="F321" s="234" t="s">
        <v>19</v>
      </c>
      <c r="G321" s="234" t="s">
        <v>19</v>
      </c>
      <c r="H321" s="234" t="s">
        <v>5023</v>
      </c>
      <c r="I321" s="234" t="s">
        <v>19</v>
      </c>
      <c r="J321" s="234" t="s">
        <v>5024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5025</v>
      </c>
      <c r="B322" s="234" t="s">
        <v>5026</v>
      </c>
      <c r="C322" s="234" t="s">
        <v>5027</v>
      </c>
      <c r="D322" s="234" t="s">
        <v>5028</v>
      </c>
      <c r="E322" s="234" t="s">
        <v>19</v>
      </c>
      <c r="F322" s="234" t="s">
        <v>19</v>
      </c>
      <c r="G322" s="234" t="s">
        <v>19</v>
      </c>
      <c r="H322" s="234" t="s">
        <v>5029</v>
      </c>
      <c r="I322" s="234" t="s">
        <v>19</v>
      </c>
      <c r="J322" s="234" t="s">
        <v>5030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5031</v>
      </c>
      <c r="B323" s="234" t="s">
        <v>5032</v>
      </c>
      <c r="C323" s="234" t="s">
        <v>5033</v>
      </c>
      <c r="D323" s="234" t="s">
        <v>19</v>
      </c>
      <c r="E323" s="234" t="s">
        <v>19</v>
      </c>
      <c r="F323" s="234" t="s">
        <v>19</v>
      </c>
      <c r="G323" s="234" t="s">
        <v>19</v>
      </c>
      <c r="H323" s="234" t="s">
        <v>5034</v>
      </c>
      <c r="I323" s="234" t="s">
        <v>3831</v>
      </c>
      <c r="J323" s="234" t="s">
        <v>5035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5036</v>
      </c>
      <c r="B324" s="234" t="s">
        <v>5037</v>
      </c>
      <c r="C324" s="234" t="s">
        <v>5038</v>
      </c>
      <c r="D324" s="234" t="s">
        <v>19</v>
      </c>
      <c r="E324" s="234" t="s">
        <v>19</v>
      </c>
      <c r="F324" s="234" t="s">
        <v>19</v>
      </c>
      <c r="G324" s="234" t="s">
        <v>19</v>
      </c>
      <c r="H324" s="234" t="s">
        <v>5039</v>
      </c>
      <c r="I324" s="234" t="s">
        <v>5040</v>
      </c>
      <c r="J324" s="234" t="s">
        <v>5041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5042</v>
      </c>
      <c r="B325" s="234" t="s">
        <v>5043</v>
      </c>
      <c r="C325" s="234" t="s">
        <v>5044</v>
      </c>
      <c r="D325" s="234" t="s">
        <v>5045</v>
      </c>
      <c r="E325" s="234" t="s">
        <v>19</v>
      </c>
      <c r="F325" s="234" t="s">
        <v>19</v>
      </c>
      <c r="G325" s="234" t="s">
        <v>19</v>
      </c>
      <c r="H325" s="234" t="s">
        <v>5046</v>
      </c>
      <c r="I325" s="234" t="s">
        <v>19</v>
      </c>
      <c r="J325" s="234" t="s">
        <v>5047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5048</v>
      </c>
      <c r="B326" s="241" t="s">
        <v>5049</v>
      </c>
      <c r="C326" s="241" t="s">
        <v>5050</v>
      </c>
      <c r="D326" s="241" t="s">
        <v>5051</v>
      </c>
      <c r="E326" s="241" t="s">
        <v>19</v>
      </c>
      <c r="F326" s="241" t="s">
        <v>19</v>
      </c>
      <c r="G326" s="241" t="s">
        <v>19</v>
      </c>
      <c r="H326" s="241" t="s">
        <v>5052</v>
      </c>
      <c r="I326" s="241" t="s">
        <v>3831</v>
      </c>
      <c r="J326" s="241" t="s">
        <v>5053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325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IFERROR(INDEX('Recommendations'!$G$2:$G$64, MATCH(L2,'Recommendations'!$A$2:$A$64,0))="Implemented", FALSE))</xm:f>
            <x14:dxf>
              <font>
                <color rgb="FF000000"/>
              </font>
              <fill>
                <patternFill>
                  <bgColor rgb="FF3C7D22"/>
                </patternFill>
              </fill>
            </x14:dxf>
          </x14:cfRule>
          <x14:cfRule type="expression" priority="2" id="{00000000-000E-0000-0A00-000002000000}">
            <xm:f>AND(L2&lt;&gt;"", IFERROR(INDEX('Recommendations'!$G$2:$G$64, MATCH(L2,'Recommendations'!$A$2:$A$64,0))="Compensated", FALSE))</xm:f>
            <x14:dxf>
              <font>
                <color rgb="FF000000"/>
              </font>
              <fill>
                <patternFill>
                  <bgColor rgb="FFC6E0B4"/>
                </patternFill>
              </fill>
            </x14:dxf>
          </x14:cfRule>
          <x14:cfRule type="expression" priority="3" id="{00000000-000E-0000-0A00-000003000000}">
            <xm:f>AND(L2&lt;&gt;"", IFERROR(INDEX('Recommendations'!$G$2:$G$64, MATCH(L2,'Recommendations'!$A$2:$A$64,0))="Testing", FALSE))</xm:f>
            <x14:dxf>
              <font>
                <color rgb="FF000000"/>
              </font>
              <fill>
                <patternFill>
                  <bgColor rgb="FFFFC000"/>
                </patternFill>
              </fill>
            </x14:dxf>
          </x14:cfRule>
          <x14:cfRule type="expression" priority="4" id="{00000000-000E-0000-0A00-000004000000}">
            <xm:f>AND(L2&lt;&gt;"", IFERROR(INDEX('Recommendations'!$G$2:$G$64, MATCH(L2,'Recommendations'!$A$2:$A$64,0))="Failed", FALSE))</xm:f>
            <x14:dxf>
              <font>
                <color rgb="FF000000"/>
              </font>
              <fill>
                <patternFill>
                  <bgColor rgb="FFD82891"/>
                </patternFill>
              </fill>
            </x14:dxf>
          </x14:cfRule>
          <x14:cfRule type="expression" priority="5" id="{00000000-000E-0000-0A00-000005000000}">
            <xm:f>AND(L2&lt;&gt;"", IFERROR(INDEX('Recommendations'!$G$2:$G$64, MATCH(L2,'Recommendations'!$A$2:$A$64,0))="Risk Accepted", FALSE))</xm:f>
            <x14:dxf>
              <font>
                <color rgb="FF000000"/>
              </font>
              <fill>
                <patternFill>
                  <bgColor rgb="FFD9D9D9"/>
                </patternFill>
              </fill>
            </x14:dxf>
          </x14:cfRule>
          <x14:cfRule type="expression" priority="6" id="{00000000-000E-0000-0A00-000006000000}">
            <xm:f>AND(L2&lt;&gt;"", IFERROR(INDEX('Recommendations'!$G$2:$G$64, MATCH(L2,'Recommendations'!$A$2:$A$64,0))="N/A",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2202</v>
      </c>
      <c r="B1" s="286" t="s">
        <v>3087</v>
      </c>
      <c r="C1" s="286" t="s">
        <v>0</v>
      </c>
      <c r="D1" s="286" t="s">
        <v>565</v>
      </c>
      <c r="E1" s="286" t="s">
        <v>5054</v>
      </c>
      <c r="F1" s="286" t="s">
        <v>5055</v>
      </c>
      <c r="G1" s="286" t="s">
        <v>570</v>
      </c>
      <c r="H1" s="286" t="s">
        <v>571</v>
      </c>
      <c r="I1" s="286" t="s">
        <v>572</v>
      </c>
      <c r="J1" s="286" t="s">
        <v>573</v>
      </c>
      <c r="K1" s="286" t="s">
        <v>574</v>
      </c>
      <c r="L1" s="286" t="s">
        <v>575</v>
      </c>
      <c r="M1" s="286" t="s">
        <v>576</v>
      </c>
      <c r="N1" s="286" t="s">
        <v>577</v>
      </c>
      <c r="O1" s="286" t="s">
        <v>578</v>
      </c>
      <c r="P1" s="286" t="s">
        <v>579</v>
      </c>
      <c r="Q1" s="286" t="s">
        <v>580</v>
      </c>
      <c r="R1" s="286" t="s">
        <v>581</v>
      </c>
      <c r="S1" s="286" t="s">
        <v>582</v>
      </c>
      <c r="T1" s="286" t="s">
        <v>583</v>
      </c>
      <c r="U1" s="286" t="s">
        <v>584</v>
      </c>
      <c r="V1" s="286" t="s">
        <v>585</v>
      </c>
      <c r="W1" s="286" t="s">
        <v>586</v>
      </c>
      <c r="X1" s="286" t="s">
        <v>587</v>
      </c>
      <c r="Y1" s="286" t="s">
        <v>588</v>
      </c>
      <c r="Z1" s="286" t="s">
        <v>589</v>
      </c>
      <c r="AA1" s="286" t="s">
        <v>590</v>
      </c>
      <c r="AB1" s="286" t="s">
        <v>591</v>
      </c>
      <c r="AC1" s="286" t="s">
        <v>592</v>
      </c>
      <c r="AD1" s="286" t="s">
        <v>593</v>
      </c>
      <c r="AE1" s="286" t="s">
        <v>594</v>
      </c>
      <c r="AF1" s="286" t="s">
        <v>595</v>
      </c>
      <c r="AG1" s="286" t="s">
        <v>596</v>
      </c>
      <c r="AH1" s="286" t="s">
        <v>597</v>
      </c>
      <c r="AI1" s="286" t="s">
        <v>598</v>
      </c>
      <c r="AJ1" s="286" t="s">
        <v>599</v>
      </c>
      <c r="AK1" s="286" t="s">
        <v>600</v>
      </c>
      <c r="AL1" s="286" t="s">
        <v>601</v>
      </c>
      <c r="AM1" s="286" t="s">
        <v>602</v>
      </c>
      <c r="AN1" s="286" t="s">
        <v>603</v>
      </c>
      <c r="AO1" s="286" t="s">
        <v>604</v>
      </c>
      <c r="AP1" s="286" t="s">
        <v>605</v>
      </c>
      <c r="AQ1" s="286" t="s">
        <v>606</v>
      </c>
      <c r="AR1" s="286" t="s">
        <v>607</v>
      </c>
      <c r="AS1" s="286" t="s">
        <v>608</v>
      </c>
      <c r="AT1" s="286" t="s">
        <v>609</v>
      </c>
      <c r="AU1" s="287" t="s">
        <v>610</v>
      </c>
    </row>
    <row r="2" spans="1:47" ht="60" customHeight="1" outlineLevel="1" x14ac:dyDescent="0.35">
      <c r="A2" s="277" t="s">
        <v>5056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5056</v>
      </c>
      <c r="B3" s="256" t="s">
        <v>5057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5056</v>
      </c>
      <c r="B4" s="257" t="s">
        <v>5057</v>
      </c>
      <c r="C4" s="258" t="s">
        <v>5058</v>
      </c>
      <c r="D4" s="261" t="s">
        <v>5059</v>
      </c>
      <c r="E4" s="262" t="s">
        <v>5060</v>
      </c>
      <c r="F4" s="265" t="s">
        <v>5061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5056</v>
      </c>
      <c r="B5" s="257" t="s">
        <v>5057</v>
      </c>
      <c r="C5" s="258" t="s">
        <v>5062</v>
      </c>
      <c r="D5" s="261" t="s">
        <v>5063</v>
      </c>
      <c r="E5" s="262" t="s">
        <v>5060</v>
      </c>
      <c r="F5" s="265" t="s">
        <v>5061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5056</v>
      </c>
      <c r="B6" s="257" t="s">
        <v>5057</v>
      </c>
      <c r="C6" s="258" t="s">
        <v>5064</v>
      </c>
      <c r="D6" s="261" t="s">
        <v>5065</v>
      </c>
      <c r="E6" s="262" t="s">
        <v>5060</v>
      </c>
      <c r="F6" s="265" t="s">
        <v>5061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5056</v>
      </c>
      <c r="B7" s="257" t="s">
        <v>5057</v>
      </c>
      <c r="C7" s="258" t="s">
        <v>5066</v>
      </c>
      <c r="D7" s="261" t="s">
        <v>5067</v>
      </c>
      <c r="E7" s="262" t="s">
        <v>5060</v>
      </c>
      <c r="F7" s="265" t="s">
        <v>5061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5056</v>
      </c>
      <c r="B8" s="257" t="s">
        <v>5057</v>
      </c>
      <c r="C8" s="258" t="s">
        <v>5068</v>
      </c>
      <c r="D8" s="261" t="s">
        <v>5069</v>
      </c>
      <c r="E8" s="262" t="s">
        <v>5060</v>
      </c>
      <c r="F8" s="265" t="s">
        <v>5061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5056</v>
      </c>
      <c r="B9" s="257" t="s">
        <v>5057</v>
      </c>
      <c r="C9" s="258" t="s">
        <v>5070</v>
      </c>
      <c r="D9" s="261" t="s">
        <v>5071</v>
      </c>
      <c r="E9" s="262" t="s">
        <v>5060</v>
      </c>
      <c r="F9" s="265" t="s">
        <v>5061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5056</v>
      </c>
      <c r="B10" s="257" t="s">
        <v>5057</v>
      </c>
      <c r="C10" s="258" t="s">
        <v>5072</v>
      </c>
      <c r="D10" s="261" t="s">
        <v>5073</v>
      </c>
      <c r="E10" s="262" t="s">
        <v>5060</v>
      </c>
      <c r="F10" s="265" t="s">
        <v>5061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5056</v>
      </c>
      <c r="B11" s="257" t="s">
        <v>5057</v>
      </c>
      <c r="C11" s="258" t="s">
        <v>5074</v>
      </c>
      <c r="D11" s="261" t="s">
        <v>5075</v>
      </c>
      <c r="E11" s="262" t="s">
        <v>5060</v>
      </c>
      <c r="F11" s="265" t="s">
        <v>5061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5056</v>
      </c>
      <c r="B12" s="257" t="s">
        <v>5057</v>
      </c>
      <c r="C12" s="258" t="s">
        <v>5076</v>
      </c>
      <c r="D12" s="261" t="s">
        <v>5077</v>
      </c>
      <c r="E12" s="262" t="s">
        <v>5060</v>
      </c>
      <c r="F12" s="265" t="s">
        <v>5061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5056</v>
      </c>
      <c r="B13" s="257" t="s">
        <v>5057</v>
      </c>
      <c r="C13" s="258" t="s">
        <v>5078</v>
      </c>
      <c r="D13" s="261" t="s">
        <v>5079</v>
      </c>
      <c r="E13" s="262" t="s">
        <v>5060</v>
      </c>
      <c r="F13" s="265" t="s">
        <v>5061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5056</v>
      </c>
      <c r="B14" s="257" t="s">
        <v>5057</v>
      </c>
      <c r="C14" s="258" t="s">
        <v>5080</v>
      </c>
      <c r="D14" s="261" t="s">
        <v>5081</v>
      </c>
      <c r="E14" s="262" t="s">
        <v>5060</v>
      </c>
      <c r="F14" s="265" t="s">
        <v>5061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5056</v>
      </c>
      <c r="B15" s="257" t="s">
        <v>5057</v>
      </c>
      <c r="C15" s="258" t="s">
        <v>5082</v>
      </c>
      <c r="D15" s="261" t="s">
        <v>5083</v>
      </c>
      <c r="E15" s="262" t="s">
        <v>5060</v>
      </c>
      <c r="F15" s="265" t="s">
        <v>5061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5056</v>
      </c>
      <c r="B16" s="257" t="s">
        <v>5057</v>
      </c>
      <c r="C16" s="258" t="s">
        <v>5084</v>
      </c>
      <c r="D16" s="261" t="s">
        <v>5085</v>
      </c>
      <c r="E16" s="262" t="s">
        <v>5060</v>
      </c>
      <c r="F16" s="265" t="s">
        <v>5061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5056</v>
      </c>
      <c r="B17" s="256" t="s">
        <v>5086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5056</v>
      </c>
      <c r="B18" s="257" t="s">
        <v>5086</v>
      </c>
      <c r="C18" s="258" t="s">
        <v>5087</v>
      </c>
      <c r="D18" s="261" t="s">
        <v>5088</v>
      </c>
      <c r="E18" s="262" t="s">
        <v>5089</v>
      </c>
      <c r="F18" s="265" t="s">
        <v>5090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5056</v>
      </c>
      <c r="B19" s="257" t="s">
        <v>5086</v>
      </c>
      <c r="C19" s="258" t="s">
        <v>5091</v>
      </c>
      <c r="D19" s="261" t="s">
        <v>5092</v>
      </c>
      <c r="E19" s="262" t="s">
        <v>5089</v>
      </c>
      <c r="F19" s="265" t="s">
        <v>5090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5056</v>
      </c>
      <c r="B20" s="257" t="s">
        <v>5086</v>
      </c>
      <c r="C20" s="258" t="s">
        <v>5093</v>
      </c>
      <c r="D20" s="261" t="s">
        <v>5094</v>
      </c>
      <c r="E20" s="262" t="s">
        <v>5089</v>
      </c>
      <c r="F20" s="265" t="s">
        <v>5090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5056</v>
      </c>
      <c r="B21" s="257" t="s">
        <v>5086</v>
      </c>
      <c r="C21" s="258" t="s">
        <v>5095</v>
      </c>
      <c r="D21" s="261" t="s">
        <v>5096</v>
      </c>
      <c r="E21" s="262" t="s">
        <v>5089</v>
      </c>
      <c r="F21" s="265" t="s">
        <v>5090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5056</v>
      </c>
      <c r="B22" s="257" t="s">
        <v>5086</v>
      </c>
      <c r="C22" s="258" t="s">
        <v>5097</v>
      </c>
      <c r="D22" s="261" t="s">
        <v>5098</v>
      </c>
      <c r="E22" s="262" t="s">
        <v>5089</v>
      </c>
      <c r="F22" s="265" t="s">
        <v>5090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5056</v>
      </c>
      <c r="B23" s="257" t="s">
        <v>5086</v>
      </c>
      <c r="C23" s="258" t="s">
        <v>5099</v>
      </c>
      <c r="D23" s="261" t="s">
        <v>5100</v>
      </c>
      <c r="E23" s="262" t="s">
        <v>5060</v>
      </c>
      <c r="F23" s="265" t="s">
        <v>5061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5056</v>
      </c>
      <c r="B24" s="257" t="s">
        <v>5086</v>
      </c>
      <c r="C24" s="258" t="s">
        <v>5101</v>
      </c>
      <c r="D24" s="261" t="s">
        <v>5102</v>
      </c>
      <c r="E24" s="262" t="s">
        <v>5060</v>
      </c>
      <c r="F24" s="265" t="s">
        <v>5061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5056</v>
      </c>
      <c r="B25" s="257" t="s">
        <v>5086</v>
      </c>
      <c r="C25" s="258" t="s">
        <v>5103</v>
      </c>
      <c r="D25" s="261" t="s">
        <v>5104</v>
      </c>
      <c r="E25" s="262" t="s">
        <v>5060</v>
      </c>
      <c r="F25" s="265" t="s">
        <v>5105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5056</v>
      </c>
      <c r="B26" s="257" t="s">
        <v>5086</v>
      </c>
      <c r="C26" s="258" t="s">
        <v>5106</v>
      </c>
      <c r="D26" s="261" t="s">
        <v>5107</v>
      </c>
      <c r="E26" s="262" t="s">
        <v>5060</v>
      </c>
      <c r="F26" s="265" t="s">
        <v>5105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5056</v>
      </c>
      <c r="B27" s="257" t="s">
        <v>5086</v>
      </c>
      <c r="C27" s="258" t="s">
        <v>5108</v>
      </c>
      <c r="D27" s="261" t="s">
        <v>5109</v>
      </c>
      <c r="E27" s="262" t="s">
        <v>5060</v>
      </c>
      <c r="F27" s="265" t="s">
        <v>5105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5056</v>
      </c>
      <c r="B28" s="257" t="s">
        <v>5086</v>
      </c>
      <c r="C28" s="258" t="s">
        <v>5110</v>
      </c>
      <c r="D28" s="261" t="s">
        <v>5111</v>
      </c>
      <c r="E28" s="262" t="s">
        <v>5060</v>
      </c>
      <c r="F28" s="265" t="s">
        <v>5105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5056</v>
      </c>
      <c r="B29" s="257" t="s">
        <v>5086</v>
      </c>
      <c r="C29" s="258" t="s">
        <v>5112</v>
      </c>
      <c r="D29" s="261" t="s">
        <v>5113</v>
      </c>
      <c r="E29" s="262" t="s">
        <v>5060</v>
      </c>
      <c r="F29" s="265" t="s">
        <v>5105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5056</v>
      </c>
      <c r="B30" s="257" t="s">
        <v>5086</v>
      </c>
      <c r="C30" s="258" t="s">
        <v>5114</v>
      </c>
      <c r="D30" s="261" t="s">
        <v>5115</v>
      </c>
      <c r="E30" s="262" t="s">
        <v>5060</v>
      </c>
      <c r="F30" s="265" t="s">
        <v>5105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5056</v>
      </c>
      <c r="B31" s="257" t="s">
        <v>5086</v>
      </c>
      <c r="C31" s="258" t="s">
        <v>5116</v>
      </c>
      <c r="D31" s="261" t="s">
        <v>5117</v>
      </c>
      <c r="E31" s="262" t="s">
        <v>5060</v>
      </c>
      <c r="F31" s="265" t="s">
        <v>5105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5056</v>
      </c>
      <c r="B32" s="257" t="s">
        <v>5086</v>
      </c>
      <c r="C32" s="258" t="s">
        <v>5118</v>
      </c>
      <c r="D32" s="261" t="s">
        <v>5119</v>
      </c>
      <c r="E32" s="262" t="s">
        <v>5060</v>
      </c>
      <c r="F32" s="265" t="s">
        <v>5105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5056</v>
      </c>
      <c r="B33" s="257" t="s">
        <v>5086</v>
      </c>
      <c r="C33" s="258" t="s">
        <v>5120</v>
      </c>
      <c r="D33" s="261" t="s">
        <v>5121</v>
      </c>
      <c r="E33" s="262" t="s">
        <v>5089</v>
      </c>
      <c r="F33" s="265" t="s">
        <v>5090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5056</v>
      </c>
      <c r="B34" s="257" t="s">
        <v>5086</v>
      </c>
      <c r="C34" s="258" t="s">
        <v>5122</v>
      </c>
      <c r="D34" s="261" t="s">
        <v>5123</v>
      </c>
      <c r="E34" s="262" t="s">
        <v>5060</v>
      </c>
      <c r="F34" s="265" t="s">
        <v>5105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5056</v>
      </c>
      <c r="B35" s="256" t="s">
        <v>5124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5056</v>
      </c>
      <c r="B36" s="257" t="s">
        <v>5124</v>
      </c>
      <c r="C36" s="258" t="s">
        <v>5125</v>
      </c>
      <c r="D36" s="261" t="s">
        <v>5126</v>
      </c>
      <c r="E36" s="262" t="s">
        <v>5060</v>
      </c>
      <c r="F36" s="265" t="s">
        <v>5105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5056</v>
      </c>
      <c r="B37" s="257" t="s">
        <v>5124</v>
      </c>
      <c r="C37" s="258" t="s">
        <v>5127</v>
      </c>
      <c r="D37" s="261" t="s">
        <v>5128</v>
      </c>
      <c r="E37" s="262" t="s">
        <v>5060</v>
      </c>
      <c r="F37" s="265" t="s">
        <v>5129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5056</v>
      </c>
      <c r="B38" s="257" t="s">
        <v>5124</v>
      </c>
      <c r="C38" s="258" t="s">
        <v>5130</v>
      </c>
      <c r="D38" s="261" t="s">
        <v>5131</v>
      </c>
      <c r="E38" s="262" t="s">
        <v>5060</v>
      </c>
      <c r="F38" s="265" t="s">
        <v>5129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5056</v>
      </c>
      <c r="B39" s="257" t="s">
        <v>5124</v>
      </c>
      <c r="C39" s="258" t="s">
        <v>5132</v>
      </c>
      <c r="D39" s="261" t="s">
        <v>5133</v>
      </c>
      <c r="E39" s="262" t="s">
        <v>5060</v>
      </c>
      <c r="F39" s="265" t="s">
        <v>5129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5056</v>
      </c>
      <c r="B40" s="257" t="s">
        <v>5124</v>
      </c>
      <c r="C40" s="258" t="s">
        <v>5134</v>
      </c>
      <c r="D40" s="261" t="s">
        <v>5135</v>
      </c>
      <c r="E40" s="262" t="s">
        <v>5060</v>
      </c>
      <c r="F40" s="265" t="s">
        <v>5129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5056</v>
      </c>
      <c r="B41" s="257" t="s">
        <v>5124</v>
      </c>
      <c r="C41" s="258" t="s">
        <v>5136</v>
      </c>
      <c r="D41" s="261" t="s">
        <v>5137</v>
      </c>
      <c r="E41" s="262" t="s">
        <v>5060</v>
      </c>
      <c r="F41" s="265" t="s">
        <v>5129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5056</v>
      </c>
      <c r="B42" s="257" t="s">
        <v>5124</v>
      </c>
      <c r="C42" s="258" t="s">
        <v>5138</v>
      </c>
      <c r="D42" s="261" t="s">
        <v>5139</v>
      </c>
      <c r="E42" s="262" t="s">
        <v>5060</v>
      </c>
      <c r="F42" s="265" t="s">
        <v>5129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5056</v>
      </c>
      <c r="B43" s="257" t="s">
        <v>5124</v>
      </c>
      <c r="C43" s="258" t="s">
        <v>5140</v>
      </c>
      <c r="D43" s="261" t="s">
        <v>5141</v>
      </c>
      <c r="E43" s="262" t="s">
        <v>5060</v>
      </c>
      <c r="F43" s="265" t="s">
        <v>5129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5056</v>
      </c>
      <c r="B44" s="257" t="s">
        <v>5124</v>
      </c>
      <c r="C44" s="258" t="s">
        <v>5142</v>
      </c>
      <c r="D44" s="261" t="s">
        <v>5143</v>
      </c>
      <c r="E44" s="262" t="s">
        <v>5060</v>
      </c>
      <c r="F44" s="265" t="s">
        <v>5129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5056</v>
      </c>
      <c r="B45" s="257" t="s">
        <v>5124</v>
      </c>
      <c r="C45" s="258" t="s">
        <v>5144</v>
      </c>
      <c r="D45" s="261" t="s">
        <v>5145</v>
      </c>
      <c r="E45" s="262" t="s">
        <v>5060</v>
      </c>
      <c r="F45" s="265" t="s">
        <v>5129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5056</v>
      </c>
      <c r="B46" s="257" t="s">
        <v>5124</v>
      </c>
      <c r="C46" s="258" t="s">
        <v>5146</v>
      </c>
      <c r="D46" s="261" t="s">
        <v>5147</v>
      </c>
      <c r="E46" s="262" t="s">
        <v>5060</v>
      </c>
      <c r="F46" s="265" t="s">
        <v>5129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5056</v>
      </c>
      <c r="B47" s="257" t="s">
        <v>5124</v>
      </c>
      <c r="C47" s="258" t="s">
        <v>5148</v>
      </c>
      <c r="D47" s="261" t="s">
        <v>5149</v>
      </c>
      <c r="E47" s="262" t="s">
        <v>5060</v>
      </c>
      <c r="F47" s="265" t="s">
        <v>5129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5056</v>
      </c>
      <c r="B48" s="257" t="s">
        <v>5124</v>
      </c>
      <c r="C48" s="258" t="s">
        <v>5150</v>
      </c>
      <c r="D48" s="261" t="s">
        <v>5151</v>
      </c>
      <c r="E48" s="262" t="s">
        <v>5060</v>
      </c>
      <c r="F48" s="265" t="s">
        <v>5129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5056</v>
      </c>
      <c r="B49" s="257" t="s">
        <v>5124</v>
      </c>
      <c r="C49" s="258" t="s">
        <v>5152</v>
      </c>
      <c r="D49" s="261" t="s">
        <v>5153</v>
      </c>
      <c r="E49" s="262" t="s">
        <v>5060</v>
      </c>
      <c r="F49" s="265" t="s">
        <v>5129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5056</v>
      </c>
      <c r="B50" s="256" t="s">
        <v>2326</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5056</v>
      </c>
      <c r="B51" s="257" t="s">
        <v>2326</v>
      </c>
      <c r="C51" s="258" t="s">
        <v>5154</v>
      </c>
      <c r="D51" s="261" t="s">
        <v>5155</v>
      </c>
      <c r="E51" s="262" t="s">
        <v>5156</v>
      </c>
      <c r="F51" s="265" t="s">
        <v>5157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5056</v>
      </c>
      <c r="B52" s="257" t="s">
        <v>2326</v>
      </c>
      <c r="C52" s="258" t="s">
        <v>5158</v>
      </c>
      <c r="D52" s="261" t="s">
        <v>5159</v>
      </c>
      <c r="E52" s="262" t="s">
        <v>5156</v>
      </c>
      <c r="F52" s="265" t="s">
        <v>5157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5056</v>
      </c>
      <c r="B53" s="257" t="s">
        <v>2326</v>
      </c>
      <c r="C53" s="258" t="s">
        <v>5160</v>
      </c>
      <c r="D53" s="261" t="s">
        <v>5161</v>
      </c>
      <c r="E53" s="262" t="s">
        <v>5156</v>
      </c>
      <c r="F53" s="265" t="s">
        <v>5157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5056</v>
      </c>
      <c r="B54" s="257" t="s">
        <v>2326</v>
      </c>
      <c r="C54" s="258" t="s">
        <v>5162</v>
      </c>
      <c r="D54" s="261" t="s">
        <v>5163</v>
      </c>
      <c r="E54" s="262" t="s">
        <v>5156</v>
      </c>
      <c r="F54" s="265" t="s">
        <v>5157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5056</v>
      </c>
      <c r="B55" s="257" t="s">
        <v>2326</v>
      </c>
      <c r="C55" s="258" t="s">
        <v>5164</v>
      </c>
      <c r="D55" s="261" t="s">
        <v>5165</v>
      </c>
      <c r="E55" s="262" t="s">
        <v>5156</v>
      </c>
      <c r="F55" s="265" t="s">
        <v>5157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5056</v>
      </c>
      <c r="B56" s="257" t="s">
        <v>2326</v>
      </c>
      <c r="C56" s="258" t="s">
        <v>5166</v>
      </c>
      <c r="D56" s="261" t="s">
        <v>5167</v>
      </c>
      <c r="E56" s="262" t="s">
        <v>5156</v>
      </c>
      <c r="F56" s="265" t="s">
        <v>5157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5056</v>
      </c>
      <c r="B57" s="257" t="s">
        <v>2326</v>
      </c>
      <c r="C57" s="258" t="s">
        <v>5168</v>
      </c>
      <c r="D57" s="261" t="s">
        <v>5169</v>
      </c>
      <c r="E57" s="262" t="s">
        <v>5156</v>
      </c>
      <c r="F57" s="265" t="s">
        <v>5157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5056</v>
      </c>
      <c r="B58" s="257" t="s">
        <v>2326</v>
      </c>
      <c r="C58" s="258" t="s">
        <v>5170</v>
      </c>
      <c r="D58" s="261" t="s">
        <v>5171</v>
      </c>
      <c r="E58" s="262" t="s">
        <v>5060</v>
      </c>
      <c r="F58" s="265" t="s">
        <v>5157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5056</v>
      </c>
      <c r="B59" s="257" t="s">
        <v>2326</v>
      </c>
      <c r="C59" s="258" t="s">
        <v>5172</v>
      </c>
      <c r="D59" s="261" t="s">
        <v>5173</v>
      </c>
      <c r="E59" s="262" t="s">
        <v>5060</v>
      </c>
      <c r="F59" s="265" t="s">
        <v>5157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5056</v>
      </c>
      <c r="B60" s="256" t="s">
        <v>5174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5056</v>
      </c>
      <c r="B61" s="257" t="s">
        <v>5174</v>
      </c>
      <c r="C61" s="258" t="s">
        <v>5175</v>
      </c>
      <c r="D61" s="261" t="s">
        <v>5176</v>
      </c>
      <c r="E61" s="262" t="s">
        <v>5060</v>
      </c>
      <c r="F61" s="265" t="s">
        <v>5177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5056</v>
      </c>
      <c r="B62" s="257" t="s">
        <v>5174</v>
      </c>
      <c r="C62" s="258" t="s">
        <v>5178</v>
      </c>
      <c r="D62" s="261" t="s">
        <v>5179</v>
      </c>
      <c r="E62" s="262" t="s">
        <v>5060</v>
      </c>
      <c r="F62" s="265" t="s">
        <v>5177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5056</v>
      </c>
      <c r="B63" s="257" t="s">
        <v>5174</v>
      </c>
      <c r="C63" s="258" t="s">
        <v>5180</v>
      </c>
      <c r="D63" s="261" t="s">
        <v>5181</v>
      </c>
      <c r="E63" s="262" t="s">
        <v>5060</v>
      </c>
      <c r="F63" s="265" t="s">
        <v>5177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5056</v>
      </c>
      <c r="B64" s="257" t="s">
        <v>5174</v>
      </c>
      <c r="C64" s="258" t="s">
        <v>5182</v>
      </c>
      <c r="D64" s="261" t="s">
        <v>5183</v>
      </c>
      <c r="E64" s="262" t="s">
        <v>5060</v>
      </c>
      <c r="F64" s="265" t="s">
        <v>5177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5056</v>
      </c>
      <c r="B65" s="257" t="s">
        <v>5174</v>
      </c>
      <c r="C65" s="258" t="s">
        <v>5184</v>
      </c>
      <c r="D65" s="261" t="s">
        <v>5185</v>
      </c>
      <c r="E65" s="262" t="s">
        <v>5060</v>
      </c>
      <c r="F65" s="265" t="s">
        <v>5177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5056</v>
      </c>
      <c r="B66" s="257" t="s">
        <v>5174</v>
      </c>
      <c r="C66" s="258" t="s">
        <v>5186</v>
      </c>
      <c r="D66" s="261" t="s">
        <v>5187</v>
      </c>
      <c r="E66" s="262" t="s">
        <v>5060</v>
      </c>
      <c r="F66" s="265" t="s">
        <v>5177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5056</v>
      </c>
      <c r="B67" s="257" t="s">
        <v>5174</v>
      </c>
      <c r="C67" s="258" t="s">
        <v>5188</v>
      </c>
      <c r="D67" s="261" t="s">
        <v>5189</v>
      </c>
      <c r="E67" s="262" t="s">
        <v>5060</v>
      </c>
      <c r="F67" s="265" t="s">
        <v>5177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5056</v>
      </c>
      <c r="B68" s="257" t="s">
        <v>5174</v>
      </c>
      <c r="C68" s="258" t="s">
        <v>5190</v>
      </c>
      <c r="D68" s="261" t="s">
        <v>5191</v>
      </c>
      <c r="E68" s="262" t="s">
        <v>5060</v>
      </c>
      <c r="F68" s="265" t="s">
        <v>5192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5056</v>
      </c>
      <c r="B69" s="257" t="s">
        <v>5174</v>
      </c>
      <c r="C69" s="258" t="s">
        <v>5193</v>
      </c>
      <c r="D69" s="261" t="s">
        <v>5194</v>
      </c>
      <c r="E69" s="262" t="s">
        <v>5060</v>
      </c>
      <c r="F69" s="265" t="s">
        <v>5192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5056</v>
      </c>
      <c r="B70" s="257" t="s">
        <v>5174</v>
      </c>
      <c r="C70" s="258" t="s">
        <v>5195</v>
      </c>
      <c r="D70" s="261" t="s">
        <v>5196</v>
      </c>
      <c r="E70" s="262" t="s">
        <v>5060</v>
      </c>
      <c r="F70" s="265" t="s">
        <v>5192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5056</v>
      </c>
      <c r="B71" s="257" t="s">
        <v>5174</v>
      </c>
      <c r="C71" s="258" t="s">
        <v>5197</v>
      </c>
      <c r="D71" s="261" t="s">
        <v>5198</v>
      </c>
      <c r="E71" s="262" t="s">
        <v>5060</v>
      </c>
      <c r="F71" s="265" t="s">
        <v>5199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5056</v>
      </c>
      <c r="B72" s="257" t="s">
        <v>5174</v>
      </c>
      <c r="C72" s="258" t="s">
        <v>5200</v>
      </c>
      <c r="D72" s="261" t="s">
        <v>5201</v>
      </c>
      <c r="E72" s="262" t="s">
        <v>5060</v>
      </c>
      <c r="F72" s="265" t="s">
        <v>5177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5056</v>
      </c>
      <c r="B73" s="257" t="s">
        <v>5174</v>
      </c>
      <c r="C73" s="258" t="s">
        <v>5202</v>
      </c>
      <c r="D73" s="261" t="s">
        <v>5203</v>
      </c>
      <c r="E73" s="262" t="s">
        <v>5204</v>
      </c>
      <c r="F73" s="265" t="s">
        <v>5177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5056</v>
      </c>
      <c r="B74" s="256" t="s">
        <v>5205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5056</v>
      </c>
      <c r="B75" s="257" t="s">
        <v>5205</v>
      </c>
      <c r="C75" s="258" t="s">
        <v>5206</v>
      </c>
      <c r="D75" s="261" t="s">
        <v>5207</v>
      </c>
      <c r="E75" s="262" t="s">
        <v>5204</v>
      </c>
      <c r="F75" s="265" t="s">
        <v>5208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5056</v>
      </c>
      <c r="B76" s="257" t="s">
        <v>5205</v>
      </c>
      <c r="C76" s="258" t="s">
        <v>5209</v>
      </c>
      <c r="D76" s="261" t="s">
        <v>5210</v>
      </c>
      <c r="E76" s="262" t="s">
        <v>5204</v>
      </c>
      <c r="F76" s="265" t="s">
        <v>5208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5056</v>
      </c>
      <c r="B77" s="257" t="s">
        <v>5205</v>
      </c>
      <c r="C77" s="258" t="s">
        <v>5211</v>
      </c>
      <c r="D77" s="261" t="s">
        <v>5212</v>
      </c>
      <c r="E77" s="262" t="s">
        <v>5204</v>
      </c>
      <c r="F77" s="265" t="s">
        <v>5208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5056</v>
      </c>
      <c r="B78" s="257" t="s">
        <v>5205</v>
      </c>
      <c r="C78" s="258" t="s">
        <v>5213</v>
      </c>
      <c r="D78" s="261" t="s">
        <v>5214</v>
      </c>
      <c r="E78" s="262" t="s">
        <v>5204</v>
      </c>
      <c r="F78" s="265" t="s">
        <v>5208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5056</v>
      </c>
      <c r="B79" s="257" t="s">
        <v>5205</v>
      </c>
      <c r="C79" s="258" t="s">
        <v>5215</v>
      </c>
      <c r="D79" s="261" t="s">
        <v>5216</v>
      </c>
      <c r="E79" s="262" t="s">
        <v>5204</v>
      </c>
      <c r="F79" s="265" t="s">
        <v>5208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5056</v>
      </c>
      <c r="B80" s="257" t="s">
        <v>5205</v>
      </c>
      <c r="C80" s="258" t="s">
        <v>5217</v>
      </c>
      <c r="D80" s="261" t="s">
        <v>5218</v>
      </c>
      <c r="E80" s="262" t="s">
        <v>5204</v>
      </c>
      <c r="F80" s="265" t="s">
        <v>5208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5056</v>
      </c>
      <c r="B81" s="257" t="s">
        <v>5205</v>
      </c>
      <c r="C81" s="258" t="s">
        <v>5219</v>
      </c>
      <c r="D81" s="261" t="s">
        <v>5220</v>
      </c>
      <c r="E81" s="262" t="s">
        <v>5204</v>
      </c>
      <c r="F81" s="265" t="s">
        <v>5208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5056</v>
      </c>
      <c r="B82" s="257" t="s">
        <v>5205</v>
      </c>
      <c r="C82" s="258" t="s">
        <v>5221</v>
      </c>
      <c r="D82" s="261" t="s">
        <v>5222</v>
      </c>
      <c r="E82" s="262" t="s">
        <v>5204</v>
      </c>
      <c r="F82" s="265" t="s">
        <v>5208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5056</v>
      </c>
      <c r="B83" s="257" t="s">
        <v>5205</v>
      </c>
      <c r="C83" s="258" t="s">
        <v>5223</v>
      </c>
      <c r="D83" s="261" t="s">
        <v>5224</v>
      </c>
      <c r="E83" s="262" t="s">
        <v>5204</v>
      </c>
      <c r="F83" s="265" t="s">
        <v>5208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5056</v>
      </c>
      <c r="B84" s="257" t="s">
        <v>5205</v>
      </c>
      <c r="C84" s="258" t="s">
        <v>5225</v>
      </c>
      <c r="D84" s="261" t="s">
        <v>5226</v>
      </c>
      <c r="E84" s="262" t="s">
        <v>5204</v>
      </c>
      <c r="F84" s="265" t="s">
        <v>5208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5056</v>
      </c>
      <c r="B85" s="257" t="s">
        <v>5205</v>
      </c>
      <c r="C85" s="258" t="s">
        <v>5227</v>
      </c>
      <c r="D85" s="261" t="s">
        <v>5228</v>
      </c>
      <c r="E85" s="262" t="s">
        <v>5204</v>
      </c>
      <c r="F85" s="265" t="s">
        <v>5208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5056</v>
      </c>
      <c r="B86" s="257" t="s">
        <v>5205</v>
      </c>
      <c r="C86" s="258" t="s">
        <v>5229</v>
      </c>
      <c r="D86" s="261" t="s">
        <v>5230</v>
      </c>
      <c r="E86" s="262" t="s">
        <v>5204</v>
      </c>
      <c r="F86" s="265" t="s">
        <v>5208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5056</v>
      </c>
      <c r="B87" s="257" t="s">
        <v>5205</v>
      </c>
      <c r="C87" s="258" t="s">
        <v>5231</v>
      </c>
      <c r="D87" s="261" t="s">
        <v>5232</v>
      </c>
      <c r="E87" s="262" t="s">
        <v>5204</v>
      </c>
      <c r="F87" s="265" t="s">
        <v>5208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5056</v>
      </c>
      <c r="B88" s="257" t="s">
        <v>5205</v>
      </c>
      <c r="C88" s="258" t="s">
        <v>5233</v>
      </c>
      <c r="D88" s="261" t="s">
        <v>5234</v>
      </c>
      <c r="E88" s="262" t="s">
        <v>5204</v>
      </c>
      <c r="F88" s="265" t="s">
        <v>5192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5056</v>
      </c>
      <c r="B89" s="257" t="s">
        <v>5205</v>
      </c>
      <c r="C89" s="258" t="s">
        <v>5235</v>
      </c>
      <c r="D89" s="261" t="s">
        <v>5236</v>
      </c>
      <c r="E89" s="262" t="s">
        <v>5204</v>
      </c>
      <c r="F89" s="265" t="s">
        <v>5192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5056</v>
      </c>
      <c r="B90" s="257" t="s">
        <v>5205</v>
      </c>
      <c r="C90" s="258" t="s">
        <v>5237</v>
      </c>
      <c r="D90" s="261" t="s">
        <v>5238</v>
      </c>
      <c r="E90" s="262" t="s">
        <v>5204</v>
      </c>
      <c r="F90" s="265" t="s">
        <v>5192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5056</v>
      </c>
      <c r="B91" s="256" t="s">
        <v>5239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5056</v>
      </c>
      <c r="B92" s="257" t="s">
        <v>5239</v>
      </c>
      <c r="C92" s="258" t="s">
        <v>5240</v>
      </c>
      <c r="D92" s="261" t="s">
        <v>5241</v>
      </c>
      <c r="E92" s="262" t="s">
        <v>5060</v>
      </c>
      <c r="F92" s="265" t="s">
        <v>5192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5056</v>
      </c>
      <c r="B93" s="257" t="s">
        <v>5239</v>
      </c>
      <c r="C93" s="258" t="s">
        <v>5242</v>
      </c>
      <c r="D93" s="261" t="s">
        <v>5243</v>
      </c>
      <c r="E93" s="262" t="s">
        <v>5060</v>
      </c>
      <c r="F93" s="265" t="s">
        <v>5192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5056</v>
      </c>
      <c r="B94" s="257" t="s">
        <v>5239</v>
      </c>
      <c r="C94" s="258" t="s">
        <v>5244</v>
      </c>
      <c r="D94" s="261" t="s">
        <v>5245</v>
      </c>
      <c r="E94" s="262" t="s">
        <v>5060</v>
      </c>
      <c r="F94" s="265" t="s">
        <v>5192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5056</v>
      </c>
      <c r="B95" s="257" t="s">
        <v>5239</v>
      </c>
      <c r="C95" s="258" t="s">
        <v>5246</v>
      </c>
      <c r="D95" s="261" t="s">
        <v>5247</v>
      </c>
      <c r="E95" s="262" t="s">
        <v>5060</v>
      </c>
      <c r="F95" s="265" t="s">
        <v>5192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5056</v>
      </c>
      <c r="B96" s="257" t="s">
        <v>5239</v>
      </c>
      <c r="C96" s="258" t="s">
        <v>5248</v>
      </c>
      <c r="D96" s="261" t="s">
        <v>5249</v>
      </c>
      <c r="E96" s="262" t="s">
        <v>5060</v>
      </c>
      <c r="F96" s="265" t="s">
        <v>5192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5056</v>
      </c>
      <c r="B97" s="257" t="s">
        <v>5239</v>
      </c>
      <c r="C97" s="258" t="s">
        <v>5250</v>
      </c>
      <c r="D97" s="261" t="s">
        <v>5251</v>
      </c>
      <c r="E97" s="262" t="s">
        <v>5060</v>
      </c>
      <c r="F97" s="265" t="s">
        <v>5252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5056</v>
      </c>
      <c r="B98" s="257" t="s">
        <v>5239</v>
      </c>
      <c r="C98" s="258" t="s">
        <v>5253</v>
      </c>
      <c r="D98" s="261" t="s">
        <v>5254</v>
      </c>
      <c r="E98" s="262" t="s">
        <v>5060</v>
      </c>
      <c r="F98" s="265" t="s">
        <v>5252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5056</v>
      </c>
      <c r="B99" s="257" t="s">
        <v>5239</v>
      </c>
      <c r="C99" s="258" t="s">
        <v>5255</v>
      </c>
      <c r="D99" s="261" t="s">
        <v>5256</v>
      </c>
      <c r="E99" s="262" t="s">
        <v>5060</v>
      </c>
      <c r="F99" s="265" t="s">
        <v>5252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5056</v>
      </c>
      <c r="B100" s="257" t="s">
        <v>5239</v>
      </c>
      <c r="C100" s="258" t="s">
        <v>5257</v>
      </c>
      <c r="D100" s="261" t="s">
        <v>5258</v>
      </c>
      <c r="E100" s="262" t="s">
        <v>5060</v>
      </c>
      <c r="F100" s="265" t="s">
        <v>5252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5056</v>
      </c>
      <c r="B101" s="257" t="s">
        <v>5239</v>
      </c>
      <c r="C101" s="258" t="s">
        <v>5259</v>
      </c>
      <c r="D101" s="261" t="s">
        <v>5260</v>
      </c>
      <c r="E101" s="262" t="s">
        <v>5060</v>
      </c>
      <c r="F101" s="265" t="s">
        <v>5192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5056</v>
      </c>
      <c r="B102" s="257" t="s">
        <v>5239</v>
      </c>
      <c r="C102" s="258" t="s">
        <v>5261</v>
      </c>
      <c r="D102" s="261" t="s">
        <v>5262</v>
      </c>
      <c r="E102" s="262" t="s">
        <v>5204</v>
      </c>
      <c r="F102" s="265" t="s">
        <v>5192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5056</v>
      </c>
      <c r="B103" s="257" t="s">
        <v>5239</v>
      </c>
      <c r="C103" s="258" t="s">
        <v>5263</v>
      </c>
      <c r="D103" s="261" t="s">
        <v>5264</v>
      </c>
      <c r="E103" s="262" t="s">
        <v>5204</v>
      </c>
      <c r="F103" s="265" t="s">
        <v>5192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5056</v>
      </c>
      <c r="B104" s="257" t="s">
        <v>5239</v>
      </c>
      <c r="C104" s="258" t="s">
        <v>5265</v>
      </c>
      <c r="D104" s="261" t="s">
        <v>5266</v>
      </c>
      <c r="E104" s="262" t="s">
        <v>5204</v>
      </c>
      <c r="F104" s="265" t="s">
        <v>5192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5056</v>
      </c>
      <c r="B105" s="257" t="s">
        <v>5239</v>
      </c>
      <c r="C105" s="258" t="s">
        <v>5267</v>
      </c>
      <c r="D105" s="261" t="s">
        <v>5268</v>
      </c>
      <c r="E105" s="262" t="s">
        <v>5089</v>
      </c>
      <c r="F105" s="265" t="s">
        <v>5192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5056</v>
      </c>
      <c r="B106" s="256" t="s">
        <v>5269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5056</v>
      </c>
      <c r="B107" s="257" t="s">
        <v>5269</v>
      </c>
      <c r="C107" s="258" t="s">
        <v>5270</v>
      </c>
      <c r="D107" s="261" t="s">
        <v>5271</v>
      </c>
      <c r="E107" s="262" t="s">
        <v>5204</v>
      </c>
      <c r="F107" s="265" t="s">
        <v>5192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5056</v>
      </c>
      <c r="B108" s="257" t="s">
        <v>5269</v>
      </c>
      <c r="C108" s="258" t="s">
        <v>5272</v>
      </c>
      <c r="D108" s="261" t="s">
        <v>5273</v>
      </c>
      <c r="E108" s="262" t="s">
        <v>5204</v>
      </c>
      <c r="F108" s="265" t="s">
        <v>5192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5056</v>
      </c>
      <c r="B109" s="257" t="s">
        <v>5269</v>
      </c>
      <c r="C109" s="258" t="s">
        <v>5274</v>
      </c>
      <c r="D109" s="261" t="s">
        <v>5275</v>
      </c>
      <c r="E109" s="262" t="s">
        <v>5204</v>
      </c>
      <c r="F109" s="265" t="s">
        <v>5192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5056</v>
      </c>
      <c r="B110" s="257" t="s">
        <v>5269</v>
      </c>
      <c r="C110" s="258" t="s">
        <v>5276</v>
      </c>
      <c r="D110" s="261" t="s">
        <v>5277</v>
      </c>
      <c r="E110" s="262" t="s">
        <v>5204</v>
      </c>
      <c r="F110" s="265" t="s">
        <v>5192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5056</v>
      </c>
      <c r="B111" s="257" t="s">
        <v>5269</v>
      </c>
      <c r="C111" s="258" t="s">
        <v>5278</v>
      </c>
      <c r="D111" s="261" t="s">
        <v>5279</v>
      </c>
      <c r="E111" s="262" t="s">
        <v>5204</v>
      </c>
      <c r="F111" s="265" t="s">
        <v>5192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5056</v>
      </c>
      <c r="B112" s="257" t="s">
        <v>5269</v>
      </c>
      <c r="C112" s="258" t="s">
        <v>5280</v>
      </c>
      <c r="D112" s="261" t="s">
        <v>5281</v>
      </c>
      <c r="E112" s="262" t="s">
        <v>5204</v>
      </c>
      <c r="F112" s="265" t="s">
        <v>5192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5056</v>
      </c>
      <c r="B113" s="257" t="s">
        <v>5269</v>
      </c>
      <c r="C113" s="258" t="s">
        <v>5282</v>
      </c>
      <c r="D113" s="261" t="s">
        <v>5283</v>
      </c>
      <c r="E113" s="262" t="s">
        <v>5204</v>
      </c>
      <c r="F113" s="265" t="s">
        <v>5192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5056</v>
      </c>
      <c r="B114" s="257" t="s">
        <v>5269</v>
      </c>
      <c r="C114" s="258" t="s">
        <v>5284</v>
      </c>
      <c r="D114" s="261" t="s">
        <v>5285</v>
      </c>
      <c r="E114" s="262" t="s">
        <v>5204</v>
      </c>
      <c r="F114" s="265" t="s">
        <v>5192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5056</v>
      </c>
      <c r="B115" s="257" t="s">
        <v>5269</v>
      </c>
      <c r="C115" s="258" t="s">
        <v>5286</v>
      </c>
      <c r="D115" s="261" t="s">
        <v>5287</v>
      </c>
      <c r="E115" s="262" t="s">
        <v>5204</v>
      </c>
      <c r="F115" s="265" t="s">
        <v>5192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5056</v>
      </c>
      <c r="B116" s="257" t="s">
        <v>5269</v>
      </c>
      <c r="C116" s="258" t="s">
        <v>5288</v>
      </c>
      <c r="D116" s="261" t="s">
        <v>5289</v>
      </c>
      <c r="E116" s="262" t="s">
        <v>5204</v>
      </c>
      <c r="F116" s="265" t="s">
        <v>5192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5056</v>
      </c>
      <c r="B117" s="257" t="s">
        <v>5269</v>
      </c>
      <c r="C117" s="258" t="s">
        <v>5290</v>
      </c>
      <c r="D117" s="261" t="s">
        <v>5291</v>
      </c>
      <c r="E117" s="262" t="s">
        <v>5204</v>
      </c>
      <c r="F117" s="265" t="s">
        <v>5192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5292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5292</v>
      </c>
      <c r="B119" s="256" t="s">
        <v>5293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5292</v>
      </c>
      <c r="B120" s="257" t="s">
        <v>5293</v>
      </c>
      <c r="C120" s="258" t="s">
        <v>5294</v>
      </c>
      <c r="D120" s="261" t="s">
        <v>5295</v>
      </c>
      <c r="E120" s="262" t="s">
        <v>5060</v>
      </c>
      <c r="F120" s="265" t="s">
        <v>5296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5292</v>
      </c>
      <c r="B121" s="257" t="s">
        <v>5293</v>
      </c>
      <c r="C121" s="258" t="s">
        <v>5297</v>
      </c>
      <c r="D121" s="261" t="s">
        <v>5298</v>
      </c>
      <c r="E121" s="262" t="s">
        <v>5060</v>
      </c>
      <c r="F121" s="265" t="s">
        <v>5296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5292</v>
      </c>
      <c r="B122" s="257" t="s">
        <v>5293</v>
      </c>
      <c r="C122" s="258" t="s">
        <v>5299</v>
      </c>
      <c r="D122" s="261" t="s">
        <v>5300</v>
      </c>
      <c r="E122" s="262" t="s">
        <v>5060</v>
      </c>
      <c r="F122" s="265" t="s">
        <v>5296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5292</v>
      </c>
      <c r="B123" s="257" t="s">
        <v>5293</v>
      </c>
      <c r="C123" s="258" t="s">
        <v>5301</v>
      </c>
      <c r="D123" s="261" t="s">
        <v>5302</v>
      </c>
      <c r="E123" s="262" t="s">
        <v>5060</v>
      </c>
      <c r="F123" s="265" t="s">
        <v>5296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5292</v>
      </c>
      <c r="B124" s="257" t="s">
        <v>5293</v>
      </c>
      <c r="C124" s="258" t="s">
        <v>5303</v>
      </c>
      <c r="D124" s="261" t="s">
        <v>5304</v>
      </c>
      <c r="E124" s="262" t="s">
        <v>5060</v>
      </c>
      <c r="F124" s="265" t="s">
        <v>5296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5292</v>
      </c>
      <c r="B125" s="257" t="s">
        <v>5293</v>
      </c>
      <c r="C125" s="258" t="s">
        <v>5305</v>
      </c>
      <c r="D125" s="261" t="s">
        <v>5306</v>
      </c>
      <c r="E125" s="262" t="s">
        <v>5060</v>
      </c>
      <c r="F125" s="265" t="s">
        <v>5296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5292</v>
      </c>
      <c r="B126" s="257" t="s">
        <v>5293</v>
      </c>
      <c r="C126" s="258" t="s">
        <v>5307</v>
      </c>
      <c r="D126" s="261" t="s">
        <v>5308</v>
      </c>
      <c r="E126" s="262" t="s">
        <v>5060</v>
      </c>
      <c r="F126" s="265" t="s">
        <v>5296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5292</v>
      </c>
      <c r="B127" s="257" t="s">
        <v>5293</v>
      </c>
      <c r="C127" s="258" t="s">
        <v>5309</v>
      </c>
      <c r="D127" s="261" t="s">
        <v>5310</v>
      </c>
      <c r="E127" s="262" t="s">
        <v>5060</v>
      </c>
      <c r="F127" s="265" t="s">
        <v>5296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5292</v>
      </c>
      <c r="B128" s="257" t="s">
        <v>5293</v>
      </c>
      <c r="C128" s="258" t="s">
        <v>5311</v>
      </c>
      <c r="D128" s="261" t="s">
        <v>5312</v>
      </c>
      <c r="E128" s="262" t="s">
        <v>5060</v>
      </c>
      <c r="F128" s="265" t="s">
        <v>5296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5292</v>
      </c>
      <c r="B129" s="257" t="s">
        <v>5293</v>
      </c>
      <c r="C129" s="258" t="s">
        <v>5313</v>
      </c>
      <c r="D129" s="261" t="s">
        <v>5314</v>
      </c>
      <c r="E129" s="262" t="s">
        <v>5060</v>
      </c>
      <c r="F129" s="265" t="s">
        <v>5296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5292</v>
      </c>
      <c r="B130" s="257" t="s">
        <v>5293</v>
      </c>
      <c r="C130" s="258" t="s">
        <v>5315</v>
      </c>
      <c r="D130" s="261" t="s">
        <v>5316</v>
      </c>
      <c r="E130" s="262" t="s">
        <v>5060</v>
      </c>
      <c r="F130" s="265" t="s">
        <v>5296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5292</v>
      </c>
      <c r="B131" s="257" t="s">
        <v>5293</v>
      </c>
      <c r="C131" s="258" t="s">
        <v>5317</v>
      </c>
      <c r="D131" s="261" t="s">
        <v>5318</v>
      </c>
      <c r="E131" s="262" t="s">
        <v>5060</v>
      </c>
      <c r="F131" s="265" t="s">
        <v>5296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5292</v>
      </c>
      <c r="B132" s="257" t="s">
        <v>5293</v>
      </c>
      <c r="C132" s="258" t="s">
        <v>5319</v>
      </c>
      <c r="D132" s="261" t="s">
        <v>5320</v>
      </c>
      <c r="E132" s="262" t="s">
        <v>5060</v>
      </c>
      <c r="F132" s="265" t="s">
        <v>5296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5292</v>
      </c>
      <c r="B133" s="257" t="s">
        <v>5293</v>
      </c>
      <c r="C133" s="258" t="s">
        <v>5321</v>
      </c>
      <c r="D133" s="261" t="s">
        <v>5322</v>
      </c>
      <c r="E133" s="262" t="s">
        <v>5089</v>
      </c>
      <c r="F133" s="265" t="s">
        <v>5296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5292</v>
      </c>
      <c r="B134" s="257" t="s">
        <v>5293</v>
      </c>
      <c r="C134" s="258" t="s">
        <v>5323</v>
      </c>
      <c r="D134" s="261" t="s">
        <v>5324</v>
      </c>
      <c r="E134" s="262" t="s">
        <v>5089</v>
      </c>
      <c r="F134" s="265" t="s">
        <v>5296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5292</v>
      </c>
      <c r="B135" s="257" t="s">
        <v>5293</v>
      </c>
      <c r="C135" s="258" t="s">
        <v>5325</v>
      </c>
      <c r="D135" s="261" t="s">
        <v>5326</v>
      </c>
      <c r="E135" s="262" t="s">
        <v>5204</v>
      </c>
      <c r="F135" s="265" t="s">
        <v>5296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5292</v>
      </c>
      <c r="B136" s="257" t="s">
        <v>5293</v>
      </c>
      <c r="C136" s="258" t="s">
        <v>5327</v>
      </c>
      <c r="D136" s="261" t="s">
        <v>5328</v>
      </c>
      <c r="E136" s="262" t="s">
        <v>5089</v>
      </c>
      <c r="F136" s="265" t="s">
        <v>5296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5292</v>
      </c>
      <c r="B137" s="257" t="s">
        <v>5293</v>
      </c>
      <c r="C137" s="258" t="s">
        <v>5329</v>
      </c>
      <c r="D137" s="261" t="s">
        <v>5330</v>
      </c>
      <c r="E137" s="262" t="s">
        <v>5089</v>
      </c>
      <c r="F137" s="265" t="s">
        <v>5296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5292</v>
      </c>
      <c r="B138" s="257" t="s">
        <v>5293</v>
      </c>
      <c r="C138" s="258" t="s">
        <v>5331</v>
      </c>
      <c r="D138" s="261" t="s">
        <v>5332</v>
      </c>
      <c r="E138" s="262" t="s">
        <v>5204</v>
      </c>
      <c r="F138" s="265" t="s">
        <v>5296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5292</v>
      </c>
      <c r="B139" s="257" t="s">
        <v>5293</v>
      </c>
      <c r="C139" s="258" t="s">
        <v>5333</v>
      </c>
      <c r="D139" s="261" t="s">
        <v>5334</v>
      </c>
      <c r="E139" s="262" t="s">
        <v>5204</v>
      </c>
      <c r="F139" s="265" t="s">
        <v>5296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5292</v>
      </c>
      <c r="B140" s="257" t="s">
        <v>5293</v>
      </c>
      <c r="C140" s="258" t="s">
        <v>5335</v>
      </c>
      <c r="D140" s="261" t="s">
        <v>5336</v>
      </c>
      <c r="E140" s="262" t="s">
        <v>5060</v>
      </c>
      <c r="F140" s="265" t="s">
        <v>5296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5292</v>
      </c>
      <c r="B141" s="257" t="s">
        <v>5293</v>
      </c>
      <c r="C141" s="258" t="s">
        <v>5337</v>
      </c>
      <c r="D141" s="261" t="s">
        <v>5338</v>
      </c>
      <c r="E141" s="262" t="s">
        <v>5339</v>
      </c>
      <c r="F141" s="265" t="s">
        <v>5340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5292</v>
      </c>
      <c r="B142" s="257" t="s">
        <v>5293</v>
      </c>
      <c r="C142" s="258" t="s">
        <v>5341</v>
      </c>
      <c r="D142" s="261" t="s">
        <v>5342</v>
      </c>
      <c r="E142" s="262" t="s">
        <v>5339</v>
      </c>
      <c r="F142" s="265" t="s">
        <v>5340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5292</v>
      </c>
      <c r="B143" s="257" t="s">
        <v>5293</v>
      </c>
      <c r="C143" s="258" t="s">
        <v>5343</v>
      </c>
      <c r="D143" s="261" t="s">
        <v>5344</v>
      </c>
      <c r="E143" s="262" t="s">
        <v>5339</v>
      </c>
      <c r="F143" s="265" t="s">
        <v>5340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5292</v>
      </c>
      <c r="B144" s="257" t="s">
        <v>5293</v>
      </c>
      <c r="C144" s="258" t="s">
        <v>5345</v>
      </c>
      <c r="D144" s="261" t="s">
        <v>5346</v>
      </c>
      <c r="E144" s="262" t="s">
        <v>5156</v>
      </c>
      <c r="F144" s="265" t="s">
        <v>5340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5292</v>
      </c>
      <c r="B145" s="257" t="s">
        <v>5293</v>
      </c>
      <c r="C145" s="258" t="s">
        <v>5347</v>
      </c>
      <c r="D145" s="261" t="s">
        <v>5348</v>
      </c>
      <c r="E145" s="262" t="s">
        <v>5156</v>
      </c>
      <c r="F145" s="265" t="s">
        <v>5340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5292</v>
      </c>
      <c r="B146" s="257" t="s">
        <v>5293</v>
      </c>
      <c r="C146" s="258" t="s">
        <v>5349</v>
      </c>
      <c r="D146" s="261" t="s">
        <v>5350</v>
      </c>
      <c r="E146" s="262" t="s">
        <v>5156</v>
      </c>
      <c r="F146" s="265" t="s">
        <v>5340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5292</v>
      </c>
      <c r="B147" s="256" t="s">
        <v>5351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5292</v>
      </c>
      <c r="B148" s="257" t="s">
        <v>5351</v>
      </c>
      <c r="C148" s="258" t="s">
        <v>5352</v>
      </c>
      <c r="D148" s="261" t="s">
        <v>5353</v>
      </c>
      <c r="E148" s="262" t="s">
        <v>5089</v>
      </c>
      <c r="F148" s="265" t="s">
        <v>5354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5292</v>
      </c>
      <c r="B149" s="257" t="s">
        <v>5351</v>
      </c>
      <c r="C149" s="258" t="s">
        <v>5355</v>
      </c>
      <c r="D149" s="261" t="s">
        <v>5356</v>
      </c>
      <c r="E149" s="262" t="s">
        <v>5089</v>
      </c>
      <c r="F149" s="265" t="s">
        <v>5354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5292</v>
      </c>
      <c r="B150" s="257" t="s">
        <v>5351</v>
      </c>
      <c r="C150" s="258" t="s">
        <v>5357</v>
      </c>
      <c r="D150" s="261" t="s">
        <v>5358</v>
      </c>
      <c r="E150" s="262" t="s">
        <v>5089</v>
      </c>
      <c r="F150" s="265" t="s">
        <v>5354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5292</v>
      </c>
      <c r="B151" s="257" t="s">
        <v>5351</v>
      </c>
      <c r="C151" s="258" t="s">
        <v>5359</v>
      </c>
      <c r="D151" s="261" t="s">
        <v>5360</v>
      </c>
      <c r="E151" s="262" t="s">
        <v>5089</v>
      </c>
      <c r="F151" s="265" t="s">
        <v>5354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5292</v>
      </c>
      <c r="B152" s="257" t="s">
        <v>5351</v>
      </c>
      <c r="C152" s="258" t="s">
        <v>5361</v>
      </c>
      <c r="D152" s="261" t="s">
        <v>5362</v>
      </c>
      <c r="E152" s="262" t="s">
        <v>5089</v>
      </c>
      <c r="F152" s="265" t="s">
        <v>5354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5292</v>
      </c>
      <c r="B153" s="257" t="s">
        <v>5351</v>
      </c>
      <c r="C153" s="258" t="s">
        <v>5363</v>
      </c>
      <c r="D153" s="261" t="s">
        <v>5364</v>
      </c>
      <c r="E153" s="262" t="s">
        <v>5089</v>
      </c>
      <c r="F153" s="265" t="s">
        <v>5354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5292</v>
      </c>
      <c r="B154" s="257" t="s">
        <v>5351</v>
      </c>
      <c r="C154" s="258" t="s">
        <v>5365</v>
      </c>
      <c r="D154" s="261" t="s">
        <v>5366</v>
      </c>
      <c r="E154" s="262" t="s">
        <v>5089</v>
      </c>
      <c r="F154" s="265" t="s">
        <v>5354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5292</v>
      </c>
      <c r="B155" s="257" t="s">
        <v>5351</v>
      </c>
      <c r="C155" s="258" t="s">
        <v>5367</v>
      </c>
      <c r="D155" s="261" t="s">
        <v>5368</v>
      </c>
      <c r="E155" s="262" t="s">
        <v>5089</v>
      </c>
      <c r="F155" s="265" t="s">
        <v>5354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5292</v>
      </c>
      <c r="B156" s="257" t="s">
        <v>5351</v>
      </c>
      <c r="C156" s="258" t="s">
        <v>5369</v>
      </c>
      <c r="D156" s="261" t="s">
        <v>5370</v>
      </c>
      <c r="E156" s="262" t="s">
        <v>5089</v>
      </c>
      <c r="F156" s="265" t="s">
        <v>5354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5292</v>
      </c>
      <c r="B157" s="257" t="s">
        <v>5351</v>
      </c>
      <c r="C157" s="258" t="s">
        <v>5371</v>
      </c>
      <c r="D157" s="261" t="s">
        <v>5372</v>
      </c>
      <c r="E157" s="262" t="s">
        <v>5089</v>
      </c>
      <c r="F157" s="265" t="s">
        <v>5354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5292</v>
      </c>
      <c r="B158" s="257" t="s">
        <v>5351</v>
      </c>
      <c r="C158" s="258" t="s">
        <v>5373</v>
      </c>
      <c r="D158" s="261" t="s">
        <v>5374</v>
      </c>
      <c r="E158" s="262" t="s">
        <v>5089</v>
      </c>
      <c r="F158" s="265" t="s">
        <v>5354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5292</v>
      </c>
      <c r="B159" s="257" t="s">
        <v>5351</v>
      </c>
      <c r="C159" s="258" t="s">
        <v>5375</v>
      </c>
      <c r="D159" s="261" t="s">
        <v>5376</v>
      </c>
      <c r="E159" s="262" t="s">
        <v>5089</v>
      </c>
      <c r="F159" s="265" t="s">
        <v>5354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5292</v>
      </c>
      <c r="B160" s="257" t="s">
        <v>5351</v>
      </c>
      <c r="C160" s="258" t="s">
        <v>5377</v>
      </c>
      <c r="D160" s="261" t="s">
        <v>5378</v>
      </c>
      <c r="E160" s="262" t="s">
        <v>5089</v>
      </c>
      <c r="F160" s="265" t="s">
        <v>5379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5292</v>
      </c>
      <c r="B161" s="257" t="s">
        <v>5351</v>
      </c>
      <c r="C161" s="258" t="s">
        <v>5380</v>
      </c>
      <c r="D161" s="261" t="s">
        <v>5381</v>
      </c>
      <c r="E161" s="262" t="s">
        <v>5089</v>
      </c>
      <c r="F161" s="265" t="s">
        <v>5379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5292</v>
      </c>
      <c r="B162" s="257" t="s">
        <v>5351</v>
      </c>
      <c r="C162" s="258" t="s">
        <v>5382</v>
      </c>
      <c r="D162" s="261" t="s">
        <v>5383</v>
      </c>
      <c r="E162" s="262" t="s">
        <v>5089</v>
      </c>
      <c r="F162" s="265" t="s">
        <v>5379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5292</v>
      </c>
      <c r="B163" s="257" t="s">
        <v>5351</v>
      </c>
      <c r="C163" s="258" t="s">
        <v>5384</v>
      </c>
      <c r="D163" s="261" t="s">
        <v>5385</v>
      </c>
      <c r="E163" s="262" t="s">
        <v>5089</v>
      </c>
      <c r="F163" s="265" t="s">
        <v>5379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5292</v>
      </c>
      <c r="B164" s="257" t="s">
        <v>5351</v>
      </c>
      <c r="C164" s="258" t="s">
        <v>5386</v>
      </c>
      <c r="D164" s="261" t="s">
        <v>5387</v>
      </c>
      <c r="E164" s="262" t="s">
        <v>5089</v>
      </c>
      <c r="F164" s="265" t="s">
        <v>5379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5292</v>
      </c>
      <c r="B165" s="256" t="s">
        <v>5388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5292</v>
      </c>
      <c r="B166" s="257" t="s">
        <v>5388</v>
      </c>
      <c r="C166" s="258" t="s">
        <v>5389</v>
      </c>
      <c r="D166" s="261" t="s">
        <v>5390</v>
      </c>
      <c r="E166" s="262" t="s">
        <v>5060</v>
      </c>
      <c r="F166" s="265" t="s">
        <v>5391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5292</v>
      </c>
      <c r="B167" s="257" t="s">
        <v>5388</v>
      </c>
      <c r="C167" s="258" t="s">
        <v>5392</v>
      </c>
      <c r="D167" s="261" t="s">
        <v>5393</v>
      </c>
      <c r="E167" s="262" t="s">
        <v>5204</v>
      </c>
      <c r="F167" s="265" t="s">
        <v>5391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5292</v>
      </c>
      <c r="B168" s="257" t="s">
        <v>5388</v>
      </c>
      <c r="C168" s="258" t="s">
        <v>5394</v>
      </c>
      <c r="D168" s="261" t="s">
        <v>5395</v>
      </c>
      <c r="E168" s="262" t="s">
        <v>5156</v>
      </c>
      <c r="F168" s="265" t="s">
        <v>5391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5292</v>
      </c>
      <c r="B169" s="257" t="s">
        <v>5388</v>
      </c>
      <c r="C169" s="258" t="s">
        <v>5396</v>
      </c>
      <c r="D169" s="261" t="s">
        <v>5397</v>
      </c>
      <c r="E169" s="262" t="s">
        <v>5156</v>
      </c>
      <c r="F169" s="265" t="s">
        <v>5391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5292</v>
      </c>
      <c r="B170" s="257" t="s">
        <v>5388</v>
      </c>
      <c r="C170" s="258" t="s">
        <v>5398</v>
      </c>
      <c r="D170" s="261" t="s">
        <v>5399</v>
      </c>
      <c r="E170" s="262" t="s">
        <v>5204</v>
      </c>
      <c r="F170" s="265" t="s">
        <v>5391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5292</v>
      </c>
      <c r="B171" s="257" t="s">
        <v>5388</v>
      </c>
      <c r="C171" s="258" t="s">
        <v>5400</v>
      </c>
      <c r="D171" s="261" t="s">
        <v>5401</v>
      </c>
      <c r="E171" s="262" t="s">
        <v>5089</v>
      </c>
      <c r="F171" s="265" t="s">
        <v>5391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5292</v>
      </c>
      <c r="B172" s="257" t="s">
        <v>5388</v>
      </c>
      <c r="C172" s="258" t="s">
        <v>5402</v>
      </c>
      <c r="D172" s="261" t="s">
        <v>5403</v>
      </c>
      <c r="E172" s="262" t="s">
        <v>5156</v>
      </c>
      <c r="F172" s="265" t="s">
        <v>5391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5292</v>
      </c>
      <c r="B173" s="257" t="s">
        <v>5388</v>
      </c>
      <c r="C173" s="258" t="s">
        <v>5404</v>
      </c>
      <c r="D173" s="261" t="s">
        <v>5405</v>
      </c>
      <c r="E173" s="262" t="s">
        <v>5089</v>
      </c>
      <c r="F173" s="265" t="s">
        <v>5391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5292</v>
      </c>
      <c r="B174" s="257" t="s">
        <v>5388</v>
      </c>
      <c r="C174" s="258" t="s">
        <v>5406</v>
      </c>
      <c r="D174" s="261" t="s">
        <v>5407</v>
      </c>
      <c r="E174" s="262" t="s">
        <v>5156</v>
      </c>
      <c r="F174" s="265" t="s">
        <v>5391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5292</v>
      </c>
      <c r="B175" s="257" t="s">
        <v>5388</v>
      </c>
      <c r="C175" s="258" t="s">
        <v>5408</v>
      </c>
      <c r="D175" s="261" t="s">
        <v>5409</v>
      </c>
      <c r="E175" s="262" t="s">
        <v>5089</v>
      </c>
      <c r="F175" s="265" t="s">
        <v>5391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5292</v>
      </c>
      <c r="B176" s="257" t="s">
        <v>5388</v>
      </c>
      <c r="C176" s="258" t="s">
        <v>5410</v>
      </c>
      <c r="D176" s="261" t="s">
        <v>5411</v>
      </c>
      <c r="E176" s="262" t="s">
        <v>5060</v>
      </c>
      <c r="F176" s="265" t="s">
        <v>5391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5292</v>
      </c>
      <c r="B177" s="257" t="s">
        <v>5388</v>
      </c>
      <c r="C177" s="258" t="s">
        <v>5412</v>
      </c>
      <c r="D177" s="261" t="s">
        <v>5413</v>
      </c>
      <c r="E177" s="262" t="s">
        <v>5060</v>
      </c>
      <c r="F177" s="265" t="s">
        <v>5391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5292</v>
      </c>
      <c r="B178" s="257" t="s">
        <v>5388</v>
      </c>
      <c r="C178" s="258" t="s">
        <v>5414</v>
      </c>
      <c r="D178" s="261" t="s">
        <v>5415</v>
      </c>
      <c r="E178" s="262" t="s">
        <v>5089</v>
      </c>
      <c r="F178" s="265" t="s">
        <v>5391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5292</v>
      </c>
      <c r="B179" s="257" t="s">
        <v>5388</v>
      </c>
      <c r="C179" s="258" t="s">
        <v>5416</v>
      </c>
      <c r="D179" s="261" t="s">
        <v>5417</v>
      </c>
      <c r="E179" s="262" t="s">
        <v>5204</v>
      </c>
      <c r="F179" s="265" t="s">
        <v>5391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5292</v>
      </c>
      <c r="B180" s="257" t="s">
        <v>5388</v>
      </c>
      <c r="C180" s="258" t="s">
        <v>5418</v>
      </c>
      <c r="D180" s="261" t="s">
        <v>5419</v>
      </c>
      <c r="E180" s="262" t="s">
        <v>5204</v>
      </c>
      <c r="F180" s="265" t="s">
        <v>5391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5292</v>
      </c>
      <c r="B181" s="256" t="s">
        <v>5420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5292</v>
      </c>
      <c r="B182" s="257" t="s">
        <v>5420</v>
      </c>
      <c r="C182" s="258" t="s">
        <v>5421</v>
      </c>
      <c r="D182" s="261" t="s">
        <v>5422</v>
      </c>
      <c r="E182" s="262" t="s">
        <v>5060</v>
      </c>
      <c r="F182" s="265" t="s">
        <v>5423</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5292</v>
      </c>
      <c r="B183" s="257" t="s">
        <v>5420</v>
      </c>
      <c r="C183" s="258" t="s">
        <v>5424</v>
      </c>
      <c r="D183" s="261" t="s">
        <v>5425</v>
      </c>
      <c r="E183" s="262" t="s">
        <v>5060</v>
      </c>
      <c r="F183" s="265" t="s">
        <v>5423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5292</v>
      </c>
      <c r="B184" s="257" t="s">
        <v>5420</v>
      </c>
      <c r="C184" s="258" t="s">
        <v>5426</v>
      </c>
      <c r="D184" s="261" t="s">
        <v>5427</v>
      </c>
      <c r="E184" s="262" t="s">
        <v>5060</v>
      </c>
      <c r="F184" s="265" t="s">
        <v>5423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5292</v>
      </c>
      <c r="B185" s="257" t="s">
        <v>5420</v>
      </c>
      <c r="C185" s="258" t="s">
        <v>5428</v>
      </c>
      <c r="D185" s="261" t="s">
        <v>5429</v>
      </c>
      <c r="E185" s="262" t="s">
        <v>5060</v>
      </c>
      <c r="F185" s="265" t="s">
        <v>5423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5292</v>
      </c>
      <c r="B186" s="257" t="s">
        <v>5420</v>
      </c>
      <c r="C186" s="258" t="s">
        <v>5430</v>
      </c>
      <c r="D186" s="261" t="s">
        <v>5431</v>
      </c>
      <c r="E186" s="262" t="s">
        <v>5060</v>
      </c>
      <c r="F186" s="265" t="s">
        <v>5423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5292</v>
      </c>
      <c r="B187" s="257" t="s">
        <v>5420</v>
      </c>
      <c r="C187" s="258" t="s">
        <v>5432</v>
      </c>
      <c r="D187" s="261" t="s">
        <v>5433</v>
      </c>
      <c r="E187" s="262" t="s">
        <v>5089</v>
      </c>
      <c r="F187" s="265" t="s">
        <v>5423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5292</v>
      </c>
      <c r="B188" s="257" t="s">
        <v>5420</v>
      </c>
      <c r="C188" s="258" t="s">
        <v>5434</v>
      </c>
      <c r="D188" s="261" t="s">
        <v>5435</v>
      </c>
      <c r="E188" s="262" t="s">
        <v>5089</v>
      </c>
      <c r="F188" s="265" t="s">
        <v>5423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5292</v>
      </c>
      <c r="B189" s="257" t="s">
        <v>5420</v>
      </c>
      <c r="C189" s="258" t="s">
        <v>5436</v>
      </c>
      <c r="D189" s="261" t="s">
        <v>5437</v>
      </c>
      <c r="E189" s="262" t="s">
        <v>5089</v>
      </c>
      <c r="F189" s="265" t="s">
        <v>5423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5292</v>
      </c>
      <c r="B190" s="257" t="s">
        <v>5420</v>
      </c>
      <c r="C190" s="258" t="s">
        <v>5438</v>
      </c>
      <c r="D190" s="261" t="s">
        <v>5439</v>
      </c>
      <c r="E190" s="262" t="s">
        <v>5089</v>
      </c>
      <c r="F190" s="265" t="s">
        <v>5423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5292</v>
      </c>
      <c r="B191" s="257" t="s">
        <v>5420</v>
      </c>
      <c r="C191" s="258" t="s">
        <v>5440</v>
      </c>
      <c r="D191" s="261" t="s">
        <v>5441</v>
      </c>
      <c r="E191" s="262" t="s">
        <v>5060</v>
      </c>
      <c r="F191" s="265" t="s">
        <v>5423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5292</v>
      </c>
      <c r="B192" s="257" t="s">
        <v>5420</v>
      </c>
      <c r="C192" s="258" t="s">
        <v>5442</v>
      </c>
      <c r="D192" s="261" t="s">
        <v>5443</v>
      </c>
      <c r="E192" s="262" t="s">
        <v>5060</v>
      </c>
      <c r="F192" s="265" t="s">
        <v>5423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5292</v>
      </c>
      <c r="B193" s="257" t="s">
        <v>5420</v>
      </c>
      <c r="C193" s="258" t="s">
        <v>5444</v>
      </c>
      <c r="D193" s="261" t="s">
        <v>5445</v>
      </c>
      <c r="E193" s="262" t="s">
        <v>5060</v>
      </c>
      <c r="F193" s="265" t="s">
        <v>5423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5292</v>
      </c>
      <c r="B194" s="257" t="s">
        <v>5420</v>
      </c>
      <c r="C194" s="258" t="s">
        <v>5446</v>
      </c>
      <c r="D194" s="261" t="s">
        <v>5447</v>
      </c>
      <c r="E194" s="262" t="s">
        <v>5060</v>
      </c>
      <c r="F194" s="265" t="s">
        <v>5423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5292</v>
      </c>
      <c r="B195" s="257" t="s">
        <v>5420</v>
      </c>
      <c r="C195" s="258" t="s">
        <v>5448</v>
      </c>
      <c r="D195" s="261" t="s">
        <v>5449</v>
      </c>
      <c r="E195" s="262" t="s">
        <v>5060</v>
      </c>
      <c r="F195" s="265" t="s">
        <v>5423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5292</v>
      </c>
      <c r="B196" s="257" t="s">
        <v>5420</v>
      </c>
      <c r="C196" s="258" t="s">
        <v>5450</v>
      </c>
      <c r="D196" s="261" t="s">
        <v>5451</v>
      </c>
      <c r="E196" s="262" t="s">
        <v>5060</v>
      </c>
      <c r="F196" s="265" t="s">
        <v>5452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5292</v>
      </c>
      <c r="B197" s="257" t="s">
        <v>5420</v>
      </c>
      <c r="C197" s="258" t="s">
        <v>5453</v>
      </c>
      <c r="D197" s="261" t="s">
        <v>5454</v>
      </c>
      <c r="E197" s="262" t="s">
        <v>5060</v>
      </c>
      <c r="F197" s="265" t="s">
        <v>5452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5292</v>
      </c>
      <c r="B198" s="257" t="s">
        <v>5420</v>
      </c>
      <c r="C198" s="258" t="s">
        <v>5455</v>
      </c>
      <c r="D198" s="261" t="s">
        <v>5456</v>
      </c>
      <c r="E198" s="262" t="s">
        <v>5060</v>
      </c>
      <c r="F198" s="265" t="s">
        <v>5452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5292</v>
      </c>
      <c r="B199" s="257" t="s">
        <v>5420</v>
      </c>
      <c r="C199" s="258" t="s">
        <v>5457</v>
      </c>
      <c r="D199" s="261" t="s">
        <v>5458</v>
      </c>
      <c r="E199" s="262" t="s">
        <v>5060</v>
      </c>
      <c r="F199" s="265" t="s">
        <v>5452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5459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5459</v>
      </c>
      <c r="B201" s="256" t="s">
        <v>5460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5459</v>
      </c>
      <c r="B202" s="257" t="s">
        <v>5460</v>
      </c>
      <c r="C202" s="258" t="s">
        <v>5461</v>
      </c>
      <c r="D202" s="261" t="s">
        <v>5462</v>
      </c>
      <c r="E202" s="262" t="s">
        <v>5339</v>
      </c>
      <c r="F202" s="265" t="s">
        <v>5463</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5459</v>
      </c>
      <c r="B203" s="257" t="s">
        <v>5460</v>
      </c>
      <c r="C203" s="258" t="s">
        <v>5464</v>
      </c>
      <c r="D203" s="261" t="s">
        <v>5465</v>
      </c>
      <c r="E203" s="262" t="s">
        <v>5339</v>
      </c>
      <c r="F203" s="265" t="s">
        <v>5463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5459</v>
      </c>
      <c r="B204" s="257" t="s">
        <v>5460</v>
      </c>
      <c r="C204" s="258" t="s">
        <v>5466</v>
      </c>
      <c r="D204" s="261" t="s">
        <v>5467</v>
      </c>
      <c r="E204" s="262" t="s">
        <v>5339</v>
      </c>
      <c r="F204" s="265" t="s">
        <v>5463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5459</v>
      </c>
      <c r="B205" s="257" t="s">
        <v>5460</v>
      </c>
      <c r="C205" s="258" t="s">
        <v>5468</v>
      </c>
      <c r="D205" s="261" t="s">
        <v>5469</v>
      </c>
      <c r="E205" s="262" t="s">
        <v>5339</v>
      </c>
      <c r="F205" s="265" t="s">
        <v>5463</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5459</v>
      </c>
      <c r="B206" s="257" t="s">
        <v>5460</v>
      </c>
      <c r="C206" s="258" t="s">
        <v>5470</v>
      </c>
      <c r="D206" s="261" t="s">
        <v>5471</v>
      </c>
      <c r="E206" s="262" t="s">
        <v>5339</v>
      </c>
      <c r="F206" s="265" t="s">
        <v>5463</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5459</v>
      </c>
      <c r="B207" s="257" t="s">
        <v>5460</v>
      </c>
      <c r="C207" s="258" t="s">
        <v>5472</v>
      </c>
      <c r="D207" s="261" t="s">
        <v>5473</v>
      </c>
      <c r="E207" s="262" t="s">
        <v>5204</v>
      </c>
      <c r="F207" s="265" t="s">
        <v>5463</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5459</v>
      </c>
      <c r="B208" s="257" t="s">
        <v>5460</v>
      </c>
      <c r="C208" s="258" t="s">
        <v>5474</v>
      </c>
      <c r="D208" s="261" t="s">
        <v>5475</v>
      </c>
      <c r="E208" s="262" t="s">
        <v>5204</v>
      </c>
      <c r="F208" s="265" t="s">
        <v>5463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5459</v>
      </c>
      <c r="B209" s="257" t="s">
        <v>5460</v>
      </c>
      <c r="C209" s="258" t="s">
        <v>5476</v>
      </c>
      <c r="D209" s="261" t="s">
        <v>5477</v>
      </c>
      <c r="E209" s="262" t="s">
        <v>5339</v>
      </c>
      <c r="F209" s="265" t="s">
        <v>5463</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5459</v>
      </c>
      <c r="B210" s="257" t="s">
        <v>5460</v>
      </c>
      <c r="C210" s="258" t="s">
        <v>5478</v>
      </c>
      <c r="D210" s="261" t="s">
        <v>5479</v>
      </c>
      <c r="E210" s="262" t="s">
        <v>5089</v>
      </c>
      <c r="F210" s="265" t="s">
        <v>5480</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5459</v>
      </c>
      <c r="B211" s="257" t="s">
        <v>5460</v>
      </c>
      <c r="C211" s="258" t="s">
        <v>5481</v>
      </c>
      <c r="D211" s="261" t="s">
        <v>5482</v>
      </c>
      <c r="E211" s="262" t="s">
        <v>5089</v>
      </c>
      <c r="F211" s="265" t="s">
        <v>5480</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5459</v>
      </c>
      <c r="B212" s="257" t="s">
        <v>5460</v>
      </c>
      <c r="C212" s="258" t="s">
        <v>5483</v>
      </c>
      <c r="D212" s="261" t="s">
        <v>5484</v>
      </c>
      <c r="E212" s="262" t="s">
        <v>5156</v>
      </c>
      <c r="F212" s="265" t="s">
        <v>5485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5459</v>
      </c>
      <c r="B213" s="257" t="s">
        <v>5460</v>
      </c>
      <c r="C213" s="258" t="s">
        <v>5486</v>
      </c>
      <c r="D213" s="261" t="s">
        <v>5487</v>
      </c>
      <c r="E213" s="262" t="s">
        <v>5089</v>
      </c>
      <c r="F213" s="265" t="s">
        <v>5488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5459</v>
      </c>
      <c r="B214" s="257" t="s">
        <v>5460</v>
      </c>
      <c r="C214" s="258" t="s">
        <v>5489</v>
      </c>
      <c r="D214" s="261" t="s">
        <v>5490</v>
      </c>
      <c r="E214" s="262" t="s">
        <v>5156</v>
      </c>
      <c r="F214" s="265" t="s">
        <v>5491</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5459</v>
      </c>
      <c r="B215" s="257" t="s">
        <v>5460</v>
      </c>
      <c r="C215" s="258" t="s">
        <v>5492</v>
      </c>
      <c r="D215" s="261" t="s">
        <v>5493</v>
      </c>
      <c r="E215" s="262" t="s">
        <v>5060</v>
      </c>
      <c r="F215" s="265" t="s">
        <v>5491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5459</v>
      </c>
      <c r="B216" s="257" t="s">
        <v>5460</v>
      </c>
      <c r="C216" s="258" t="s">
        <v>5494</v>
      </c>
      <c r="D216" s="261" t="s">
        <v>5495</v>
      </c>
      <c r="E216" s="262" t="s">
        <v>5060</v>
      </c>
      <c r="F216" s="265" t="s">
        <v>5491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5459</v>
      </c>
      <c r="B217" s="257" t="s">
        <v>5460</v>
      </c>
      <c r="C217" s="258" t="s">
        <v>5496</v>
      </c>
      <c r="D217" s="261" t="s">
        <v>5497</v>
      </c>
      <c r="E217" s="262" t="s">
        <v>5089</v>
      </c>
      <c r="F217" s="265" t="s">
        <v>5491</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5459</v>
      </c>
      <c r="B218" s="257" t="s">
        <v>5460</v>
      </c>
      <c r="C218" s="258" t="s">
        <v>5498</v>
      </c>
      <c r="D218" s="261" t="s">
        <v>5499</v>
      </c>
      <c r="E218" s="262" t="s">
        <v>5089</v>
      </c>
      <c r="F218" s="265" t="s">
        <v>5491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5459</v>
      </c>
      <c r="B219" s="257" t="s">
        <v>5460</v>
      </c>
      <c r="C219" s="258" t="s">
        <v>5500</v>
      </c>
      <c r="D219" s="261" t="s">
        <v>5501</v>
      </c>
      <c r="E219" s="262" t="s">
        <v>5089</v>
      </c>
      <c r="F219" s="265" t="s">
        <v>5491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5459</v>
      </c>
      <c r="B220" s="257" t="s">
        <v>5460</v>
      </c>
      <c r="C220" s="258" t="s">
        <v>5502</v>
      </c>
      <c r="D220" s="261" t="s">
        <v>5503</v>
      </c>
      <c r="E220" s="262" t="s">
        <v>5089</v>
      </c>
      <c r="F220" s="265" t="s">
        <v>5491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5459</v>
      </c>
      <c r="B221" s="256" t="s">
        <v>5504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5459</v>
      </c>
      <c r="B222" s="257" t="s">
        <v>5504</v>
      </c>
      <c r="C222" s="258" t="s">
        <v>5505</v>
      </c>
      <c r="D222" s="261" t="s">
        <v>5506</v>
      </c>
      <c r="E222" s="262" t="s">
        <v>5156</v>
      </c>
      <c r="F222" s="265" t="s">
        <v>5507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5459</v>
      </c>
      <c r="B223" s="257" t="s">
        <v>5504</v>
      </c>
      <c r="C223" s="258" t="s">
        <v>5508</v>
      </c>
      <c r="D223" s="261" t="s">
        <v>5509</v>
      </c>
      <c r="E223" s="262" t="s">
        <v>5156</v>
      </c>
      <c r="F223" s="265" t="s">
        <v>5507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5459</v>
      </c>
      <c r="B224" s="257" t="s">
        <v>5504</v>
      </c>
      <c r="C224" s="258" t="s">
        <v>5510</v>
      </c>
      <c r="D224" s="261" t="s">
        <v>5511</v>
      </c>
      <c r="E224" s="262" t="s">
        <v>5156</v>
      </c>
      <c r="F224" s="265" t="s">
        <v>5507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5459</v>
      </c>
      <c r="B225" s="257" t="s">
        <v>5504</v>
      </c>
      <c r="C225" s="258" t="s">
        <v>5512</v>
      </c>
      <c r="D225" s="261" t="s">
        <v>5513</v>
      </c>
      <c r="E225" s="262" t="s">
        <v>5156</v>
      </c>
      <c r="F225" s="265" t="s">
        <v>5507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5459</v>
      </c>
      <c r="B226" s="257" t="s">
        <v>5504</v>
      </c>
      <c r="C226" s="258" t="s">
        <v>5514</v>
      </c>
      <c r="D226" s="261" t="s">
        <v>5515</v>
      </c>
      <c r="E226" s="262" t="s">
        <v>5156</v>
      </c>
      <c r="F226" s="265" t="s">
        <v>5507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5459</v>
      </c>
      <c r="B227" s="257" t="s">
        <v>5504</v>
      </c>
      <c r="C227" s="258" t="s">
        <v>5516</v>
      </c>
      <c r="D227" s="261" t="s">
        <v>5517</v>
      </c>
      <c r="E227" s="262" t="s">
        <v>5156</v>
      </c>
      <c r="F227" s="265" t="s">
        <v>5507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5459</v>
      </c>
      <c r="B228" s="257" t="s">
        <v>5504</v>
      </c>
      <c r="C228" s="258" t="s">
        <v>5518</v>
      </c>
      <c r="D228" s="261" t="s">
        <v>5519</v>
      </c>
      <c r="E228" s="262" t="s">
        <v>5156</v>
      </c>
      <c r="F228" s="265" t="s">
        <v>5507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5459</v>
      </c>
      <c r="B229" s="257" t="s">
        <v>5504</v>
      </c>
      <c r="C229" s="258" t="s">
        <v>5520</v>
      </c>
      <c r="D229" s="261" t="s">
        <v>5521</v>
      </c>
      <c r="E229" s="262" t="s">
        <v>5060</v>
      </c>
      <c r="F229" s="265" t="s">
        <v>5507</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5459</v>
      </c>
      <c r="B230" s="257" t="s">
        <v>5504</v>
      </c>
      <c r="C230" s="258" t="s">
        <v>5522</v>
      </c>
      <c r="D230" s="261" t="s">
        <v>5523</v>
      </c>
      <c r="E230" s="262" t="s">
        <v>5060</v>
      </c>
      <c r="F230" s="265" t="s">
        <v>5507</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5459</v>
      </c>
      <c r="B231" s="257" t="s">
        <v>5504</v>
      </c>
      <c r="C231" s="258" t="s">
        <v>5524</v>
      </c>
      <c r="D231" s="261" t="s">
        <v>5525</v>
      </c>
      <c r="E231" s="262" t="s">
        <v>5156</v>
      </c>
      <c r="F231" s="265" t="s">
        <v>5526</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5459</v>
      </c>
      <c r="B232" s="257" t="s">
        <v>5504</v>
      </c>
      <c r="C232" s="258" t="s">
        <v>5527</v>
      </c>
      <c r="D232" s="261" t="s">
        <v>5528</v>
      </c>
      <c r="E232" s="262" t="s">
        <v>5156</v>
      </c>
      <c r="F232" s="265" t="s">
        <v>5526</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5459</v>
      </c>
      <c r="B233" s="257" t="s">
        <v>5504</v>
      </c>
      <c r="C233" s="258" t="s">
        <v>5529</v>
      </c>
      <c r="D233" s="261" t="s">
        <v>5530</v>
      </c>
      <c r="E233" s="262" t="s">
        <v>5089</v>
      </c>
      <c r="F233" s="265" t="s">
        <v>5526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5459</v>
      </c>
      <c r="B234" s="257" t="s">
        <v>5504</v>
      </c>
      <c r="C234" s="258" t="s">
        <v>5531</v>
      </c>
      <c r="D234" s="261" t="s">
        <v>5532</v>
      </c>
      <c r="E234" s="262" t="s">
        <v>5089</v>
      </c>
      <c r="F234" s="265" t="s">
        <v>5526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5459</v>
      </c>
      <c r="B235" s="257" t="s">
        <v>5504</v>
      </c>
      <c r="C235" s="258" t="s">
        <v>5533</v>
      </c>
      <c r="D235" s="261" t="s">
        <v>5534</v>
      </c>
      <c r="E235" s="262" t="s">
        <v>5156</v>
      </c>
      <c r="F235" s="265" t="s">
        <v>5526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5459</v>
      </c>
      <c r="B236" s="257" t="s">
        <v>5504</v>
      </c>
      <c r="C236" s="258" t="s">
        <v>5535</v>
      </c>
      <c r="D236" s="261" t="s">
        <v>5536</v>
      </c>
      <c r="E236" s="262" t="s">
        <v>5089</v>
      </c>
      <c r="F236" s="265" t="s">
        <v>5526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5459</v>
      </c>
      <c r="B237" s="256" t="s">
        <v>1693</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5459</v>
      </c>
      <c r="B238" s="257" t="s">
        <v>1693</v>
      </c>
      <c r="C238" s="258" t="s">
        <v>5537</v>
      </c>
      <c r="D238" s="261" t="s">
        <v>5538</v>
      </c>
      <c r="E238" s="262" t="s">
        <v>5060</v>
      </c>
      <c r="F238" s="265" t="s">
        <v>5539</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5459</v>
      </c>
      <c r="B239" s="257" t="s">
        <v>1693</v>
      </c>
      <c r="C239" s="258" t="s">
        <v>5540</v>
      </c>
      <c r="D239" s="261" t="s">
        <v>5541</v>
      </c>
      <c r="E239" s="262" t="s">
        <v>5060</v>
      </c>
      <c r="F239" s="265" t="s">
        <v>5539</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5459</v>
      </c>
      <c r="B240" s="257" t="s">
        <v>1693</v>
      </c>
      <c r="C240" s="258" t="s">
        <v>5542</v>
      </c>
      <c r="D240" s="261" t="s">
        <v>5543</v>
      </c>
      <c r="E240" s="262" t="s">
        <v>5060</v>
      </c>
      <c r="F240" s="265" t="s">
        <v>5539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5459</v>
      </c>
      <c r="B241" s="257" t="s">
        <v>1693</v>
      </c>
      <c r="C241" s="258" t="s">
        <v>5544</v>
      </c>
      <c r="D241" s="261" t="s">
        <v>5545</v>
      </c>
      <c r="E241" s="262" t="s">
        <v>5060</v>
      </c>
      <c r="F241" s="265" t="s">
        <v>5539</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5459</v>
      </c>
      <c r="B242" s="257" t="s">
        <v>1693</v>
      </c>
      <c r="C242" s="258" t="s">
        <v>5546</v>
      </c>
      <c r="D242" s="261" t="s">
        <v>5547</v>
      </c>
      <c r="E242" s="262" t="s">
        <v>5060</v>
      </c>
      <c r="F242" s="265" t="s">
        <v>5539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5459</v>
      </c>
      <c r="B243" s="257" t="s">
        <v>1693</v>
      </c>
      <c r="C243" s="258" t="s">
        <v>5548</v>
      </c>
      <c r="D243" s="261" t="s">
        <v>5549</v>
      </c>
      <c r="E243" s="262" t="s">
        <v>5060</v>
      </c>
      <c r="F243" s="265" t="s">
        <v>5539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5459</v>
      </c>
      <c r="B244" s="257" t="s">
        <v>1693</v>
      </c>
      <c r="C244" s="258" t="s">
        <v>5550</v>
      </c>
      <c r="D244" s="261" t="s">
        <v>5551</v>
      </c>
      <c r="E244" s="262" t="s">
        <v>5060</v>
      </c>
      <c r="F244" s="265" t="s">
        <v>5539</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5459</v>
      </c>
      <c r="B245" s="257" t="s">
        <v>1693</v>
      </c>
      <c r="C245" s="258" t="s">
        <v>5552</v>
      </c>
      <c r="D245" s="261" t="s">
        <v>5553</v>
      </c>
      <c r="E245" s="262" t="s">
        <v>5060</v>
      </c>
      <c r="F245" s="265" t="s">
        <v>5539</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5459</v>
      </c>
      <c r="B246" s="257" t="s">
        <v>1693</v>
      </c>
      <c r="C246" s="258" t="s">
        <v>5554</v>
      </c>
      <c r="D246" s="261" t="s">
        <v>5555</v>
      </c>
      <c r="E246" s="262" t="s">
        <v>5060</v>
      </c>
      <c r="F246" s="265" t="s">
        <v>5539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5459</v>
      </c>
      <c r="B247" s="257" t="s">
        <v>1693</v>
      </c>
      <c r="C247" s="258" t="s">
        <v>5556</v>
      </c>
      <c r="D247" s="261" t="s">
        <v>5557</v>
      </c>
      <c r="E247" s="262" t="s">
        <v>5060</v>
      </c>
      <c r="F247" s="265" t="s">
        <v>5539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5459</v>
      </c>
      <c r="B248" s="257" t="s">
        <v>1693</v>
      </c>
      <c r="C248" s="258" t="s">
        <v>5558</v>
      </c>
      <c r="D248" s="261" t="s">
        <v>5559</v>
      </c>
      <c r="E248" s="262" t="s">
        <v>5089</v>
      </c>
      <c r="F248" s="265" t="s">
        <v>5539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5459</v>
      </c>
      <c r="B249" s="257" t="s">
        <v>1693</v>
      </c>
      <c r="C249" s="258" t="s">
        <v>5560</v>
      </c>
      <c r="D249" s="261" t="s">
        <v>5561</v>
      </c>
      <c r="E249" s="262" t="s">
        <v>5089</v>
      </c>
      <c r="F249" s="265" t="s">
        <v>5562</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5459</v>
      </c>
      <c r="B250" s="257" t="s">
        <v>1693</v>
      </c>
      <c r="C250" s="258" t="s">
        <v>5563</v>
      </c>
      <c r="D250" s="261" t="s">
        <v>5564</v>
      </c>
      <c r="E250" s="262" t="s">
        <v>5089</v>
      </c>
      <c r="F250" s="265" t="s">
        <v>5562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5459</v>
      </c>
      <c r="B251" s="256" t="s">
        <v>5565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5459</v>
      </c>
      <c r="B252" s="257" t="s">
        <v>5565</v>
      </c>
      <c r="C252" s="258" t="s">
        <v>5566</v>
      </c>
      <c r="D252" s="261" t="s">
        <v>5567</v>
      </c>
      <c r="E252" s="262" t="s">
        <v>5156</v>
      </c>
      <c r="F252" s="265" t="s">
        <v>5568</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5459</v>
      </c>
      <c r="B253" s="257" t="s">
        <v>5565</v>
      </c>
      <c r="C253" s="258" t="s">
        <v>5569</v>
      </c>
      <c r="D253" s="261" t="s">
        <v>5570</v>
      </c>
      <c r="E253" s="262" t="s">
        <v>5156</v>
      </c>
      <c r="F253" s="265" t="s">
        <v>5568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5459</v>
      </c>
      <c r="B254" s="257" t="s">
        <v>5565</v>
      </c>
      <c r="C254" s="258" t="s">
        <v>5571</v>
      </c>
      <c r="D254" s="261" t="s">
        <v>5572</v>
      </c>
      <c r="E254" s="262" t="s">
        <v>5156</v>
      </c>
      <c r="F254" s="265" t="s">
        <v>5568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5459</v>
      </c>
      <c r="B255" s="257" t="s">
        <v>5565</v>
      </c>
      <c r="C255" s="258" t="s">
        <v>5573</v>
      </c>
      <c r="D255" s="261" t="s">
        <v>5574</v>
      </c>
      <c r="E255" s="262" t="s">
        <v>5156</v>
      </c>
      <c r="F255" s="265" t="s">
        <v>5568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5459</v>
      </c>
      <c r="B256" s="257" t="s">
        <v>5565</v>
      </c>
      <c r="C256" s="258" t="s">
        <v>5575</v>
      </c>
      <c r="D256" s="261" t="s">
        <v>5576</v>
      </c>
      <c r="E256" s="262" t="s">
        <v>5156</v>
      </c>
      <c r="F256" s="265" t="s">
        <v>5568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5459</v>
      </c>
      <c r="B257" s="257" t="s">
        <v>5565</v>
      </c>
      <c r="C257" s="258" t="s">
        <v>5577</v>
      </c>
      <c r="D257" s="261" t="s">
        <v>5578</v>
      </c>
      <c r="E257" s="262" t="s">
        <v>5060</v>
      </c>
      <c r="F257" s="265" t="s">
        <v>5568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5459</v>
      </c>
      <c r="B258" s="257" t="s">
        <v>5565</v>
      </c>
      <c r="C258" s="258" t="s">
        <v>5579</v>
      </c>
      <c r="D258" s="261" t="s">
        <v>5580</v>
      </c>
      <c r="E258" s="262" t="s">
        <v>5060</v>
      </c>
      <c r="F258" s="265" t="s">
        <v>5568</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5459</v>
      </c>
      <c r="B259" s="257" t="s">
        <v>5565</v>
      </c>
      <c r="C259" s="258" t="s">
        <v>5581</v>
      </c>
      <c r="D259" s="261" t="s">
        <v>5582</v>
      </c>
      <c r="E259" s="262" t="s">
        <v>5060</v>
      </c>
      <c r="F259" s="265" t="s">
        <v>5568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5459</v>
      </c>
      <c r="B260" s="257" t="s">
        <v>5565</v>
      </c>
      <c r="C260" s="258" t="s">
        <v>5583</v>
      </c>
      <c r="D260" s="261" t="s">
        <v>5584</v>
      </c>
      <c r="E260" s="262" t="s">
        <v>5060</v>
      </c>
      <c r="F260" s="265" t="s">
        <v>5568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5459</v>
      </c>
      <c r="B261" s="257" t="s">
        <v>5565</v>
      </c>
      <c r="C261" s="258" t="s">
        <v>5585</v>
      </c>
      <c r="D261" s="261" t="s">
        <v>5586</v>
      </c>
      <c r="E261" s="262" t="s">
        <v>5204</v>
      </c>
      <c r="F261" s="265" t="s">
        <v>5568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5459</v>
      </c>
      <c r="B262" s="257" t="s">
        <v>5565</v>
      </c>
      <c r="C262" s="258" t="s">
        <v>5587</v>
      </c>
      <c r="D262" s="261" t="s">
        <v>5588</v>
      </c>
      <c r="E262" s="262" t="s">
        <v>5204</v>
      </c>
      <c r="F262" s="265" t="s">
        <v>5568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5459</v>
      </c>
      <c r="B263" s="257" t="s">
        <v>5565</v>
      </c>
      <c r="C263" s="258" t="s">
        <v>5589</v>
      </c>
      <c r="D263" s="261" t="s">
        <v>5590</v>
      </c>
      <c r="E263" s="262" t="s">
        <v>5204</v>
      </c>
      <c r="F263" s="265" t="s">
        <v>5568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5459</v>
      </c>
      <c r="B264" s="256" t="s">
        <v>5591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5459</v>
      </c>
      <c r="B265" s="257" t="s">
        <v>5591</v>
      </c>
      <c r="C265" s="258" t="s">
        <v>5592</v>
      </c>
      <c r="D265" s="261" t="s">
        <v>5593</v>
      </c>
      <c r="E265" s="262" t="s">
        <v>5089</v>
      </c>
      <c r="F265" s="265" t="s">
        <v>5594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5459</v>
      </c>
      <c r="B266" s="257" t="s">
        <v>5591</v>
      </c>
      <c r="C266" s="258" t="s">
        <v>5595</v>
      </c>
      <c r="D266" s="261" t="s">
        <v>5596</v>
      </c>
      <c r="E266" s="262" t="s">
        <v>5089</v>
      </c>
      <c r="F266" s="265" t="s">
        <v>5594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5459</v>
      </c>
      <c r="B267" s="257" t="s">
        <v>5591</v>
      </c>
      <c r="C267" s="258" t="s">
        <v>5597</v>
      </c>
      <c r="D267" s="261" t="s">
        <v>5598</v>
      </c>
      <c r="E267" s="262" t="s">
        <v>5089</v>
      </c>
      <c r="F267" s="265" t="s">
        <v>5594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5459</v>
      </c>
      <c r="B268" s="257" t="s">
        <v>5591</v>
      </c>
      <c r="C268" s="258" t="s">
        <v>5599</v>
      </c>
      <c r="D268" s="261" t="s">
        <v>5600</v>
      </c>
      <c r="E268" s="262" t="s">
        <v>5089</v>
      </c>
      <c r="F268" s="265" t="s">
        <v>5594</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5459</v>
      </c>
      <c r="B269" s="257" t="s">
        <v>5591</v>
      </c>
      <c r="C269" s="258" t="s">
        <v>5601</v>
      </c>
      <c r="D269" s="261" t="s">
        <v>5602</v>
      </c>
      <c r="E269" s="262" t="s">
        <v>5089</v>
      </c>
      <c r="F269" s="265" t="s">
        <v>5594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5459</v>
      </c>
      <c r="B270" s="257" t="s">
        <v>5591</v>
      </c>
      <c r="C270" s="258" t="s">
        <v>5603</v>
      </c>
      <c r="D270" s="261" t="s">
        <v>5604</v>
      </c>
      <c r="E270" s="262" t="s">
        <v>5089</v>
      </c>
      <c r="F270" s="265" t="s">
        <v>5594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5459</v>
      </c>
      <c r="B271" s="257" t="s">
        <v>5591</v>
      </c>
      <c r="C271" s="258" t="s">
        <v>5605</v>
      </c>
      <c r="D271" s="261" t="s">
        <v>5606</v>
      </c>
      <c r="E271" s="262" t="s">
        <v>5089</v>
      </c>
      <c r="F271" s="265" t="s">
        <v>5594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5459</v>
      </c>
      <c r="B272" s="257" t="s">
        <v>5591</v>
      </c>
      <c r="C272" s="258" t="s">
        <v>5607</v>
      </c>
      <c r="D272" s="261" t="s">
        <v>5608</v>
      </c>
      <c r="E272" s="262" t="s">
        <v>5089</v>
      </c>
      <c r="F272" s="265" t="s">
        <v>5594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5459</v>
      </c>
      <c r="B273" s="257" t="s">
        <v>5591</v>
      </c>
      <c r="C273" s="258" t="s">
        <v>5609</v>
      </c>
      <c r="D273" s="261" t="s">
        <v>5610</v>
      </c>
      <c r="E273" s="262" t="s">
        <v>5089</v>
      </c>
      <c r="F273" s="265" t="s">
        <v>5594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5611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5611</v>
      </c>
      <c r="B275" s="256" t="s">
        <v>5612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5611</v>
      </c>
      <c r="B276" s="257" t="s">
        <v>5612</v>
      </c>
      <c r="C276" s="258" t="s">
        <v>5613</v>
      </c>
      <c r="D276" s="261" t="s">
        <v>5614</v>
      </c>
      <c r="E276" s="262" t="s">
        <v>5060</v>
      </c>
      <c r="F276" s="265" t="s">
        <v>5615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5611</v>
      </c>
      <c r="B277" s="257" t="s">
        <v>5612</v>
      </c>
      <c r="C277" s="258" t="s">
        <v>5616</v>
      </c>
      <c r="D277" s="261" t="s">
        <v>5617</v>
      </c>
      <c r="E277" s="262" t="s">
        <v>5060</v>
      </c>
      <c r="F277" s="265" t="s">
        <v>5615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5611</v>
      </c>
      <c r="B278" s="257" t="s">
        <v>5612</v>
      </c>
      <c r="C278" s="258" t="s">
        <v>5618</v>
      </c>
      <c r="D278" s="261" t="s">
        <v>5619</v>
      </c>
      <c r="E278" s="262" t="s">
        <v>5060</v>
      </c>
      <c r="F278" s="265" t="s">
        <v>5615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5611</v>
      </c>
      <c r="B279" s="257" t="s">
        <v>5612</v>
      </c>
      <c r="C279" s="258" t="s">
        <v>5620</v>
      </c>
      <c r="D279" s="261" t="s">
        <v>5621</v>
      </c>
      <c r="E279" s="262" t="s">
        <v>5060</v>
      </c>
      <c r="F279" s="265" t="s">
        <v>5615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5611</v>
      </c>
      <c r="B280" s="257" t="s">
        <v>5612</v>
      </c>
      <c r="C280" s="258" t="s">
        <v>5622</v>
      </c>
      <c r="D280" s="261" t="s">
        <v>5623</v>
      </c>
      <c r="E280" s="262" t="s">
        <v>5060</v>
      </c>
      <c r="F280" s="265" t="s">
        <v>5615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5611</v>
      </c>
      <c r="B281" s="257" t="s">
        <v>5612</v>
      </c>
      <c r="C281" s="258" t="s">
        <v>5624</v>
      </c>
      <c r="D281" s="261" t="s">
        <v>5625</v>
      </c>
      <c r="E281" s="262" t="s">
        <v>5060</v>
      </c>
      <c r="F281" s="265" t="s">
        <v>5615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5611</v>
      </c>
      <c r="B282" s="257" t="s">
        <v>5612</v>
      </c>
      <c r="C282" s="258" t="s">
        <v>5626</v>
      </c>
      <c r="D282" s="261" t="s">
        <v>5627</v>
      </c>
      <c r="E282" s="262" t="s">
        <v>5060</v>
      </c>
      <c r="F282" s="265" t="s">
        <v>5615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5611</v>
      </c>
      <c r="B283" s="257" t="s">
        <v>5612</v>
      </c>
      <c r="C283" s="258" t="s">
        <v>5628</v>
      </c>
      <c r="D283" s="261" t="s">
        <v>5629</v>
      </c>
      <c r="E283" s="262" t="s">
        <v>5156</v>
      </c>
      <c r="F283" s="265" t="s">
        <v>5630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5611</v>
      </c>
      <c r="B284" s="257" t="s">
        <v>5612</v>
      </c>
      <c r="C284" s="258" t="s">
        <v>5631</v>
      </c>
      <c r="D284" s="261" t="s">
        <v>5632</v>
      </c>
      <c r="E284" s="262" t="s">
        <v>5156</v>
      </c>
      <c r="F284" s="265" t="s">
        <v>5630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5611</v>
      </c>
      <c r="B285" s="257" t="s">
        <v>5612</v>
      </c>
      <c r="C285" s="258" t="s">
        <v>5633</v>
      </c>
      <c r="D285" s="261" t="s">
        <v>5634</v>
      </c>
      <c r="E285" s="262" t="s">
        <v>5060</v>
      </c>
      <c r="F285" s="265" t="s">
        <v>5630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5611</v>
      </c>
      <c r="B286" s="257" t="s">
        <v>5612</v>
      </c>
      <c r="C286" s="258" t="s">
        <v>5635</v>
      </c>
      <c r="D286" s="261" t="s">
        <v>5636</v>
      </c>
      <c r="E286" s="262" t="s">
        <v>5089</v>
      </c>
      <c r="F286" s="265" t="s">
        <v>5630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5611</v>
      </c>
      <c r="B287" s="257" t="s">
        <v>5612</v>
      </c>
      <c r="C287" s="258" t="s">
        <v>5637</v>
      </c>
      <c r="D287" s="261" t="s">
        <v>5638</v>
      </c>
      <c r="E287" s="262" t="s">
        <v>5089</v>
      </c>
      <c r="F287" s="265" t="s">
        <v>5630</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5611</v>
      </c>
      <c r="B288" s="257" t="s">
        <v>5612</v>
      </c>
      <c r="C288" s="258" t="s">
        <v>5639</v>
      </c>
      <c r="D288" s="261" t="s">
        <v>5640</v>
      </c>
      <c r="E288" s="262" t="s">
        <v>5089</v>
      </c>
      <c r="F288" s="265" t="s">
        <v>5630</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5611</v>
      </c>
      <c r="B289" s="257" t="s">
        <v>5612</v>
      </c>
      <c r="C289" s="258" t="s">
        <v>5641</v>
      </c>
      <c r="D289" s="261" t="s">
        <v>5642</v>
      </c>
      <c r="E289" s="262" t="s">
        <v>5089</v>
      </c>
      <c r="F289" s="265" t="s">
        <v>5630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5611</v>
      </c>
      <c r="B290" s="257" t="s">
        <v>5612</v>
      </c>
      <c r="C290" s="258" t="s">
        <v>5643</v>
      </c>
      <c r="D290" s="261" t="s">
        <v>5644</v>
      </c>
      <c r="E290" s="262" t="s">
        <v>5060</v>
      </c>
      <c r="F290" s="265" t="s">
        <v>5630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5611</v>
      </c>
      <c r="B291" s="257" t="s">
        <v>5612</v>
      </c>
      <c r="C291" s="258" t="s">
        <v>5645</v>
      </c>
      <c r="D291" s="261" t="s">
        <v>5646</v>
      </c>
      <c r="E291" s="262" t="s">
        <v>5089</v>
      </c>
      <c r="F291" s="265" t="s">
        <v>5647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5611</v>
      </c>
      <c r="B292" s="257" t="s">
        <v>5612</v>
      </c>
      <c r="C292" s="258" t="s">
        <v>5648</v>
      </c>
      <c r="D292" s="261" t="s">
        <v>5649</v>
      </c>
      <c r="E292" s="262" t="s">
        <v>5089</v>
      </c>
      <c r="F292" s="265" t="s">
        <v>5647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5611</v>
      </c>
      <c r="B293" s="257" t="s">
        <v>5612</v>
      </c>
      <c r="C293" s="258" t="s">
        <v>5650</v>
      </c>
      <c r="D293" s="261" t="s">
        <v>5651</v>
      </c>
      <c r="E293" s="262" t="s">
        <v>5339</v>
      </c>
      <c r="F293" s="265" t="s">
        <v>5630</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5611</v>
      </c>
      <c r="B294" s="257" t="s">
        <v>5612</v>
      </c>
      <c r="C294" s="258" t="s">
        <v>5652</v>
      </c>
      <c r="D294" s="261" t="s">
        <v>5653</v>
      </c>
      <c r="E294" s="262" t="s">
        <v>5339</v>
      </c>
      <c r="F294" s="265" t="s">
        <v>5630</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5611</v>
      </c>
      <c r="B295" s="257" t="s">
        <v>5612</v>
      </c>
      <c r="C295" s="258" t="s">
        <v>5654</v>
      </c>
      <c r="D295" s="261" t="s">
        <v>5655</v>
      </c>
      <c r="E295" s="262" t="s">
        <v>5156</v>
      </c>
      <c r="F295" s="265" t="s">
        <v>5630</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5611</v>
      </c>
      <c r="B296" s="257" t="s">
        <v>5612</v>
      </c>
      <c r="C296" s="258" t="s">
        <v>5656</v>
      </c>
      <c r="D296" s="261" t="s">
        <v>5657</v>
      </c>
      <c r="E296" s="262" t="s">
        <v>5156</v>
      </c>
      <c r="F296" s="265" t="s">
        <v>5630</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5611</v>
      </c>
      <c r="B297" s="257" t="s">
        <v>5612</v>
      </c>
      <c r="C297" s="258" t="s">
        <v>5658</v>
      </c>
      <c r="D297" s="261" t="s">
        <v>5659</v>
      </c>
      <c r="E297" s="262" t="s">
        <v>5060</v>
      </c>
      <c r="F297" s="265" t="s">
        <v>5630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5611</v>
      </c>
      <c r="B298" s="257" t="s">
        <v>5612</v>
      </c>
      <c r="C298" s="258" t="s">
        <v>5660</v>
      </c>
      <c r="D298" s="261" t="s">
        <v>5661</v>
      </c>
      <c r="E298" s="262" t="s">
        <v>5156</v>
      </c>
      <c r="F298" s="265" t="s">
        <v>5630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5611</v>
      </c>
      <c r="B299" s="257" t="s">
        <v>5612</v>
      </c>
      <c r="C299" s="258" t="s">
        <v>5662</v>
      </c>
      <c r="D299" s="261" t="s">
        <v>5663</v>
      </c>
      <c r="E299" s="262" t="s">
        <v>5089</v>
      </c>
      <c r="F299" s="265" t="s">
        <v>5630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5611</v>
      </c>
      <c r="B300" s="257" t="s">
        <v>5612</v>
      </c>
      <c r="C300" s="258" t="s">
        <v>5664</v>
      </c>
      <c r="D300" s="261" t="s">
        <v>5665</v>
      </c>
      <c r="E300" s="262" t="s">
        <v>5156</v>
      </c>
      <c r="F300" s="265" t="s">
        <v>5630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5611</v>
      </c>
      <c r="B301" s="257" t="s">
        <v>5612</v>
      </c>
      <c r="C301" s="258" t="s">
        <v>5666</v>
      </c>
      <c r="D301" s="261" t="s">
        <v>5667</v>
      </c>
      <c r="E301" s="262" t="s">
        <v>5204</v>
      </c>
      <c r="F301" s="265" t="s">
        <v>5630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5611</v>
      </c>
      <c r="B302" s="257" t="s">
        <v>5612</v>
      </c>
      <c r="C302" s="258" t="s">
        <v>5668</v>
      </c>
      <c r="D302" s="261" t="s">
        <v>5669</v>
      </c>
      <c r="E302" s="262" t="s">
        <v>5204</v>
      </c>
      <c r="F302" s="265" t="s">
        <v>5630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5611</v>
      </c>
      <c r="B303" s="256" t="s">
        <v>1426</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5611</v>
      </c>
      <c r="B304" s="257" t="s">
        <v>1426</v>
      </c>
      <c r="C304" s="258" t="s">
        <v>5670</v>
      </c>
      <c r="D304" s="261" t="s">
        <v>5671</v>
      </c>
      <c r="E304" s="262" t="s">
        <v>5060</v>
      </c>
      <c r="F304" s="265" t="s">
        <v>5672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5611</v>
      </c>
      <c r="B305" s="257" t="s">
        <v>1426</v>
      </c>
      <c r="C305" s="258" t="s">
        <v>5673</v>
      </c>
      <c r="D305" s="261" t="s">
        <v>5674</v>
      </c>
      <c r="E305" s="262" t="s">
        <v>5060</v>
      </c>
      <c r="F305" s="265" t="s">
        <v>5672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5611</v>
      </c>
      <c r="B306" s="257" t="s">
        <v>1426</v>
      </c>
      <c r="C306" s="258" t="s">
        <v>5675</v>
      </c>
      <c r="D306" s="261" t="s">
        <v>5676</v>
      </c>
      <c r="E306" s="262" t="s">
        <v>5060</v>
      </c>
      <c r="F306" s="265" t="s">
        <v>5672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5611</v>
      </c>
      <c r="B307" s="257" t="s">
        <v>1426</v>
      </c>
      <c r="C307" s="258" t="s">
        <v>5677</v>
      </c>
      <c r="D307" s="261" t="s">
        <v>5678</v>
      </c>
      <c r="E307" s="262" t="s">
        <v>5060</v>
      </c>
      <c r="F307" s="265" t="s">
        <v>5672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5611</v>
      </c>
      <c r="B308" s="257" t="s">
        <v>1426</v>
      </c>
      <c r="C308" s="258" t="s">
        <v>5679</v>
      </c>
      <c r="D308" s="261" t="s">
        <v>5680</v>
      </c>
      <c r="E308" s="262" t="s">
        <v>5156</v>
      </c>
      <c r="F308" s="265" t="s">
        <v>5672</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5611</v>
      </c>
      <c r="B309" s="257" t="s">
        <v>1426</v>
      </c>
      <c r="C309" s="258" t="s">
        <v>5681</v>
      </c>
      <c r="D309" s="261" t="s">
        <v>5682</v>
      </c>
      <c r="E309" s="262" t="s">
        <v>5156</v>
      </c>
      <c r="F309" s="265" t="s">
        <v>5672</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5611</v>
      </c>
      <c r="B310" s="257" t="s">
        <v>1426</v>
      </c>
      <c r="C310" s="258" t="s">
        <v>5683</v>
      </c>
      <c r="D310" s="261" t="s">
        <v>5684</v>
      </c>
      <c r="E310" s="262" t="s">
        <v>5156</v>
      </c>
      <c r="F310" s="265" t="s">
        <v>5672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5611</v>
      </c>
      <c r="B311" s="257" t="s">
        <v>1426</v>
      </c>
      <c r="C311" s="258" t="s">
        <v>5685</v>
      </c>
      <c r="D311" s="261" t="s">
        <v>5686</v>
      </c>
      <c r="E311" s="262" t="s">
        <v>5156</v>
      </c>
      <c r="F311" s="265" t="s">
        <v>5672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5611</v>
      </c>
      <c r="B312" s="257" t="s">
        <v>1426</v>
      </c>
      <c r="C312" s="258" t="s">
        <v>5687</v>
      </c>
      <c r="D312" s="261" t="s">
        <v>5688</v>
      </c>
      <c r="E312" s="262" t="s">
        <v>5156</v>
      </c>
      <c r="F312" s="265" t="s">
        <v>5672</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5611</v>
      </c>
      <c r="B313" s="257" t="s">
        <v>1426</v>
      </c>
      <c r="C313" s="258" t="s">
        <v>5689</v>
      </c>
      <c r="D313" s="261" t="s">
        <v>5690</v>
      </c>
      <c r="E313" s="262" t="s">
        <v>5089</v>
      </c>
      <c r="F313" s="265" t="s">
        <v>5672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5611</v>
      </c>
      <c r="B314" s="257" t="s">
        <v>1426</v>
      </c>
      <c r="C314" s="258" t="s">
        <v>5691</v>
      </c>
      <c r="D314" s="261" t="s">
        <v>5692</v>
      </c>
      <c r="E314" s="262" t="s">
        <v>5089</v>
      </c>
      <c r="F314" s="265" t="s">
        <v>5672</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5611</v>
      </c>
      <c r="B315" s="257" t="s">
        <v>1426</v>
      </c>
      <c r="C315" s="258" t="s">
        <v>5693</v>
      </c>
      <c r="D315" s="261" t="s">
        <v>5694</v>
      </c>
      <c r="E315" s="262" t="s">
        <v>5089</v>
      </c>
      <c r="F315" s="265" t="s">
        <v>5672</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5611</v>
      </c>
      <c r="B316" s="257" t="s">
        <v>1426</v>
      </c>
      <c r="C316" s="258" t="s">
        <v>5695</v>
      </c>
      <c r="D316" s="261" t="s">
        <v>5696</v>
      </c>
      <c r="E316" s="262" t="s">
        <v>5089</v>
      </c>
      <c r="F316" s="265" t="s">
        <v>5672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5611</v>
      </c>
      <c r="B317" s="257" t="s">
        <v>1426</v>
      </c>
      <c r="C317" s="258" t="s">
        <v>5697</v>
      </c>
      <c r="D317" s="261" t="s">
        <v>5698</v>
      </c>
      <c r="E317" s="262" t="s">
        <v>5156</v>
      </c>
      <c r="F317" s="265" t="s">
        <v>5630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5611</v>
      </c>
      <c r="B318" s="257" t="s">
        <v>1426</v>
      </c>
      <c r="C318" s="258" t="s">
        <v>5699</v>
      </c>
      <c r="D318" s="261" t="s">
        <v>5700</v>
      </c>
      <c r="E318" s="262" t="s">
        <v>5204</v>
      </c>
      <c r="F318" s="265" t="s">
        <v>5630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5611</v>
      </c>
      <c r="B319" s="257" t="s">
        <v>1426</v>
      </c>
      <c r="C319" s="258" t="s">
        <v>5701</v>
      </c>
      <c r="D319" s="261" t="s">
        <v>5702</v>
      </c>
      <c r="E319" s="262" t="s">
        <v>5204</v>
      </c>
      <c r="F319" s="265" t="s">
        <v>5630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5611</v>
      </c>
      <c r="B320" s="256" t="s">
        <v>5703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5611</v>
      </c>
      <c r="B321" s="257" t="s">
        <v>5703</v>
      </c>
      <c r="C321" s="258" t="s">
        <v>5704</v>
      </c>
      <c r="D321" s="261" t="s">
        <v>5705</v>
      </c>
      <c r="E321" s="262" t="s">
        <v>5089</v>
      </c>
      <c r="F321" s="265" t="s">
        <v>5706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5611</v>
      </c>
      <c r="B322" s="257" t="s">
        <v>5703</v>
      </c>
      <c r="C322" s="258" t="s">
        <v>5707</v>
      </c>
      <c r="D322" s="261" t="s">
        <v>5708</v>
      </c>
      <c r="E322" s="262" t="s">
        <v>5089</v>
      </c>
      <c r="F322" s="265" t="s">
        <v>5706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5611</v>
      </c>
      <c r="B323" s="257" t="s">
        <v>5703</v>
      </c>
      <c r="C323" s="258" t="s">
        <v>5709</v>
      </c>
      <c r="D323" s="261" t="s">
        <v>5710</v>
      </c>
      <c r="E323" s="262" t="s">
        <v>5089</v>
      </c>
      <c r="F323" s="265" t="s">
        <v>5706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5611</v>
      </c>
      <c r="B324" s="257" t="s">
        <v>5703</v>
      </c>
      <c r="C324" s="258" t="s">
        <v>5711</v>
      </c>
      <c r="D324" s="261" t="s">
        <v>5712</v>
      </c>
      <c r="E324" s="262" t="s">
        <v>5089</v>
      </c>
      <c r="F324" s="265" t="s">
        <v>5706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5611</v>
      </c>
      <c r="B325" s="257" t="s">
        <v>5703</v>
      </c>
      <c r="C325" s="258" t="s">
        <v>5713</v>
      </c>
      <c r="D325" s="261" t="s">
        <v>5714</v>
      </c>
      <c r="E325" s="262" t="s">
        <v>5089</v>
      </c>
      <c r="F325" s="265" t="s">
        <v>5706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5611</v>
      </c>
      <c r="B326" s="257" t="s">
        <v>5703</v>
      </c>
      <c r="C326" s="258" t="s">
        <v>5715</v>
      </c>
      <c r="D326" s="261" t="s">
        <v>5716</v>
      </c>
      <c r="E326" s="262" t="s">
        <v>5089</v>
      </c>
      <c r="F326" s="265" t="s">
        <v>5706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5611</v>
      </c>
      <c r="B327" s="257" t="s">
        <v>5703</v>
      </c>
      <c r="C327" s="258" t="s">
        <v>5717</v>
      </c>
      <c r="D327" s="261" t="s">
        <v>5718</v>
      </c>
      <c r="E327" s="262" t="s">
        <v>5089</v>
      </c>
      <c r="F327" s="265" t="s">
        <v>5706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5611</v>
      </c>
      <c r="B328" s="257" t="s">
        <v>5703</v>
      </c>
      <c r="C328" s="258" t="s">
        <v>5719</v>
      </c>
      <c r="D328" s="261" t="s">
        <v>5720</v>
      </c>
      <c r="E328" s="262" t="s">
        <v>5089</v>
      </c>
      <c r="F328" s="265" t="s">
        <v>5706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5611</v>
      </c>
      <c r="B329" s="257" t="s">
        <v>5703</v>
      </c>
      <c r="C329" s="258" t="s">
        <v>5721</v>
      </c>
      <c r="D329" s="261" t="s">
        <v>5722</v>
      </c>
      <c r="E329" s="262" t="s">
        <v>5089</v>
      </c>
      <c r="F329" s="265" t="s">
        <v>5706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5611</v>
      </c>
      <c r="B330" s="257" t="s">
        <v>5703</v>
      </c>
      <c r="C330" s="258" t="s">
        <v>5723</v>
      </c>
      <c r="D330" s="261" t="s">
        <v>5724</v>
      </c>
      <c r="E330" s="262" t="s">
        <v>5089</v>
      </c>
      <c r="F330" s="265" t="s">
        <v>5706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5611</v>
      </c>
      <c r="B331" s="257" t="s">
        <v>5703</v>
      </c>
      <c r="C331" s="258" t="s">
        <v>5725</v>
      </c>
      <c r="D331" s="261" t="s">
        <v>5726</v>
      </c>
      <c r="E331" s="262" t="s">
        <v>5089</v>
      </c>
      <c r="F331" s="265" t="s">
        <v>5706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5611</v>
      </c>
      <c r="B332" s="257" t="s">
        <v>5703</v>
      </c>
      <c r="C332" s="258" t="s">
        <v>5727</v>
      </c>
      <c r="D332" s="261" t="s">
        <v>5728</v>
      </c>
      <c r="E332" s="262" t="s">
        <v>5089</v>
      </c>
      <c r="F332" s="265" t="s">
        <v>5706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5611</v>
      </c>
      <c r="B333" s="257" t="s">
        <v>5703</v>
      </c>
      <c r="C333" s="258" t="s">
        <v>5729</v>
      </c>
      <c r="D333" s="261" t="s">
        <v>5730</v>
      </c>
      <c r="E333" s="262" t="s">
        <v>5089</v>
      </c>
      <c r="F333" s="265" t="s">
        <v>5706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5611</v>
      </c>
      <c r="B334" s="257" t="s">
        <v>5703</v>
      </c>
      <c r="C334" s="258" t="s">
        <v>5731</v>
      </c>
      <c r="D334" s="261" t="s">
        <v>5732</v>
      </c>
      <c r="E334" s="262" t="s">
        <v>5089</v>
      </c>
      <c r="F334" s="265" t="s">
        <v>5706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5611</v>
      </c>
      <c r="B335" s="257" t="s">
        <v>5703</v>
      </c>
      <c r="C335" s="258" t="s">
        <v>5733</v>
      </c>
      <c r="D335" s="261" t="s">
        <v>5734</v>
      </c>
      <c r="E335" s="262" t="s">
        <v>5089</v>
      </c>
      <c r="F335" s="265" t="s">
        <v>5706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5611</v>
      </c>
      <c r="B336" s="257" t="s">
        <v>5703</v>
      </c>
      <c r="C336" s="258" t="s">
        <v>5735</v>
      </c>
      <c r="D336" s="261" t="s">
        <v>5736</v>
      </c>
      <c r="E336" s="262" t="s">
        <v>5204</v>
      </c>
      <c r="F336" s="265" t="s">
        <v>5706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5611</v>
      </c>
      <c r="B337" s="257" t="s">
        <v>5703</v>
      </c>
      <c r="C337" s="258" t="s">
        <v>5737</v>
      </c>
      <c r="D337" s="261" t="s">
        <v>5738</v>
      </c>
      <c r="E337" s="262" t="s">
        <v>5204</v>
      </c>
      <c r="F337" s="265" t="s">
        <v>5706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5611</v>
      </c>
      <c r="B338" s="257" t="s">
        <v>5703</v>
      </c>
      <c r="C338" s="258" t="s">
        <v>5739</v>
      </c>
      <c r="D338" s="261" t="s">
        <v>5740</v>
      </c>
      <c r="E338" s="262" t="s">
        <v>5089</v>
      </c>
      <c r="F338" s="265" t="s">
        <v>5706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5611</v>
      </c>
      <c r="B339" s="257" t="s">
        <v>5703</v>
      </c>
      <c r="C339" s="258" t="s">
        <v>5741</v>
      </c>
      <c r="D339" s="261" t="s">
        <v>5742</v>
      </c>
      <c r="E339" s="262" t="s">
        <v>5089</v>
      </c>
      <c r="F339" s="265" t="s">
        <v>5706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5611</v>
      </c>
      <c r="B340" s="256" t="s">
        <v>5743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5611</v>
      </c>
      <c r="B341" s="257" t="s">
        <v>5743</v>
      </c>
      <c r="C341" s="258" t="s">
        <v>5744</v>
      </c>
      <c r="D341" s="261" t="s">
        <v>5745</v>
      </c>
      <c r="E341" s="262" t="s">
        <v>5060</v>
      </c>
      <c r="F341" s="265" t="s">
        <v>5630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5611</v>
      </c>
      <c r="B342" s="257" t="s">
        <v>5743</v>
      </c>
      <c r="C342" s="258" t="s">
        <v>5746</v>
      </c>
      <c r="D342" s="261" t="s">
        <v>5747</v>
      </c>
      <c r="E342" s="262" t="s">
        <v>5060</v>
      </c>
      <c r="F342" s="265" t="s">
        <v>5630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5611</v>
      </c>
      <c r="B343" s="257" t="s">
        <v>5743</v>
      </c>
      <c r="C343" s="258" t="s">
        <v>5748</v>
      </c>
      <c r="D343" s="261" t="s">
        <v>5749</v>
      </c>
      <c r="E343" s="262" t="s">
        <v>5156</v>
      </c>
      <c r="F343" s="265" t="s">
        <v>5750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5611</v>
      </c>
      <c r="B344" s="257" t="s">
        <v>5743</v>
      </c>
      <c r="C344" s="258" t="s">
        <v>5751</v>
      </c>
      <c r="D344" s="261" t="s">
        <v>5752</v>
      </c>
      <c r="E344" s="262" t="s">
        <v>5089</v>
      </c>
      <c r="F344" s="265" t="s">
        <v>5750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5611</v>
      </c>
      <c r="B345" s="257" t="s">
        <v>5743</v>
      </c>
      <c r="C345" s="258" t="s">
        <v>5753</v>
      </c>
      <c r="D345" s="261" t="s">
        <v>5754</v>
      </c>
      <c r="E345" s="262" t="s">
        <v>5089</v>
      </c>
      <c r="F345" s="265" t="s">
        <v>5750</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5611</v>
      </c>
      <c r="B346" s="257" t="s">
        <v>5743</v>
      </c>
      <c r="C346" s="258" t="s">
        <v>5755</v>
      </c>
      <c r="D346" s="261" t="s">
        <v>5756</v>
      </c>
      <c r="E346" s="262" t="s">
        <v>5089</v>
      </c>
      <c r="F346" s="265" t="s">
        <v>5750</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5611</v>
      </c>
      <c r="B347" s="257" t="s">
        <v>5743</v>
      </c>
      <c r="C347" s="258" t="s">
        <v>5757</v>
      </c>
      <c r="D347" s="261" t="s">
        <v>5758</v>
      </c>
      <c r="E347" s="262" t="s">
        <v>5089</v>
      </c>
      <c r="F347" s="265" t="s">
        <v>5750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5611</v>
      </c>
      <c r="B348" s="257" t="s">
        <v>5743</v>
      </c>
      <c r="C348" s="258" t="s">
        <v>5759</v>
      </c>
      <c r="D348" s="261" t="s">
        <v>5760</v>
      </c>
      <c r="E348" s="262" t="s">
        <v>5089</v>
      </c>
      <c r="F348" s="265" t="s">
        <v>5750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5611</v>
      </c>
      <c r="B349" s="257" t="s">
        <v>5743</v>
      </c>
      <c r="C349" s="258" t="s">
        <v>5761</v>
      </c>
      <c r="D349" s="261" t="s">
        <v>5762</v>
      </c>
      <c r="E349" s="262" t="s">
        <v>5089</v>
      </c>
      <c r="F349" s="265" t="s">
        <v>5750</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5611</v>
      </c>
      <c r="B350" s="257" t="s">
        <v>5743</v>
      </c>
      <c r="C350" s="258" t="s">
        <v>5763</v>
      </c>
      <c r="D350" s="261" t="s">
        <v>5764</v>
      </c>
      <c r="E350" s="262" t="s">
        <v>5060</v>
      </c>
      <c r="F350" s="265" t="s">
        <v>5750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5611</v>
      </c>
      <c r="B351" s="257" t="s">
        <v>5743</v>
      </c>
      <c r="C351" s="258" t="s">
        <v>5765</v>
      </c>
      <c r="D351" s="261" t="s">
        <v>5766</v>
      </c>
      <c r="E351" s="262" t="s">
        <v>5060</v>
      </c>
      <c r="F351" s="265" t="s">
        <v>5750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5611</v>
      </c>
      <c r="B352" s="257" t="s">
        <v>5743</v>
      </c>
      <c r="C352" s="258" t="s">
        <v>5767</v>
      </c>
      <c r="D352" s="261" t="s">
        <v>5768</v>
      </c>
      <c r="E352" s="262" t="s">
        <v>5060</v>
      </c>
      <c r="F352" s="265" t="s">
        <v>5750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5611</v>
      </c>
      <c r="B353" s="257" t="s">
        <v>5743</v>
      </c>
      <c r="C353" s="258" t="s">
        <v>5769</v>
      </c>
      <c r="D353" s="261" t="s">
        <v>5770</v>
      </c>
      <c r="E353" s="262" t="s">
        <v>5156</v>
      </c>
      <c r="F353" s="265" t="s">
        <v>5630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5611</v>
      </c>
      <c r="B354" s="256" t="s">
        <v>5771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5611</v>
      </c>
      <c r="B355" s="257" t="s">
        <v>5771</v>
      </c>
      <c r="C355" s="258" t="s">
        <v>5772</v>
      </c>
      <c r="D355" s="261" t="s">
        <v>5773</v>
      </c>
      <c r="E355" s="262" t="s">
        <v>5156</v>
      </c>
      <c r="F355" s="265" t="s">
        <v>5774</v>
      </c>
      <c r="G355" s="268">
        <f>IF(COUNTIF(H355:AU355,"&lt;&gt;")=0,"",SUMPRODUCT(((Recommendations[ImplStatus]="Implemented")+(Recommendations[ImplStatus]="Compensated"))*ISNUMBER(MATCH(Recommendations[Id],H355:AU355,0)))/COUNTIF(H355:AU355,"&lt;&gt;"))</f>
        <v>0</v>
      </c>
      <c r="H355" s="269" t="s">
        <v>39</v>
      </c>
      <c r="I355" s="269" t="s">
        <v>54</v>
      </c>
      <c r="J355" s="269" t="s">
        <v>84</v>
      </c>
      <c r="K355" s="269" t="s">
        <v>179</v>
      </c>
      <c r="L355" s="269" t="s">
        <v>271</v>
      </c>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5611</v>
      </c>
      <c r="B356" s="257" t="s">
        <v>5771</v>
      </c>
      <c r="C356" s="258" t="s">
        <v>5775</v>
      </c>
      <c r="D356" s="261" t="s">
        <v>5776</v>
      </c>
      <c r="E356" s="262" t="s">
        <v>5156</v>
      </c>
      <c r="F356" s="265" t="s">
        <v>5774</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5611</v>
      </c>
      <c r="B357" s="257" t="s">
        <v>5771</v>
      </c>
      <c r="C357" s="258" t="s">
        <v>5777</v>
      </c>
      <c r="D357" s="261" t="s">
        <v>5778</v>
      </c>
      <c r="E357" s="262" t="s">
        <v>5204</v>
      </c>
      <c r="F357" s="265" t="s">
        <v>5774</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5611</v>
      </c>
      <c r="B358" s="257" t="s">
        <v>5771</v>
      </c>
      <c r="C358" s="258" t="s">
        <v>5779</v>
      </c>
      <c r="D358" s="261" t="s">
        <v>5780</v>
      </c>
      <c r="E358" s="262" t="s">
        <v>5204</v>
      </c>
      <c r="F358" s="265" t="s">
        <v>5774</v>
      </c>
      <c r="G358" s="268">
        <f>IF(COUNTIF(H358:AU358,"&lt;&gt;")=0,"",SUMPRODUCT(((Recommendations[ImplStatus]="Implemented")+(Recommendations[ImplStatus]="Compensated"))*ISNUMBER(MATCH(Recommendations[Id],H358:AU358,0)))/COUNTIF(H358:AU358,"&lt;&gt;"))</f>
        <v>0</v>
      </c>
      <c r="H358" s="269" t="s">
        <v>45</v>
      </c>
      <c r="I358" s="269" t="s">
        <v>50</v>
      </c>
      <c r="J358" s="269" t="s">
        <v>236</v>
      </c>
      <c r="K358" s="269" t="s">
        <v>244</v>
      </c>
      <c r="L358" s="269" t="s">
        <v>261</v>
      </c>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5611</v>
      </c>
      <c r="B359" s="257" t="s">
        <v>5771</v>
      </c>
      <c r="C359" s="258" t="s">
        <v>5781</v>
      </c>
      <c r="D359" s="261" t="s">
        <v>5782</v>
      </c>
      <c r="E359" s="262" t="s">
        <v>5204</v>
      </c>
      <c r="F359" s="265" t="s">
        <v>5774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5611</v>
      </c>
      <c r="B360" s="257" t="s">
        <v>5771</v>
      </c>
      <c r="C360" s="258" t="s">
        <v>5783</v>
      </c>
      <c r="D360" s="261" t="s">
        <v>5784</v>
      </c>
      <c r="E360" s="262" t="s">
        <v>5156</v>
      </c>
      <c r="F360" s="265" t="s">
        <v>5774</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5611</v>
      </c>
      <c r="B361" s="257" t="s">
        <v>5771</v>
      </c>
      <c r="C361" s="258" t="s">
        <v>5785</v>
      </c>
      <c r="D361" s="261" t="s">
        <v>5786</v>
      </c>
      <c r="E361" s="262" t="s">
        <v>5089</v>
      </c>
      <c r="F361" s="265" t="s">
        <v>5774</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5611</v>
      </c>
      <c r="B362" s="257" t="s">
        <v>5771</v>
      </c>
      <c r="C362" s="258" t="s">
        <v>5787</v>
      </c>
      <c r="D362" s="261" t="s">
        <v>5788</v>
      </c>
      <c r="E362" s="262" t="s">
        <v>5204</v>
      </c>
      <c r="F362" s="265" t="s">
        <v>5774</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5611</v>
      </c>
      <c r="B363" s="257" t="s">
        <v>5771</v>
      </c>
      <c r="C363" s="258" t="s">
        <v>5789</v>
      </c>
      <c r="D363" s="261" t="s">
        <v>5790</v>
      </c>
      <c r="E363" s="262" t="s">
        <v>5204</v>
      </c>
      <c r="F363" s="265" t="s">
        <v>5774</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5611</v>
      </c>
      <c r="B364" s="257" t="s">
        <v>5771</v>
      </c>
      <c r="C364" s="258" t="s">
        <v>5791</v>
      </c>
      <c r="D364" s="261" t="s">
        <v>5792</v>
      </c>
      <c r="E364" s="262" t="s">
        <v>5204</v>
      </c>
      <c r="F364" s="265" t="s">
        <v>5774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5611</v>
      </c>
      <c r="B365" s="257" t="s">
        <v>5771</v>
      </c>
      <c r="C365" s="258" t="s">
        <v>5793</v>
      </c>
      <c r="D365" s="261" t="s">
        <v>5794</v>
      </c>
      <c r="E365" s="262" t="s">
        <v>5204</v>
      </c>
      <c r="F365" s="265" t="s">
        <v>5774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5611</v>
      </c>
      <c r="B366" s="257" t="s">
        <v>5771</v>
      </c>
      <c r="C366" s="258" t="s">
        <v>5795</v>
      </c>
      <c r="D366" s="261" t="s">
        <v>5796</v>
      </c>
      <c r="E366" s="262" t="s">
        <v>5204</v>
      </c>
      <c r="F366" s="265" t="s">
        <v>5774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5611</v>
      </c>
      <c r="B367" s="257" t="s">
        <v>5771</v>
      </c>
      <c r="C367" s="258" t="s">
        <v>5797</v>
      </c>
      <c r="D367" s="261" t="s">
        <v>5798</v>
      </c>
      <c r="E367" s="262" t="s">
        <v>5204</v>
      </c>
      <c r="F367" s="265" t="s">
        <v>5774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5611</v>
      </c>
      <c r="B368" s="257" t="s">
        <v>5771</v>
      </c>
      <c r="C368" s="258" t="s">
        <v>5799</v>
      </c>
      <c r="D368" s="261" t="s">
        <v>5800</v>
      </c>
      <c r="E368" s="262" t="s">
        <v>5204</v>
      </c>
      <c r="F368" s="265" t="s">
        <v>5774</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5611</v>
      </c>
      <c r="B369" s="257" t="s">
        <v>5771</v>
      </c>
      <c r="C369" s="258" t="s">
        <v>5801</v>
      </c>
      <c r="D369" s="261" t="s">
        <v>5802</v>
      </c>
      <c r="E369" s="262" t="s">
        <v>5204</v>
      </c>
      <c r="F369" s="265" t="s">
        <v>5774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5803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5803</v>
      </c>
      <c r="B371" s="256" t="s">
        <v>5804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5803</v>
      </c>
      <c r="B372" s="257" t="s">
        <v>5804</v>
      </c>
      <c r="C372" s="258" t="s">
        <v>5805</v>
      </c>
      <c r="D372" s="261" t="s">
        <v>5806</v>
      </c>
      <c r="E372" s="262" t="s">
        <v>5060</v>
      </c>
      <c r="F372" s="265" t="s">
        <v>5807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5803</v>
      </c>
      <c r="B373" s="257" t="s">
        <v>5804</v>
      </c>
      <c r="C373" s="258" t="s">
        <v>5808</v>
      </c>
      <c r="D373" s="261" t="s">
        <v>5809</v>
      </c>
      <c r="E373" s="262" t="s">
        <v>5060</v>
      </c>
      <c r="F373" s="265" t="s">
        <v>5810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5803</v>
      </c>
      <c r="B374" s="257" t="s">
        <v>5804</v>
      </c>
      <c r="C374" s="258" t="s">
        <v>5811</v>
      </c>
      <c r="D374" s="261" t="s">
        <v>5812</v>
      </c>
      <c r="E374" s="262" t="s">
        <v>5089</v>
      </c>
      <c r="F374" s="265" t="s">
        <v>5810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5803</v>
      </c>
      <c r="B375" s="257" t="s">
        <v>5804</v>
      </c>
      <c r="C375" s="258" t="s">
        <v>5813</v>
      </c>
      <c r="D375" s="261" t="s">
        <v>5814</v>
      </c>
      <c r="E375" s="262" t="s">
        <v>5089</v>
      </c>
      <c r="F375" s="265" t="s">
        <v>5810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5803</v>
      </c>
      <c r="B376" s="257" t="s">
        <v>5804</v>
      </c>
      <c r="C376" s="258" t="s">
        <v>5815</v>
      </c>
      <c r="D376" s="261" t="s">
        <v>5816</v>
      </c>
      <c r="E376" s="262" t="s">
        <v>5089</v>
      </c>
      <c r="F376" s="265" t="s">
        <v>5672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5803</v>
      </c>
      <c r="B377" s="257" t="s">
        <v>5804</v>
      </c>
      <c r="C377" s="258" t="s">
        <v>5817</v>
      </c>
      <c r="D377" s="261" t="s">
        <v>5818</v>
      </c>
      <c r="E377" s="262" t="s">
        <v>5156</v>
      </c>
      <c r="F377" s="265" t="s">
        <v>5630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5803</v>
      </c>
      <c r="B378" s="257" t="s">
        <v>5804</v>
      </c>
      <c r="C378" s="258" t="s">
        <v>5819</v>
      </c>
      <c r="D378" s="261" t="s">
        <v>5820</v>
      </c>
      <c r="E378" s="262" t="s">
        <v>5156</v>
      </c>
      <c r="F378" s="265" t="s">
        <v>5810</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5803</v>
      </c>
      <c r="B379" s="257" t="s">
        <v>5804</v>
      </c>
      <c r="C379" s="258" t="s">
        <v>5821</v>
      </c>
      <c r="D379" s="261" t="s">
        <v>5822</v>
      </c>
      <c r="E379" s="262" t="s">
        <v>5156</v>
      </c>
      <c r="F379" s="265" t="s">
        <v>5807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5803</v>
      </c>
      <c r="B380" s="257" t="s">
        <v>5804</v>
      </c>
      <c r="C380" s="258" t="s">
        <v>5823</v>
      </c>
      <c r="D380" s="261" t="s">
        <v>5824</v>
      </c>
      <c r="E380" s="262" t="s">
        <v>5156</v>
      </c>
      <c r="F380" s="265" t="s">
        <v>5807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5803</v>
      </c>
      <c r="B381" s="257" t="s">
        <v>5804</v>
      </c>
      <c r="C381" s="258" t="s">
        <v>5825</v>
      </c>
      <c r="D381" s="261" t="s">
        <v>5826</v>
      </c>
      <c r="E381" s="262" t="s">
        <v>5156</v>
      </c>
      <c r="F381" s="265" t="s">
        <v>5807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5803</v>
      </c>
      <c r="B382" s="257" t="s">
        <v>5804</v>
      </c>
      <c r="C382" s="258" t="s">
        <v>5827</v>
      </c>
      <c r="D382" s="261" t="s">
        <v>5828</v>
      </c>
      <c r="E382" s="262" t="s">
        <v>5204</v>
      </c>
      <c r="F382" s="265" t="s">
        <v>5807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5803</v>
      </c>
      <c r="B383" s="257" t="s">
        <v>5804</v>
      </c>
      <c r="C383" s="258" t="s">
        <v>5829</v>
      </c>
      <c r="D383" s="261" t="s">
        <v>5830</v>
      </c>
      <c r="E383" s="262" t="s">
        <v>5204</v>
      </c>
      <c r="F383" s="265" t="s">
        <v>5807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5803</v>
      </c>
      <c r="B384" s="257" t="s">
        <v>5804</v>
      </c>
      <c r="C384" s="258" t="s">
        <v>5831</v>
      </c>
      <c r="D384" s="261" t="s">
        <v>5832</v>
      </c>
      <c r="E384" s="262" t="s">
        <v>5204</v>
      </c>
      <c r="F384" s="265" t="s">
        <v>5807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5803</v>
      </c>
      <c r="B385" s="257" t="s">
        <v>5804</v>
      </c>
      <c r="C385" s="258" t="s">
        <v>5833</v>
      </c>
      <c r="D385" s="261" t="s">
        <v>5834</v>
      </c>
      <c r="E385" s="262" t="s">
        <v>5156</v>
      </c>
      <c r="F385" s="265" t="s">
        <v>5807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5803</v>
      </c>
      <c r="B386" s="256" t="s">
        <v>5835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5803</v>
      </c>
      <c r="B387" s="257" t="s">
        <v>5835</v>
      </c>
      <c r="C387" s="258" t="s">
        <v>5836</v>
      </c>
      <c r="D387" s="261" t="s">
        <v>5837</v>
      </c>
      <c r="E387" s="262" t="s">
        <v>5060</v>
      </c>
      <c r="F387" s="265" t="s">
        <v>5838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5803</v>
      </c>
      <c r="B388" s="257" t="s">
        <v>5835</v>
      </c>
      <c r="C388" s="258" t="s">
        <v>5839</v>
      </c>
      <c r="D388" s="261" t="s">
        <v>5840</v>
      </c>
      <c r="E388" s="262" t="s">
        <v>5060</v>
      </c>
      <c r="F388" s="265" t="s">
        <v>5838</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5803</v>
      </c>
      <c r="B389" s="257" t="s">
        <v>5835</v>
      </c>
      <c r="C389" s="258" t="s">
        <v>5841</v>
      </c>
      <c r="D389" s="261" t="s">
        <v>5842</v>
      </c>
      <c r="E389" s="262" t="s">
        <v>5339</v>
      </c>
      <c r="F389" s="265" t="s">
        <v>5838</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5803</v>
      </c>
      <c r="B390" s="257" t="s">
        <v>5835</v>
      </c>
      <c r="C390" s="258" t="s">
        <v>5843</v>
      </c>
      <c r="D390" s="261" t="s">
        <v>5844</v>
      </c>
      <c r="E390" s="262" t="s">
        <v>5156</v>
      </c>
      <c r="F390" s="265" t="s">
        <v>5838</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5803</v>
      </c>
      <c r="B391" s="257" t="s">
        <v>5835</v>
      </c>
      <c r="C391" s="258" t="s">
        <v>5845</v>
      </c>
      <c r="D391" s="261" t="s">
        <v>5846</v>
      </c>
      <c r="E391" s="262" t="s">
        <v>5339</v>
      </c>
      <c r="F391" s="265" t="s">
        <v>5838</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5803</v>
      </c>
      <c r="B392" s="257" t="s">
        <v>5835</v>
      </c>
      <c r="C392" s="258" t="s">
        <v>5847</v>
      </c>
      <c r="D392" s="261" t="s">
        <v>5848</v>
      </c>
      <c r="E392" s="262" t="s">
        <v>5089</v>
      </c>
      <c r="F392" s="265" t="s">
        <v>5838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5803</v>
      </c>
      <c r="B393" s="257" t="s">
        <v>5835</v>
      </c>
      <c r="C393" s="258" t="s">
        <v>5849</v>
      </c>
      <c r="D393" s="261" t="s">
        <v>5850</v>
      </c>
      <c r="E393" s="262" t="s">
        <v>5089</v>
      </c>
      <c r="F393" s="265" t="s">
        <v>5838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5803</v>
      </c>
      <c r="B394" s="257" t="s">
        <v>5835</v>
      </c>
      <c r="C394" s="258" t="s">
        <v>5851</v>
      </c>
      <c r="D394" s="261" t="s">
        <v>5852</v>
      </c>
      <c r="E394" s="262" t="s">
        <v>5339</v>
      </c>
      <c r="F394" s="265" t="s">
        <v>5838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5803</v>
      </c>
      <c r="B395" s="257" t="s">
        <v>5835</v>
      </c>
      <c r="C395" s="258" t="s">
        <v>5853</v>
      </c>
      <c r="D395" s="261" t="s">
        <v>5854</v>
      </c>
      <c r="E395" s="262" t="s">
        <v>5156</v>
      </c>
      <c r="F395" s="265" t="s">
        <v>5838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5803</v>
      </c>
      <c r="B396" s="257" t="s">
        <v>5835</v>
      </c>
      <c r="C396" s="258" t="s">
        <v>5855</v>
      </c>
      <c r="D396" s="261" t="s">
        <v>5856</v>
      </c>
      <c r="E396" s="262" t="s">
        <v>5339</v>
      </c>
      <c r="F396" s="265" t="s">
        <v>5838</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5803</v>
      </c>
      <c r="B397" s="257" t="s">
        <v>5835</v>
      </c>
      <c r="C397" s="258" t="s">
        <v>5857</v>
      </c>
      <c r="D397" s="261" t="s">
        <v>5858</v>
      </c>
      <c r="E397" s="262" t="s">
        <v>5089</v>
      </c>
      <c r="F397" s="265" t="s">
        <v>5838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5803</v>
      </c>
      <c r="B398" s="257" t="s">
        <v>5835</v>
      </c>
      <c r="C398" s="258" t="s">
        <v>5859</v>
      </c>
      <c r="D398" s="261" t="s">
        <v>5860</v>
      </c>
      <c r="E398" s="262" t="s">
        <v>5204</v>
      </c>
      <c r="F398" s="265" t="s">
        <v>5838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5803</v>
      </c>
      <c r="B399" s="257" t="s">
        <v>5835</v>
      </c>
      <c r="C399" s="258" t="s">
        <v>5861</v>
      </c>
      <c r="D399" s="261" t="s">
        <v>5862</v>
      </c>
      <c r="E399" s="262" t="s">
        <v>5339</v>
      </c>
      <c r="F399" s="265" t="s">
        <v>5838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5803</v>
      </c>
      <c r="B400" s="257" t="s">
        <v>5835</v>
      </c>
      <c r="C400" s="258" t="s">
        <v>5863</v>
      </c>
      <c r="D400" s="261" t="s">
        <v>5864</v>
      </c>
      <c r="E400" s="262" t="s">
        <v>5339</v>
      </c>
      <c r="F400" s="265" t="s">
        <v>5838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5803</v>
      </c>
      <c r="B401" s="257" t="s">
        <v>5835</v>
      </c>
      <c r="C401" s="258" t="s">
        <v>5865</v>
      </c>
      <c r="D401" s="261" t="s">
        <v>5866</v>
      </c>
      <c r="E401" s="262" t="s">
        <v>5089</v>
      </c>
      <c r="F401" s="265" t="s">
        <v>5838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5803</v>
      </c>
      <c r="B402" s="257" t="s">
        <v>5835</v>
      </c>
      <c r="C402" s="258" t="s">
        <v>5867</v>
      </c>
      <c r="D402" s="261" t="s">
        <v>5868</v>
      </c>
      <c r="E402" s="262" t="s">
        <v>5089</v>
      </c>
      <c r="F402" s="265" t="s">
        <v>5838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5803</v>
      </c>
      <c r="B403" s="257" t="s">
        <v>5835</v>
      </c>
      <c r="C403" s="258" t="s">
        <v>5869</v>
      </c>
      <c r="D403" s="261" t="s">
        <v>5870</v>
      </c>
      <c r="E403" s="262" t="s">
        <v>5089</v>
      </c>
      <c r="F403" s="265" t="s">
        <v>5838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5803</v>
      </c>
      <c r="B404" s="257" t="s">
        <v>5835</v>
      </c>
      <c r="C404" s="258" t="s">
        <v>5871</v>
      </c>
      <c r="D404" s="261" t="s">
        <v>5872</v>
      </c>
      <c r="E404" s="262" t="s">
        <v>5204</v>
      </c>
      <c r="F404" s="265" t="s">
        <v>5838</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5803</v>
      </c>
      <c r="B405" s="257" t="s">
        <v>5835</v>
      </c>
      <c r="C405" s="258" t="s">
        <v>5873</v>
      </c>
      <c r="D405" s="261" t="s">
        <v>5874</v>
      </c>
      <c r="E405" s="262" t="s">
        <v>5204</v>
      </c>
      <c r="F405" s="265" t="s">
        <v>5838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5803</v>
      </c>
      <c r="B406" s="257" t="s">
        <v>5835</v>
      </c>
      <c r="C406" s="258" t="s">
        <v>5875</v>
      </c>
      <c r="D406" s="261" t="s">
        <v>5876</v>
      </c>
      <c r="E406" s="262" t="s">
        <v>5204</v>
      </c>
      <c r="F406" s="265" t="s">
        <v>5877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5803</v>
      </c>
      <c r="B407" s="257" t="s">
        <v>5835</v>
      </c>
      <c r="C407" s="258" t="s">
        <v>5878</v>
      </c>
      <c r="D407" s="261" t="s">
        <v>5879</v>
      </c>
      <c r="E407" s="262" t="s">
        <v>5204</v>
      </c>
      <c r="F407" s="265" t="s">
        <v>5838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5803</v>
      </c>
      <c r="B408" s="257" t="s">
        <v>5835</v>
      </c>
      <c r="C408" s="258" t="s">
        <v>5880</v>
      </c>
      <c r="D408" s="261" t="s">
        <v>5881</v>
      </c>
      <c r="E408" s="262" t="s">
        <v>5204</v>
      </c>
      <c r="F408" s="265" t="s">
        <v>5838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5803</v>
      </c>
      <c r="B409" s="257" t="s">
        <v>5835</v>
      </c>
      <c r="C409" s="258" t="s">
        <v>5882</v>
      </c>
      <c r="D409" s="261" t="s">
        <v>5883</v>
      </c>
      <c r="E409" s="262" t="s">
        <v>5204</v>
      </c>
      <c r="F409" s="265" t="s">
        <v>5884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5803</v>
      </c>
      <c r="B410" s="256" t="s">
        <v>5885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5803</v>
      </c>
      <c r="B411" s="257" t="s">
        <v>5885</v>
      </c>
      <c r="C411" s="258" t="s">
        <v>5886</v>
      </c>
      <c r="D411" s="261" t="s">
        <v>5887</v>
      </c>
      <c r="E411" s="262" t="s">
        <v>5060</v>
      </c>
      <c r="F411" s="265" t="s">
        <v>5810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5803</v>
      </c>
      <c r="B412" s="257" t="s">
        <v>5885</v>
      </c>
      <c r="C412" s="258" t="s">
        <v>5888</v>
      </c>
      <c r="D412" s="261" t="s">
        <v>5889</v>
      </c>
      <c r="E412" s="262" t="s">
        <v>5060</v>
      </c>
      <c r="F412" s="265" t="s">
        <v>5810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5803</v>
      </c>
      <c r="B413" s="257" t="s">
        <v>5885</v>
      </c>
      <c r="C413" s="258" t="s">
        <v>5890</v>
      </c>
      <c r="D413" s="261" t="s">
        <v>5891</v>
      </c>
      <c r="E413" s="262" t="s">
        <v>5060</v>
      </c>
      <c r="F413" s="265" t="s">
        <v>5810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5803</v>
      </c>
      <c r="B414" s="257" t="s">
        <v>5885</v>
      </c>
      <c r="C414" s="258" t="s">
        <v>5892</v>
      </c>
      <c r="D414" s="261" t="s">
        <v>5893</v>
      </c>
      <c r="E414" s="262" t="s">
        <v>5060</v>
      </c>
      <c r="F414" s="265" t="s">
        <v>5810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5803</v>
      </c>
      <c r="B415" s="257" t="s">
        <v>5885</v>
      </c>
      <c r="C415" s="258" t="s">
        <v>5894</v>
      </c>
      <c r="D415" s="261" t="s">
        <v>5895</v>
      </c>
      <c r="E415" s="262" t="s">
        <v>5089</v>
      </c>
      <c r="F415" s="265" t="s">
        <v>5810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5803</v>
      </c>
      <c r="B416" s="257" t="s">
        <v>5885</v>
      </c>
      <c r="C416" s="258" t="s">
        <v>5896</v>
      </c>
      <c r="D416" s="261" t="s">
        <v>5897</v>
      </c>
      <c r="E416" s="262" t="s">
        <v>5089</v>
      </c>
      <c r="F416" s="265" t="s">
        <v>5898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5803</v>
      </c>
      <c r="B417" s="257" t="s">
        <v>5885</v>
      </c>
      <c r="C417" s="258" t="s">
        <v>5899</v>
      </c>
      <c r="D417" s="261" t="s">
        <v>5900</v>
      </c>
      <c r="E417" s="262" t="s">
        <v>5089</v>
      </c>
      <c r="F417" s="265" t="s">
        <v>5898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5803</v>
      </c>
      <c r="B418" s="257" t="s">
        <v>5885</v>
      </c>
      <c r="C418" s="258" t="s">
        <v>5901</v>
      </c>
      <c r="D418" s="261" t="s">
        <v>5902</v>
      </c>
      <c r="E418" s="262" t="s">
        <v>5339</v>
      </c>
      <c r="F418" s="265" t="s">
        <v>5898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5803</v>
      </c>
      <c r="B419" s="257" t="s">
        <v>5885</v>
      </c>
      <c r="C419" s="258" t="s">
        <v>5903</v>
      </c>
      <c r="D419" s="261" t="s">
        <v>5904</v>
      </c>
      <c r="E419" s="262" t="s">
        <v>5089</v>
      </c>
      <c r="F419" s="265" t="s">
        <v>5898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5803</v>
      </c>
      <c r="B420" s="257" t="s">
        <v>5885</v>
      </c>
      <c r="C420" s="258" t="s">
        <v>5905</v>
      </c>
      <c r="D420" s="261" t="s">
        <v>5906</v>
      </c>
      <c r="E420" s="262" t="s">
        <v>5339</v>
      </c>
      <c r="F420" s="265" t="s">
        <v>5898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5803</v>
      </c>
      <c r="B421" s="257" t="s">
        <v>5885</v>
      </c>
      <c r="C421" s="258" t="s">
        <v>5907</v>
      </c>
      <c r="D421" s="261" t="s">
        <v>5908</v>
      </c>
      <c r="E421" s="262" t="s">
        <v>5339</v>
      </c>
      <c r="F421" s="265" t="s">
        <v>5898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5803</v>
      </c>
      <c r="B422" s="257" t="s">
        <v>5885</v>
      </c>
      <c r="C422" s="258" t="s">
        <v>5909</v>
      </c>
      <c r="D422" s="261" t="s">
        <v>5910</v>
      </c>
      <c r="E422" s="262" t="s">
        <v>5089</v>
      </c>
      <c r="F422" s="265" t="s">
        <v>5898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5803</v>
      </c>
      <c r="B423" s="257" t="s">
        <v>5885</v>
      </c>
      <c r="C423" s="258" t="s">
        <v>5911</v>
      </c>
      <c r="D423" s="261" t="s">
        <v>5912</v>
      </c>
      <c r="E423" s="262" t="s">
        <v>5089</v>
      </c>
      <c r="F423" s="265" t="s">
        <v>5898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5913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5913</v>
      </c>
      <c r="B425" s="256" t="s">
        <v>5914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5913</v>
      </c>
      <c r="B426" s="257" t="s">
        <v>5914</v>
      </c>
      <c r="C426" s="258" t="s">
        <v>5915</v>
      </c>
      <c r="D426" s="261" t="s">
        <v>5916</v>
      </c>
      <c r="E426" s="262" t="s">
        <v>5060</v>
      </c>
      <c r="F426" s="265" t="s">
        <v>5877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5913</v>
      </c>
      <c r="B427" s="257" t="s">
        <v>5914</v>
      </c>
      <c r="C427" s="258" t="s">
        <v>5917</v>
      </c>
      <c r="D427" s="261" t="s">
        <v>5918</v>
      </c>
      <c r="E427" s="262" t="s">
        <v>5060</v>
      </c>
      <c r="F427" s="265" t="s">
        <v>5877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5913</v>
      </c>
      <c r="B428" s="257" t="s">
        <v>5914</v>
      </c>
      <c r="C428" s="258" t="s">
        <v>5919</v>
      </c>
      <c r="D428" s="261" t="s">
        <v>5920</v>
      </c>
      <c r="E428" s="262" t="s">
        <v>5339</v>
      </c>
      <c r="F428" s="265" t="s">
        <v>5877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5913</v>
      </c>
      <c r="B429" s="257" t="s">
        <v>5914</v>
      </c>
      <c r="C429" s="258" t="s">
        <v>5921</v>
      </c>
      <c r="D429" s="261" t="s">
        <v>5922</v>
      </c>
      <c r="E429" s="262" t="s">
        <v>5089</v>
      </c>
      <c r="F429" s="265" t="s">
        <v>5877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5913</v>
      </c>
      <c r="B430" s="257" t="s">
        <v>5914</v>
      </c>
      <c r="C430" s="258" t="s">
        <v>5923</v>
      </c>
      <c r="D430" s="261" t="s">
        <v>5924</v>
      </c>
      <c r="E430" s="262" t="s">
        <v>5089</v>
      </c>
      <c r="F430" s="265" t="s">
        <v>5877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5913</v>
      </c>
      <c r="B431" s="257" t="s">
        <v>5914</v>
      </c>
      <c r="C431" s="258" t="s">
        <v>5925</v>
      </c>
      <c r="D431" s="261" t="s">
        <v>5926</v>
      </c>
      <c r="E431" s="262" t="s">
        <v>5339</v>
      </c>
      <c r="F431" s="265" t="s">
        <v>5877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5913</v>
      </c>
      <c r="B432" s="257" t="s">
        <v>5914</v>
      </c>
      <c r="C432" s="258" t="s">
        <v>5927</v>
      </c>
      <c r="D432" s="261" t="s">
        <v>5928</v>
      </c>
      <c r="E432" s="262" t="s">
        <v>5339</v>
      </c>
      <c r="F432" s="265" t="s">
        <v>5877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5913</v>
      </c>
      <c r="B433" s="257" t="s">
        <v>5914</v>
      </c>
      <c r="C433" s="258" t="s">
        <v>5929</v>
      </c>
      <c r="D433" s="261" t="s">
        <v>5930</v>
      </c>
      <c r="E433" s="262" t="s">
        <v>5156</v>
      </c>
      <c r="F433" s="265" t="s">
        <v>5877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5913</v>
      </c>
      <c r="B434" s="257" t="s">
        <v>5914</v>
      </c>
      <c r="C434" s="258" t="s">
        <v>5931</v>
      </c>
      <c r="D434" s="261" t="s">
        <v>5932</v>
      </c>
      <c r="E434" s="262" t="s">
        <v>5156</v>
      </c>
      <c r="F434" s="265" t="s">
        <v>5877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5913</v>
      </c>
      <c r="B435" s="257" t="s">
        <v>5914</v>
      </c>
      <c r="C435" s="258" t="s">
        <v>5933</v>
      </c>
      <c r="D435" s="261" t="s">
        <v>5934</v>
      </c>
      <c r="E435" s="262" t="s">
        <v>5089</v>
      </c>
      <c r="F435" s="265" t="s">
        <v>5877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5913</v>
      </c>
      <c r="B436" s="257" t="s">
        <v>5914</v>
      </c>
      <c r="C436" s="258" t="s">
        <v>5935</v>
      </c>
      <c r="D436" s="261" t="s">
        <v>5936</v>
      </c>
      <c r="E436" s="262" t="s">
        <v>5156</v>
      </c>
      <c r="F436" s="265" t="s">
        <v>5877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5913</v>
      </c>
      <c r="B437" s="257" t="s">
        <v>5914</v>
      </c>
      <c r="C437" s="258" t="s">
        <v>5937</v>
      </c>
      <c r="D437" s="261" t="s">
        <v>5938</v>
      </c>
      <c r="E437" s="262" t="s">
        <v>5089</v>
      </c>
      <c r="F437" s="265" t="s">
        <v>5877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5913</v>
      </c>
      <c r="B438" s="256" t="s">
        <v>5939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5913</v>
      </c>
      <c r="B439" s="257" t="s">
        <v>5939</v>
      </c>
      <c r="C439" s="258" t="s">
        <v>5940</v>
      </c>
      <c r="D439" s="261" t="s">
        <v>5941</v>
      </c>
      <c r="E439" s="262" t="s">
        <v>5060</v>
      </c>
      <c r="F439" s="265" t="s">
        <v>5942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5913</v>
      </c>
      <c r="B440" s="257" t="s">
        <v>5939</v>
      </c>
      <c r="C440" s="258" t="s">
        <v>5943</v>
      </c>
      <c r="D440" s="261" t="s">
        <v>5944</v>
      </c>
      <c r="E440" s="262" t="s">
        <v>5060</v>
      </c>
      <c r="F440" s="265" t="s">
        <v>5942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5913</v>
      </c>
      <c r="B441" s="257" t="s">
        <v>5939</v>
      </c>
      <c r="C441" s="258" t="s">
        <v>5945</v>
      </c>
      <c r="D441" s="261" t="s">
        <v>5946</v>
      </c>
      <c r="E441" s="262" t="s">
        <v>5060</v>
      </c>
      <c r="F441" s="265" t="s">
        <v>5942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5913</v>
      </c>
      <c r="B442" s="257" t="s">
        <v>5939</v>
      </c>
      <c r="C442" s="258" t="s">
        <v>5947</v>
      </c>
      <c r="D442" s="261" t="s">
        <v>5948</v>
      </c>
      <c r="E442" s="262" t="s">
        <v>5060</v>
      </c>
      <c r="F442" s="265" t="s">
        <v>5942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5913</v>
      </c>
      <c r="B443" s="257" t="s">
        <v>5939</v>
      </c>
      <c r="C443" s="258" t="s">
        <v>5949</v>
      </c>
      <c r="D443" s="261" t="s">
        <v>5950</v>
      </c>
      <c r="E443" s="262" t="s">
        <v>5089</v>
      </c>
      <c r="F443" s="265" t="s">
        <v>5942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5913</v>
      </c>
      <c r="B444" s="257" t="s">
        <v>5939</v>
      </c>
      <c r="C444" s="258" t="s">
        <v>5951</v>
      </c>
      <c r="D444" s="261" t="s">
        <v>5952</v>
      </c>
      <c r="E444" s="262" t="s">
        <v>5089</v>
      </c>
      <c r="F444" s="265" t="s">
        <v>5942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5913</v>
      </c>
      <c r="B445" s="257" t="s">
        <v>5939</v>
      </c>
      <c r="C445" s="258" t="s">
        <v>5953</v>
      </c>
      <c r="D445" s="261" t="s">
        <v>5954</v>
      </c>
      <c r="E445" s="262" t="s">
        <v>5089</v>
      </c>
      <c r="F445" s="265" t="s">
        <v>5942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5913</v>
      </c>
      <c r="B446" s="257" t="s">
        <v>5939</v>
      </c>
      <c r="C446" s="258" t="s">
        <v>5955</v>
      </c>
      <c r="D446" s="261" t="s">
        <v>5956</v>
      </c>
      <c r="E446" s="262" t="s">
        <v>5204</v>
      </c>
      <c r="F446" s="265" t="s">
        <v>5942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5913</v>
      </c>
      <c r="B447" s="257" t="s">
        <v>5939</v>
      </c>
      <c r="C447" s="258" t="s">
        <v>5957</v>
      </c>
      <c r="D447" s="261" t="s">
        <v>5958</v>
      </c>
      <c r="E447" s="262" t="s">
        <v>5089</v>
      </c>
      <c r="F447" s="265" t="s">
        <v>5942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5913</v>
      </c>
      <c r="B448" s="257" t="s">
        <v>5939</v>
      </c>
      <c r="C448" s="258" t="s">
        <v>5959</v>
      </c>
      <c r="D448" s="261" t="s">
        <v>5960</v>
      </c>
      <c r="E448" s="262" t="s">
        <v>5204</v>
      </c>
      <c r="F448" s="265" t="s">
        <v>5942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5913</v>
      </c>
      <c r="B449" s="257" t="s">
        <v>5939</v>
      </c>
      <c r="C449" s="258" t="s">
        <v>5961</v>
      </c>
      <c r="D449" s="261" t="s">
        <v>5962</v>
      </c>
      <c r="E449" s="262" t="s">
        <v>5204</v>
      </c>
      <c r="F449" s="265" t="s">
        <v>5942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5963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5963</v>
      </c>
      <c r="B451" s="256" t="s">
        <v>5964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5963</v>
      </c>
      <c r="B452" s="257" t="s">
        <v>5964</v>
      </c>
      <c r="C452" s="258" t="s">
        <v>5965</v>
      </c>
      <c r="D452" s="261" t="s">
        <v>5966</v>
      </c>
      <c r="E452" s="262" t="s">
        <v>5060</v>
      </c>
      <c r="F452" s="265" t="s">
        <v>5967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5963</v>
      </c>
      <c r="B453" s="257" t="s">
        <v>5964</v>
      </c>
      <c r="C453" s="258" t="s">
        <v>5968</v>
      </c>
      <c r="D453" s="261" t="s">
        <v>5969</v>
      </c>
      <c r="E453" s="262" t="s">
        <v>5060</v>
      </c>
      <c r="F453" s="265" t="s">
        <v>5967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5963</v>
      </c>
      <c r="B454" s="257" t="s">
        <v>5964</v>
      </c>
      <c r="C454" s="258" t="s">
        <v>5970</v>
      </c>
      <c r="D454" s="261" t="s">
        <v>5971</v>
      </c>
      <c r="E454" s="262" t="s">
        <v>5060</v>
      </c>
      <c r="F454" s="265" t="s">
        <v>5967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5963</v>
      </c>
      <c r="B455" s="257" t="s">
        <v>5964</v>
      </c>
      <c r="C455" s="258" t="s">
        <v>5972</v>
      </c>
      <c r="D455" s="261" t="s">
        <v>5973</v>
      </c>
      <c r="E455" s="262" t="s">
        <v>5060</v>
      </c>
      <c r="F455" s="265" t="s">
        <v>5967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5963</v>
      </c>
      <c r="B456" s="257" t="s">
        <v>5964</v>
      </c>
      <c r="C456" s="258" t="s">
        <v>5974</v>
      </c>
      <c r="D456" s="261" t="s">
        <v>5975</v>
      </c>
      <c r="E456" s="262" t="s">
        <v>5060</v>
      </c>
      <c r="F456" s="265" t="s">
        <v>5967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5963</v>
      </c>
      <c r="B457" s="257" t="s">
        <v>5964</v>
      </c>
      <c r="C457" s="258" t="s">
        <v>5976</v>
      </c>
      <c r="D457" s="261" t="s">
        <v>5977</v>
      </c>
      <c r="E457" s="262" t="s">
        <v>5089</v>
      </c>
      <c r="F457" s="265" t="s">
        <v>5967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5963</v>
      </c>
      <c r="B458" s="257" t="s">
        <v>5964</v>
      </c>
      <c r="C458" s="258" t="s">
        <v>5978</v>
      </c>
      <c r="D458" s="261" t="s">
        <v>5979</v>
      </c>
      <c r="E458" s="262" t="s">
        <v>5089</v>
      </c>
      <c r="F458" s="265" t="s">
        <v>5967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5963</v>
      </c>
      <c r="B459" s="257" t="s">
        <v>5964</v>
      </c>
      <c r="C459" s="258" t="s">
        <v>5980</v>
      </c>
      <c r="D459" s="261" t="s">
        <v>5981</v>
      </c>
      <c r="E459" s="262" t="s">
        <v>5089</v>
      </c>
      <c r="F459" s="265" t="s">
        <v>5967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5963</v>
      </c>
      <c r="B460" s="257" t="s">
        <v>5964</v>
      </c>
      <c r="C460" s="258" t="s">
        <v>5982</v>
      </c>
      <c r="D460" s="261" t="s">
        <v>5983</v>
      </c>
      <c r="E460" s="262" t="s">
        <v>5089</v>
      </c>
      <c r="F460" s="265" t="s">
        <v>5967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5963</v>
      </c>
      <c r="B461" s="257" t="s">
        <v>5964</v>
      </c>
      <c r="C461" s="258" t="s">
        <v>5984</v>
      </c>
      <c r="D461" s="261" t="s">
        <v>5985</v>
      </c>
      <c r="E461" s="262" t="s">
        <v>5089</v>
      </c>
      <c r="F461" s="265" t="s">
        <v>5967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5963</v>
      </c>
      <c r="B462" s="257" t="s">
        <v>5964</v>
      </c>
      <c r="C462" s="258" t="s">
        <v>5986</v>
      </c>
      <c r="D462" s="261" t="s">
        <v>5987</v>
      </c>
      <c r="E462" s="262" t="s">
        <v>5089</v>
      </c>
      <c r="F462" s="265" t="s">
        <v>5967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5963</v>
      </c>
      <c r="B463" s="257" t="s">
        <v>5964</v>
      </c>
      <c r="C463" s="258" t="s">
        <v>5988</v>
      </c>
      <c r="D463" s="261" t="s">
        <v>5989</v>
      </c>
      <c r="E463" s="262" t="s">
        <v>5089</v>
      </c>
      <c r="F463" s="265" t="s">
        <v>5967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5963</v>
      </c>
      <c r="B464" s="257" t="s">
        <v>5964</v>
      </c>
      <c r="C464" s="258" t="s">
        <v>5990</v>
      </c>
      <c r="D464" s="261" t="s">
        <v>5991</v>
      </c>
      <c r="E464" s="262" t="s">
        <v>5089</v>
      </c>
      <c r="F464" s="265" t="s">
        <v>5967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5963</v>
      </c>
      <c r="B465" s="257" t="s">
        <v>5964</v>
      </c>
      <c r="C465" s="258" t="s">
        <v>5992</v>
      </c>
      <c r="D465" s="261" t="s">
        <v>5993</v>
      </c>
      <c r="E465" s="262" t="s">
        <v>5089</v>
      </c>
      <c r="F465" s="265" t="s">
        <v>5967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5963</v>
      </c>
      <c r="B466" s="256" t="s">
        <v>5994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5963</v>
      </c>
      <c r="B467" s="257" t="s">
        <v>5994</v>
      </c>
      <c r="C467" s="258" t="s">
        <v>5995</v>
      </c>
      <c r="D467" s="261" t="s">
        <v>5996</v>
      </c>
      <c r="E467" s="262" t="s">
        <v>5060</v>
      </c>
      <c r="F467" s="265" t="s">
        <v>5199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5963</v>
      </c>
      <c r="B468" s="257" t="s">
        <v>5994</v>
      </c>
      <c r="C468" s="258" t="s">
        <v>5997</v>
      </c>
      <c r="D468" s="261" t="s">
        <v>5998</v>
      </c>
      <c r="E468" s="262" t="s">
        <v>5060</v>
      </c>
      <c r="F468" s="265" t="s">
        <v>5199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5963</v>
      </c>
      <c r="B469" s="257" t="s">
        <v>5994</v>
      </c>
      <c r="C469" s="258" t="s">
        <v>5999</v>
      </c>
      <c r="D469" s="261" t="s">
        <v>6000</v>
      </c>
      <c r="E469" s="262" t="s">
        <v>5060</v>
      </c>
      <c r="F469" s="265" t="s">
        <v>5199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5963</v>
      </c>
      <c r="B470" s="257" t="s">
        <v>5994</v>
      </c>
      <c r="C470" s="258" t="s">
        <v>6001</v>
      </c>
      <c r="D470" s="261" t="s">
        <v>6002</v>
      </c>
      <c r="E470" s="262" t="s">
        <v>5156</v>
      </c>
      <c r="F470" s="265" t="s">
        <v>5568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5963</v>
      </c>
      <c r="B471" s="257" t="s">
        <v>5994</v>
      </c>
      <c r="C471" s="258" t="s">
        <v>6003</v>
      </c>
      <c r="D471" s="261" t="s">
        <v>6004</v>
      </c>
      <c r="E471" s="262" t="s">
        <v>5156</v>
      </c>
      <c r="F471" s="265" t="s">
        <v>5568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5963</v>
      </c>
      <c r="B472" s="257" t="s">
        <v>5994</v>
      </c>
      <c r="C472" s="258" t="s">
        <v>6005</v>
      </c>
      <c r="D472" s="261" t="s">
        <v>6006</v>
      </c>
      <c r="E472" s="262" t="s">
        <v>5060</v>
      </c>
      <c r="F472" s="265" t="s">
        <v>5568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5963</v>
      </c>
      <c r="B473" s="257" t="s">
        <v>5994</v>
      </c>
      <c r="C473" s="258" t="s">
        <v>6007</v>
      </c>
      <c r="D473" s="261" t="s">
        <v>6008</v>
      </c>
      <c r="E473" s="262" t="s">
        <v>5060</v>
      </c>
      <c r="F473" s="265" t="s">
        <v>5507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5963</v>
      </c>
      <c r="B474" s="257" t="s">
        <v>5994</v>
      </c>
      <c r="C474" s="258" t="s">
        <v>6009</v>
      </c>
      <c r="D474" s="261" t="s">
        <v>6010</v>
      </c>
      <c r="E474" s="262" t="s">
        <v>5089</v>
      </c>
      <c r="F474" s="265" t="s">
        <v>5507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5963</v>
      </c>
      <c r="B475" s="257" t="s">
        <v>5994</v>
      </c>
      <c r="C475" s="258" t="s">
        <v>6011</v>
      </c>
      <c r="D475" s="261" t="s">
        <v>6012</v>
      </c>
      <c r="E475" s="262" t="s">
        <v>5089</v>
      </c>
      <c r="F475" s="265" t="s">
        <v>5507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5963</v>
      </c>
      <c r="B476" s="257" t="s">
        <v>5994</v>
      </c>
      <c r="C476" s="258" t="s">
        <v>6013</v>
      </c>
      <c r="D476" s="261" t="s">
        <v>6014</v>
      </c>
      <c r="E476" s="262" t="s">
        <v>5089</v>
      </c>
      <c r="F476" s="265" t="s">
        <v>5507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5963</v>
      </c>
      <c r="B477" s="257" t="s">
        <v>5994</v>
      </c>
      <c r="C477" s="258" t="s">
        <v>6015</v>
      </c>
      <c r="D477" s="261" t="s">
        <v>6016</v>
      </c>
      <c r="E477" s="262" t="s">
        <v>5089</v>
      </c>
      <c r="F477" s="265" t="s">
        <v>5507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5963</v>
      </c>
      <c r="B478" s="257" t="s">
        <v>5994</v>
      </c>
      <c r="C478" s="258" t="s">
        <v>6017</v>
      </c>
      <c r="D478" s="261" t="s">
        <v>6018</v>
      </c>
      <c r="E478" s="262" t="s">
        <v>5089</v>
      </c>
      <c r="F478" s="265" t="s">
        <v>5568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5963</v>
      </c>
      <c r="B479" s="257" t="s">
        <v>5994</v>
      </c>
      <c r="C479" s="258" t="s">
        <v>6019</v>
      </c>
      <c r="D479" s="261" t="s">
        <v>6020</v>
      </c>
      <c r="E479" s="262" t="s">
        <v>5204</v>
      </c>
      <c r="F479" s="265" t="s">
        <v>5568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5963</v>
      </c>
      <c r="B480" s="257" t="s">
        <v>5994</v>
      </c>
      <c r="C480" s="258" t="s">
        <v>6021</v>
      </c>
      <c r="D480" s="261" t="s">
        <v>6022</v>
      </c>
      <c r="E480" s="262" t="s">
        <v>5204</v>
      </c>
      <c r="F480" s="265" t="s">
        <v>5568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5963</v>
      </c>
      <c r="B481" s="270" t="s">
        <v>5994</v>
      </c>
      <c r="C481" s="271" t="s">
        <v>6023</v>
      </c>
      <c r="D481" s="272" t="s">
        <v>6024</v>
      </c>
      <c r="E481" s="273" t="s">
        <v>5204</v>
      </c>
      <c r="F481" s="274" t="s">
        <v>5199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325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IFERROR(INDEX('Recommendations'!$G$2:$G$64, MATCH(H2,'Recommendations'!$A$2:$A$64,0))="Implemented", FALSE))</xm:f>
            <x14:dxf>
              <font>
                <color rgb="FF000000"/>
              </font>
              <fill>
                <patternFill>
                  <bgColor rgb="FF3C7D22"/>
                </patternFill>
              </fill>
            </x14:dxf>
          </x14:cfRule>
          <x14:cfRule type="expression" priority="2" id="{00000000-000E-0000-0B00-000002000000}">
            <xm:f>AND(H2&lt;&gt;"", IFERROR(INDEX('Recommendations'!$G$2:$G$64, MATCH(H2,'Recommendations'!$A$2:$A$64,0))="Compensated", FALSE))</xm:f>
            <x14:dxf>
              <font>
                <color rgb="FF000000"/>
              </font>
              <fill>
                <patternFill>
                  <bgColor rgb="FFC6E0B4"/>
                </patternFill>
              </fill>
            </x14:dxf>
          </x14:cfRule>
          <x14:cfRule type="expression" priority="3" id="{00000000-000E-0000-0B00-000003000000}">
            <xm:f>AND(H2&lt;&gt;"", IFERROR(INDEX('Recommendations'!$G$2:$G$64, MATCH(H2,'Recommendations'!$A$2:$A$64,0))="Testing", FALSE))</xm:f>
            <x14:dxf>
              <font>
                <color rgb="FF000000"/>
              </font>
              <fill>
                <patternFill>
                  <bgColor rgb="FFFFC000"/>
                </patternFill>
              </fill>
            </x14:dxf>
          </x14:cfRule>
          <x14:cfRule type="expression" priority="4" id="{00000000-000E-0000-0B00-000004000000}">
            <xm:f>AND(H2&lt;&gt;"", IFERROR(INDEX('Recommendations'!$G$2:$G$64, MATCH(H2,'Recommendations'!$A$2:$A$64,0))="Failed", FALSE))</xm:f>
            <x14:dxf>
              <font>
                <color rgb="FF000000"/>
              </font>
              <fill>
                <patternFill>
                  <bgColor rgb="FFD82891"/>
                </patternFill>
              </fill>
            </x14:dxf>
          </x14:cfRule>
          <x14:cfRule type="expression" priority="5" id="{00000000-000E-0000-0B00-000005000000}">
            <xm:f>AND(H2&lt;&gt;"", IFERROR(INDEX('Recommendations'!$G$2:$G$64, MATCH(H2,'Recommendations'!$A$2:$A$64,0))="Risk Accepted", FALSE))</xm:f>
            <x14:dxf>
              <font>
                <color rgb="FF000000"/>
              </font>
              <fill>
                <patternFill>
                  <bgColor rgb="FFD9D9D9"/>
                </patternFill>
              </fill>
            </x14:dxf>
          </x14:cfRule>
          <x14:cfRule type="expression" priority="6" id="{00000000-000E-0000-0B00-000006000000}">
            <xm:f>AND(H2&lt;&gt;"", IFERROR(INDEX('Recommendations'!$G$2:$G$64, MATCH(H2,'Recommendations'!$A$2:$A$64,0))="N/A",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405</v>
      </c>
      <c r="C2" s="290"/>
      <c r="D2" s="290"/>
      <c r="E2" s="290"/>
      <c r="F2" s="290"/>
      <c r="G2" s="290"/>
      <c r="H2" s="290"/>
      <c r="I2" s="290"/>
    </row>
    <row r="4" spans="2:15" ht="18.5" x14ac:dyDescent="0.45">
      <c r="B4" s="39" t="s">
        <v>406</v>
      </c>
    </row>
    <row r="5" spans="2:15" x14ac:dyDescent="0.35">
      <c r="B5" s="41" t="s">
        <v>19</v>
      </c>
      <c r="C5" s="41" t="s">
        <v>407</v>
      </c>
      <c r="D5" s="41" t="s">
        <v>408</v>
      </c>
      <c r="F5" s="291" t="s">
        <v>409</v>
      </c>
      <c r="G5" s="291"/>
      <c r="H5" s="291"/>
      <c r="I5" s="292" t="s">
        <v>410</v>
      </c>
      <c r="J5" s="292"/>
      <c r="K5" s="292"/>
      <c r="L5" s="292"/>
      <c r="M5" s="292"/>
      <c r="N5" s="292"/>
      <c r="O5" s="292"/>
    </row>
    <row r="6" spans="2:15" x14ac:dyDescent="0.35">
      <c r="B6" s="47" t="s">
        <v>411</v>
      </c>
      <c r="C6" s="48">
        <v>63</v>
      </c>
      <c r="D6" s="49" t="s">
        <v>19</v>
      </c>
      <c r="F6" s="291" t="s">
        <v>412</v>
      </c>
      <c r="G6" s="291"/>
      <c r="H6" s="291"/>
      <c r="I6" s="293" t="s">
        <v>413</v>
      </c>
      <c r="J6" s="293"/>
      <c r="K6" s="293"/>
      <c r="L6" s="293"/>
      <c r="M6" s="293"/>
      <c r="N6" s="293"/>
      <c r="O6" s="293"/>
    </row>
    <row r="7" spans="2:15" x14ac:dyDescent="0.35">
      <c r="B7" s="50" t="s">
        <v>414</v>
      </c>
      <c r="C7" s="51">
        <f>C6-C8-C9</f>
        <v>63</v>
      </c>
      <c r="D7" s="52">
        <f>IF(C6&gt;0,C7/C6,0)</f>
        <v>1</v>
      </c>
      <c r="F7" s="291" t="s">
        <v>415</v>
      </c>
      <c r="G7" s="291"/>
      <c r="H7" s="291"/>
      <c r="I7" s="293" t="s">
        <v>413</v>
      </c>
      <c r="J7" s="293"/>
      <c r="K7" s="293"/>
      <c r="L7" s="293"/>
      <c r="M7" s="293"/>
      <c r="N7" s="293"/>
      <c r="O7" s="293"/>
    </row>
    <row r="8" spans="2:15" x14ac:dyDescent="0.35">
      <c r="B8" s="43" t="s">
        <v>416</v>
      </c>
      <c r="C8" s="44">
        <f>COUNTIF('Recommendations'!G:G,"Risk Accepted")</f>
        <v>0</v>
      </c>
      <c r="D8" s="45">
        <f>IF(C6&gt;0,C8/C6,0)</f>
        <v>0</v>
      </c>
      <c r="F8" s="291" t="s">
        <v>417</v>
      </c>
      <c r="G8" s="291"/>
      <c r="H8" s="291"/>
      <c r="I8" s="293" t="s">
        <v>413</v>
      </c>
      <c r="J8" s="293"/>
      <c r="K8" s="293"/>
      <c r="L8" s="293"/>
      <c r="M8" s="293"/>
      <c r="N8" s="293"/>
      <c r="O8" s="293"/>
    </row>
    <row r="9" spans="2:15" x14ac:dyDescent="0.35">
      <c r="B9" s="43" t="s">
        <v>418</v>
      </c>
      <c r="C9" s="44">
        <f>COUNTIF('Recommendations'!G:G,"N/A")</f>
        <v>0</v>
      </c>
      <c r="D9" s="45">
        <f>IF(C6&gt;0,C9/C6,0)</f>
        <v>0</v>
      </c>
      <c r="F9" s="291" t="s">
        <v>419</v>
      </c>
      <c r="G9" s="291"/>
      <c r="H9" s="291"/>
      <c r="I9" s="293" t="s">
        <v>413</v>
      </c>
      <c r="J9" s="293"/>
      <c r="K9" s="293"/>
      <c r="L9" s="293"/>
      <c r="M9" s="293"/>
      <c r="N9" s="293"/>
      <c r="O9" s="293"/>
    </row>
    <row r="12" spans="2:15" ht="18.5" x14ac:dyDescent="0.45">
      <c r="B12" s="39" t="s">
        <v>420</v>
      </c>
    </row>
    <row r="14" spans="2:15" x14ac:dyDescent="0.35">
      <c r="B14" s="53" t="s">
        <v>421</v>
      </c>
    </row>
    <row r="15" spans="2:15" x14ac:dyDescent="0.35">
      <c r="B15" s="41" t="s">
        <v>19</v>
      </c>
      <c r="C15" s="41" t="s">
        <v>422</v>
      </c>
      <c r="D15" s="41" t="s">
        <v>423</v>
      </c>
      <c r="E15" s="41" t="s">
        <v>424</v>
      </c>
      <c r="F15" s="41" t="s">
        <v>425</v>
      </c>
    </row>
    <row r="16" spans="2:15" x14ac:dyDescent="0.35">
      <c r="B16" s="43" t="s">
        <v>426</v>
      </c>
      <c r="C16" s="44">
        <f>COUNTIF('Recommendations'!L:L,"Resolved")</f>
        <v>0</v>
      </c>
      <c r="D16" s="44">
        <f>COUNTIF('Recommendations'!L:L,"Testing")</f>
        <v>0</v>
      </c>
      <c r="E16" s="44">
        <f>COUNTIF('Recommendations'!L:L,"Outstanding")</f>
        <v>63</v>
      </c>
      <c r="F16" s="44">
        <f>SUM(C16:E16)</f>
        <v>63</v>
      </c>
    </row>
    <row r="18" spans="2:6" x14ac:dyDescent="0.35">
      <c r="B18" s="53" t="s">
        <v>427</v>
      </c>
    </row>
    <row r="19" spans="2:6" x14ac:dyDescent="0.35">
      <c r="B19" s="54" t="s">
        <v>19</v>
      </c>
      <c r="C19" s="54" t="s">
        <v>422</v>
      </c>
      <c r="D19" s="54" t="s">
        <v>423</v>
      </c>
      <c r="E19" s="54" t="s">
        <v>424</v>
      </c>
      <c r="F19" s="54" t="s">
        <v>19</v>
      </c>
    </row>
    <row r="20" spans="2:6" x14ac:dyDescent="0.35">
      <c r="B20" s="43" t="s">
        <v>426</v>
      </c>
      <c r="C20" s="45">
        <f>IF(F16&gt;0, C16/F16, 0)</f>
        <v>0</v>
      </c>
      <c r="D20" s="45">
        <f>IF(F16&gt;0, D16/F16, 0)</f>
        <v>0</v>
      </c>
      <c r="E20" s="45">
        <f>IF(F16&gt;0, E16/F16, 0)</f>
        <v>1</v>
      </c>
      <c r="F20" s="46" t="s">
        <v>19</v>
      </c>
    </row>
    <row r="25" spans="2:6" ht="18.5" x14ac:dyDescent="0.45">
      <c r="B25" s="39" t="s">
        <v>428</v>
      </c>
    </row>
    <row r="27" spans="2:6" x14ac:dyDescent="0.35">
      <c r="B27" s="53" t="s">
        <v>421</v>
      </c>
    </row>
    <row r="28" spans="2:6" x14ac:dyDescent="0.35">
      <c r="B28" s="41" t="s">
        <v>5</v>
      </c>
      <c r="C28" s="41" t="s">
        <v>422</v>
      </c>
      <c r="D28" s="41" t="s">
        <v>423</v>
      </c>
      <c r="E28" s="41" t="s">
        <v>424</v>
      </c>
      <c r="F28" s="41" t="s">
        <v>425</v>
      </c>
    </row>
    <row r="29" spans="2:6" x14ac:dyDescent="0.35">
      <c r="B29" s="43" t="s">
        <v>429</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430</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431</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432</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433</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63</v>
      </c>
      <c r="F34" s="44">
        <f t="shared" si="0"/>
        <v>63</v>
      </c>
    </row>
    <row r="36" spans="2:6" x14ac:dyDescent="0.35">
      <c r="B36" s="53" t="s">
        <v>427</v>
      </c>
    </row>
    <row r="37" spans="2:6" x14ac:dyDescent="0.35">
      <c r="B37" s="54" t="s">
        <v>5</v>
      </c>
      <c r="C37" s="54" t="s">
        <v>422</v>
      </c>
      <c r="D37" s="54" t="s">
        <v>423</v>
      </c>
      <c r="E37" s="54" t="s">
        <v>424</v>
      </c>
      <c r="F37" s="54" t="s">
        <v>19</v>
      </c>
    </row>
    <row r="38" spans="2:6" x14ac:dyDescent="0.35">
      <c r="B38" s="43" t="s">
        <v>429</v>
      </c>
      <c r="C38" s="45">
        <f t="shared" ref="C38:C43" si="1">IF(F29&gt;0, C29/F29, 0)</f>
        <v>0</v>
      </c>
      <c r="D38" s="45">
        <f t="shared" ref="D38:D43" si="2">IF(F29&gt;0, D29/F29, 0)</f>
        <v>0</v>
      </c>
      <c r="E38" s="45">
        <f t="shared" ref="E38:E43" si="3">IF(F29&gt;0, E29/F29, 0)</f>
        <v>0</v>
      </c>
      <c r="F38" s="46" t="s">
        <v>19</v>
      </c>
    </row>
    <row r="39" spans="2:6" x14ac:dyDescent="0.35">
      <c r="B39" s="43" t="s">
        <v>430</v>
      </c>
      <c r="C39" s="45">
        <f t="shared" si="1"/>
        <v>0</v>
      </c>
      <c r="D39" s="45">
        <f t="shared" si="2"/>
        <v>0</v>
      </c>
      <c r="E39" s="45">
        <f t="shared" si="3"/>
        <v>0</v>
      </c>
      <c r="F39" s="46" t="s">
        <v>19</v>
      </c>
    </row>
    <row r="40" spans="2:6" x14ac:dyDescent="0.35">
      <c r="B40" s="43" t="s">
        <v>431</v>
      </c>
      <c r="C40" s="45">
        <f t="shared" si="1"/>
        <v>0</v>
      </c>
      <c r="D40" s="45">
        <f t="shared" si="2"/>
        <v>0</v>
      </c>
      <c r="E40" s="45">
        <f t="shared" si="3"/>
        <v>0</v>
      </c>
      <c r="F40" s="46" t="s">
        <v>19</v>
      </c>
    </row>
    <row r="41" spans="2:6" x14ac:dyDescent="0.35">
      <c r="B41" s="43" t="s">
        <v>432</v>
      </c>
      <c r="C41" s="45">
        <f t="shared" si="1"/>
        <v>0</v>
      </c>
      <c r="D41" s="45">
        <f t="shared" si="2"/>
        <v>0</v>
      </c>
      <c r="E41" s="45">
        <f t="shared" si="3"/>
        <v>0</v>
      </c>
      <c r="F41" s="46" t="s">
        <v>19</v>
      </c>
    </row>
    <row r="42" spans="2:6" x14ac:dyDescent="0.35">
      <c r="B42" s="43" t="s">
        <v>433</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434</v>
      </c>
    </row>
    <row r="50" spans="2:6" x14ac:dyDescent="0.35">
      <c r="B50" s="53" t="s">
        <v>421</v>
      </c>
    </row>
    <row r="51" spans="2:6" x14ac:dyDescent="0.35">
      <c r="B51" s="41" t="s">
        <v>2</v>
      </c>
      <c r="C51" s="41" t="s">
        <v>422</v>
      </c>
      <c r="D51" s="41" t="s">
        <v>423</v>
      </c>
      <c r="E51" s="41" t="s">
        <v>424</v>
      </c>
      <c r="F51" s="41" t="s">
        <v>425</v>
      </c>
    </row>
    <row r="52" spans="2:6" x14ac:dyDescent="0.35">
      <c r="B52" s="43" t="s">
        <v>25</v>
      </c>
      <c r="C52" s="44">
        <f>COUNTIFS('Recommendations'!C:C,"CAT I (High)",'Recommendations'!L:L,"=Resolved")</f>
        <v>0</v>
      </c>
      <c r="D52" s="44">
        <f>COUNTIFS('Recommendations'!C:C,"=CAT I (High)",'Recommendations'!L:L,"=Testing")</f>
        <v>0</v>
      </c>
      <c r="E52" s="44">
        <f>COUNTIFS('Recommendations'!C:C,"=CAT I (High)",'Recommendations'!L:L,"=Outstanding")</f>
        <v>9</v>
      </c>
      <c r="F52" s="44">
        <f>SUM(C52:E52)</f>
        <v>9</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35</v>
      </c>
      <c r="F53" s="44">
        <f>SUM(C53:E53)</f>
        <v>35</v>
      </c>
    </row>
    <row r="54" spans="2:6" x14ac:dyDescent="0.35">
      <c r="B54" s="43" t="s">
        <v>41</v>
      </c>
      <c r="C54" s="44">
        <f>COUNTIFS('Recommendations'!C:C,"CAT III (Low)",'Recommendations'!L:L,"=Resolved")</f>
        <v>0</v>
      </c>
      <c r="D54" s="44">
        <f>COUNTIFS('Recommendations'!C:C,"=CAT III (Low)",'Recommendations'!L:L,"=Testing")</f>
        <v>0</v>
      </c>
      <c r="E54" s="44">
        <f>COUNTIFS('Recommendations'!C:C,"=CAT III (Low)",'Recommendations'!L:L,"=Outstanding")</f>
        <v>19</v>
      </c>
      <c r="F54" s="44">
        <f>SUM(C54:E54)</f>
        <v>19</v>
      </c>
    </row>
    <row r="56" spans="2:6" x14ac:dyDescent="0.35">
      <c r="B56" s="53" t="s">
        <v>427</v>
      </c>
    </row>
    <row r="57" spans="2:6" x14ac:dyDescent="0.35">
      <c r="B57" s="54" t="s">
        <v>2</v>
      </c>
      <c r="C57" s="54" t="s">
        <v>422</v>
      </c>
      <c r="D57" s="54" t="s">
        <v>423</v>
      </c>
      <c r="E57" s="54" t="s">
        <v>424</v>
      </c>
      <c r="F57" s="54" t="s">
        <v>19</v>
      </c>
    </row>
    <row r="58" spans="2:6" x14ac:dyDescent="0.35">
      <c r="B58" s="43" t="s">
        <v>25</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41</v>
      </c>
      <c r="C60" s="45">
        <f>IF(F54&gt;0, C54/F54, 0)</f>
        <v>0</v>
      </c>
      <c r="D60" s="45">
        <f>IF(F54&gt;0, D54/F54, 0)</f>
        <v>0</v>
      </c>
      <c r="E60" s="45">
        <f>IF(F54&gt;0, E54/F54, 0)</f>
        <v>1</v>
      </c>
      <c r="F60" s="46" t="s">
        <v>19</v>
      </c>
    </row>
    <row r="65" spans="2:6" ht="18.5" x14ac:dyDescent="0.45">
      <c r="B65" s="39" t="s">
        <v>435</v>
      </c>
    </row>
    <row r="67" spans="2:6" x14ac:dyDescent="0.35">
      <c r="B67" s="53" t="s">
        <v>421</v>
      </c>
    </row>
    <row r="68" spans="2:6" x14ac:dyDescent="0.35">
      <c r="B68" s="41" t="s">
        <v>3</v>
      </c>
      <c r="C68" s="41" t="s">
        <v>422</v>
      </c>
      <c r="D68" s="41" t="s">
        <v>423</v>
      </c>
      <c r="E68" s="41" t="s">
        <v>424</v>
      </c>
      <c r="F68" s="41" t="s">
        <v>425</v>
      </c>
    </row>
    <row r="69" spans="2:6" x14ac:dyDescent="0.35">
      <c r="B69" s="43" t="s">
        <v>436</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437</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438</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439</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63</v>
      </c>
      <c r="F73" s="44">
        <f>SUM(C73:E73)</f>
        <v>63</v>
      </c>
    </row>
    <row r="75" spans="2:6" x14ac:dyDescent="0.35">
      <c r="B75" s="53" t="s">
        <v>427</v>
      </c>
    </row>
    <row r="76" spans="2:6" x14ac:dyDescent="0.35">
      <c r="B76" s="54" t="s">
        <v>3</v>
      </c>
      <c r="C76" s="54" t="s">
        <v>422</v>
      </c>
      <c r="D76" s="54" t="s">
        <v>423</v>
      </c>
      <c r="E76" s="54" t="s">
        <v>424</v>
      </c>
      <c r="F76" s="54" t="s">
        <v>19</v>
      </c>
    </row>
    <row r="77" spans="2:6" x14ac:dyDescent="0.35">
      <c r="B77" s="43" t="s">
        <v>436</v>
      </c>
      <c r="C77" s="45">
        <f>IF(F69&gt;0, C69/F69, 0)</f>
        <v>0</v>
      </c>
      <c r="D77" s="45">
        <f>IF(F69&gt;0, D69/F69, 0)</f>
        <v>0</v>
      </c>
      <c r="E77" s="45">
        <f>IF(F69&gt;0, E69/F69, 0)</f>
        <v>0</v>
      </c>
      <c r="F77" s="46" t="s">
        <v>19</v>
      </c>
    </row>
    <row r="78" spans="2:6" x14ac:dyDescent="0.35">
      <c r="B78" s="43" t="s">
        <v>437</v>
      </c>
      <c r="C78" s="45">
        <f>IF(F70&gt;0, C70/F70, 0)</f>
        <v>0</v>
      </c>
      <c r="D78" s="45">
        <f>IF(F70&gt;0, D70/F70, 0)</f>
        <v>0</v>
      </c>
      <c r="E78" s="45">
        <f>IF(F70&gt;0, E70/F70, 0)</f>
        <v>0</v>
      </c>
      <c r="F78" s="46" t="s">
        <v>19</v>
      </c>
    </row>
    <row r="79" spans="2:6" x14ac:dyDescent="0.35">
      <c r="B79" s="43" t="s">
        <v>438</v>
      </c>
      <c r="C79" s="45">
        <f>IF(F71&gt;0, C71/F71, 0)</f>
        <v>0</v>
      </c>
      <c r="D79" s="45">
        <f>IF(F71&gt;0, D71/F71, 0)</f>
        <v>0</v>
      </c>
      <c r="E79" s="45">
        <f>IF(F71&gt;0, E71/F71, 0)</f>
        <v>0</v>
      </c>
      <c r="F79" s="46" t="s">
        <v>19</v>
      </c>
    </row>
    <row r="80" spans="2:6" x14ac:dyDescent="0.35">
      <c r="B80" s="43" t="s">
        <v>439</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440</v>
      </c>
    </row>
    <row r="88" spans="2:6" x14ac:dyDescent="0.35">
      <c r="B88" s="53" t="s">
        <v>421</v>
      </c>
    </row>
    <row r="89" spans="2:6" x14ac:dyDescent="0.35">
      <c r="B89" s="41" t="s">
        <v>441</v>
      </c>
      <c r="C89" s="41" t="s">
        <v>422</v>
      </c>
      <c r="D89" s="41" t="s">
        <v>423</v>
      </c>
      <c r="E89" s="41" t="s">
        <v>424</v>
      </c>
      <c r="F89" s="41" t="s">
        <v>425</v>
      </c>
    </row>
    <row r="90" spans="2:6" x14ac:dyDescent="0.35">
      <c r="B90" s="43" t="s">
        <v>442</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443</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444</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63</v>
      </c>
      <c r="F93" s="44">
        <f>SUM(C93:E93)</f>
        <v>63</v>
      </c>
    </row>
    <row r="95" spans="2:6" x14ac:dyDescent="0.35">
      <c r="B95" s="53" t="s">
        <v>427</v>
      </c>
    </row>
    <row r="96" spans="2:6" x14ac:dyDescent="0.35">
      <c r="B96" s="54" t="s">
        <v>441</v>
      </c>
      <c r="C96" s="54" t="s">
        <v>422</v>
      </c>
      <c r="D96" s="54" t="s">
        <v>423</v>
      </c>
      <c r="E96" s="54" t="s">
        <v>424</v>
      </c>
      <c r="F96" s="54" t="s">
        <v>19</v>
      </c>
    </row>
    <row r="97" spans="2:15" x14ac:dyDescent="0.35">
      <c r="B97" s="43" t="s">
        <v>442</v>
      </c>
      <c r="C97" s="45">
        <f>IF(F90&gt;0, C90/F90, 0)</f>
        <v>0</v>
      </c>
      <c r="D97" s="45">
        <f>IF(F90&gt;0, D90/F90, 0)</f>
        <v>0</v>
      </c>
      <c r="E97" s="45">
        <f>IF(F90&gt;0, E90/F90, 0)</f>
        <v>0</v>
      </c>
      <c r="F97" s="46" t="s">
        <v>19</v>
      </c>
    </row>
    <row r="98" spans="2:15" x14ac:dyDescent="0.35">
      <c r="B98" s="43" t="s">
        <v>443</v>
      </c>
      <c r="C98" s="45">
        <f>IF(F91&gt;0, C91/F91, 0)</f>
        <v>0</v>
      </c>
      <c r="D98" s="45">
        <f>IF(F91&gt;0, D91/F91, 0)</f>
        <v>0</v>
      </c>
      <c r="E98" s="45">
        <f>IF(F91&gt;0, E91/F91, 0)</f>
        <v>0</v>
      </c>
      <c r="F98" s="46" t="s">
        <v>19</v>
      </c>
    </row>
    <row r="99" spans="2:15" x14ac:dyDescent="0.35">
      <c r="B99" s="43" t="s">
        <v>444</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445</v>
      </c>
      <c r="J105" s="39" t="s">
        <v>446</v>
      </c>
    </row>
    <row r="106" spans="2:15" x14ac:dyDescent="0.35">
      <c r="B106" s="41" t="s">
        <v>5</v>
      </c>
      <c r="C106" s="294" t="s">
        <v>447</v>
      </c>
      <c r="D106" s="294"/>
      <c r="E106" s="41" t="s">
        <v>414</v>
      </c>
      <c r="F106" s="41" t="s">
        <v>422</v>
      </c>
      <c r="G106" s="294" t="s">
        <v>448</v>
      </c>
      <c r="H106" s="294"/>
      <c r="J106" s="41" t="s">
        <v>5</v>
      </c>
      <c r="K106" s="41" t="s">
        <v>436</v>
      </c>
      <c r="L106" s="41" t="s">
        <v>437</v>
      </c>
      <c r="M106" s="41" t="s">
        <v>438</v>
      </c>
      <c r="N106" s="41" t="s">
        <v>439</v>
      </c>
      <c r="O106" s="41" t="s">
        <v>16</v>
      </c>
    </row>
    <row r="107" spans="2:15" x14ac:dyDescent="0.35">
      <c r="B107" s="47" t="s">
        <v>429</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429</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430</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430</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431</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431</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432</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432</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433</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433</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63</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63</v>
      </c>
    </row>
    <row r="119" spans="2:24" ht="21" x14ac:dyDescent="0.5">
      <c r="B119" s="39" t="s">
        <v>449</v>
      </c>
      <c r="P119" s="56" t="s">
        <v>450</v>
      </c>
    </row>
    <row r="121" spans="2:24" ht="60" customHeight="1" x14ac:dyDescent="0.35">
      <c r="B121" s="297" t="s">
        <v>451</v>
      </c>
      <c r="C121" s="290"/>
      <c r="D121" s="290"/>
      <c r="E121" s="290"/>
      <c r="F121" s="290"/>
      <c r="P121" s="297" t="s">
        <v>452</v>
      </c>
      <c r="Q121" s="290"/>
      <c r="R121" s="290"/>
      <c r="S121" s="290"/>
      <c r="T121" s="290"/>
      <c r="U121" s="290"/>
      <c r="V121" s="290"/>
      <c r="W121" s="290"/>
    </row>
    <row r="123" spans="2:24" ht="30" customHeight="1" x14ac:dyDescent="0.35">
      <c r="P123" s="57" t="s">
        <v>453</v>
      </c>
      <c r="Q123" s="58">
        <f>C16</f>
        <v>0</v>
      </c>
      <c r="R123" s="59"/>
      <c r="S123" s="58">
        <f>C69</f>
        <v>0</v>
      </c>
      <c r="T123" s="59"/>
      <c r="U123" s="58">
        <f>C70</f>
        <v>0</v>
      </c>
      <c r="V123" s="59"/>
      <c r="W123" s="58">
        <f>C71</f>
        <v>0</v>
      </c>
      <c r="X123" s="59"/>
    </row>
    <row r="124" spans="2:24" ht="35" customHeight="1" x14ac:dyDescent="0.35">
      <c r="P124" s="60" t="s">
        <v>454</v>
      </c>
      <c r="Q124" s="60" t="s">
        <v>455</v>
      </c>
      <c r="R124" s="60" t="s">
        <v>456</v>
      </c>
      <c r="S124" s="60" t="s">
        <v>457</v>
      </c>
      <c r="T124" s="60" t="s">
        <v>458</v>
      </c>
      <c r="U124" s="60" t="s">
        <v>459</v>
      </c>
      <c r="V124" s="60" t="s">
        <v>460</v>
      </c>
      <c r="W124" s="60" t="s">
        <v>461</v>
      </c>
      <c r="X124" s="60" t="s">
        <v>462</v>
      </c>
    </row>
    <row r="125" spans="2:24" x14ac:dyDescent="0.35">
      <c r="O125" s="61" t="s">
        <v>463</v>
      </c>
      <c r="P125" s="62" t="s">
        <v>464</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465</v>
      </c>
      <c r="P160" s="56" t="s">
        <v>466</v>
      </c>
    </row>
    <row r="162" spans="2:22" ht="45" customHeight="1" x14ac:dyDescent="0.35">
      <c r="B162" s="297" t="s">
        <v>467</v>
      </c>
      <c r="C162" s="290"/>
      <c r="D162" s="290"/>
      <c r="E162" s="290"/>
      <c r="F162" s="290"/>
      <c r="P162" s="297" t="s">
        <v>468</v>
      </c>
      <c r="Q162" s="290"/>
      <c r="R162" s="290"/>
      <c r="S162" s="290"/>
      <c r="T162" s="290"/>
      <c r="U162" s="290"/>
    </row>
    <row r="163" spans="2:22" ht="35" customHeight="1" x14ac:dyDescent="0.35">
      <c r="P163" s="294" t="s">
        <v>469</v>
      </c>
      <c r="Q163" s="294"/>
      <c r="R163" s="294" t="s">
        <v>470</v>
      </c>
      <c r="S163" s="294"/>
      <c r="T163" s="294"/>
    </row>
    <row r="164" spans="2:22" ht="30" customHeight="1" x14ac:dyDescent="0.35">
      <c r="P164" s="298">
        <v>0</v>
      </c>
      <c r="Q164" s="299"/>
      <c r="R164" s="300" t="s">
        <v>471</v>
      </c>
      <c r="S164" s="301"/>
      <c r="T164" s="301"/>
    </row>
    <row r="167" spans="2:22" ht="25" customHeight="1" x14ac:dyDescent="0.35">
      <c r="P167" s="65" t="s">
        <v>454</v>
      </c>
      <c r="Q167" s="65" t="s">
        <v>472</v>
      </c>
      <c r="R167" s="65" t="s">
        <v>473</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325</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6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64"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15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41</v>
      </c>
      <c r="D6" s="3" t="s">
        <v>16</v>
      </c>
      <c r="E6" s="3" t="s">
        <v>17</v>
      </c>
      <c r="F6" s="3" t="s">
        <v>18</v>
      </c>
      <c r="G6" s="3" t="s">
        <v>19</v>
      </c>
      <c r="H6" s="4" t="s">
        <v>19</v>
      </c>
      <c r="I6" s="1" t="s">
        <v>42</v>
      </c>
      <c r="J6" s="1" t="s">
        <v>43</v>
      </c>
      <c r="K6" s="1" t="s">
        <v>44</v>
      </c>
      <c r="L6" s="3" t="str">
        <f t="shared" si="0"/>
        <v>Outstanding</v>
      </c>
      <c r="M6" s="11" t="s">
        <v>19</v>
      </c>
    </row>
    <row r="7" spans="1:13" ht="60" customHeight="1" x14ac:dyDescent="0.35">
      <c r="A7" s="9" t="s">
        <v>45</v>
      </c>
      <c r="B7" s="1" t="s">
        <v>46</v>
      </c>
      <c r="C7" s="2" t="s">
        <v>41</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41</v>
      </c>
      <c r="D8" s="3" t="s">
        <v>16</v>
      </c>
      <c r="E8" s="3" t="s">
        <v>17</v>
      </c>
      <c r="F8" s="3" t="s">
        <v>18</v>
      </c>
      <c r="G8" s="3" t="s">
        <v>19</v>
      </c>
      <c r="H8" s="4" t="s">
        <v>19</v>
      </c>
      <c r="I8" s="1" t="s">
        <v>52</v>
      </c>
      <c r="J8" s="1" t="s">
        <v>53</v>
      </c>
      <c r="K8" s="1" t="s">
        <v>49</v>
      </c>
      <c r="L8" s="3" t="str">
        <f t="shared" si="0"/>
        <v>Outstanding</v>
      </c>
      <c r="M8" s="11" t="s">
        <v>19</v>
      </c>
    </row>
    <row r="9" spans="1:13" ht="60" customHeight="1" x14ac:dyDescent="0.35">
      <c r="A9" s="9" t="s">
        <v>54</v>
      </c>
      <c r="B9" s="1" t="s">
        <v>55</v>
      </c>
      <c r="C9" s="2" t="s">
        <v>41</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25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15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41</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15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25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15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25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25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15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15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15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25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15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15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15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15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41</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15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41</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15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15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15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25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15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15</v>
      </c>
      <c r="D40" s="3" t="s">
        <v>16</v>
      </c>
      <c r="E40" s="3" t="s">
        <v>17</v>
      </c>
      <c r="F40" s="3" t="s">
        <v>18</v>
      </c>
      <c r="G40" s="3" t="s">
        <v>19</v>
      </c>
      <c r="H40" s="4" t="s">
        <v>19</v>
      </c>
      <c r="I40" s="1" t="s">
        <v>211</v>
      </c>
      <c r="J40" s="1" t="s">
        <v>212</v>
      </c>
      <c r="K40" s="1" t="s">
        <v>213</v>
      </c>
      <c r="L40" s="3" t="str">
        <f t="shared" si="0"/>
        <v>Outstanding</v>
      </c>
      <c r="M40" s="11" t="s">
        <v>19</v>
      </c>
    </row>
    <row r="41" spans="1:13" ht="60" customHeight="1" x14ac:dyDescent="0.35">
      <c r="A41" s="9" t="s">
        <v>214</v>
      </c>
      <c r="B41" s="1" t="s">
        <v>215</v>
      </c>
      <c r="C41" s="2" t="s">
        <v>15</v>
      </c>
      <c r="D41" s="3" t="s">
        <v>16</v>
      </c>
      <c r="E41" s="3" t="s">
        <v>17</v>
      </c>
      <c r="F41" s="3" t="s">
        <v>18</v>
      </c>
      <c r="G41" s="3" t="s">
        <v>19</v>
      </c>
      <c r="H41" s="4" t="s">
        <v>19</v>
      </c>
      <c r="I41" s="1" t="s">
        <v>216</v>
      </c>
      <c r="J41" s="1" t="s">
        <v>217</v>
      </c>
      <c r="K41" s="1" t="s">
        <v>218</v>
      </c>
      <c r="L41" s="3" t="str">
        <f t="shared" si="0"/>
        <v>Outstanding</v>
      </c>
      <c r="M41" s="11" t="s">
        <v>19</v>
      </c>
    </row>
    <row r="42" spans="1:13" ht="60" customHeight="1" x14ac:dyDescent="0.35">
      <c r="A42" s="9" t="s">
        <v>219</v>
      </c>
      <c r="B42" s="1" t="s">
        <v>220</v>
      </c>
      <c r="C42" s="2" t="s">
        <v>41</v>
      </c>
      <c r="D42" s="3" t="s">
        <v>16</v>
      </c>
      <c r="E42" s="3" t="s">
        <v>17</v>
      </c>
      <c r="F42" s="3" t="s">
        <v>18</v>
      </c>
      <c r="G42" s="3" t="s">
        <v>19</v>
      </c>
      <c r="H42" s="4" t="s">
        <v>19</v>
      </c>
      <c r="I42" s="1" t="s">
        <v>221</v>
      </c>
      <c r="J42" s="1" t="s">
        <v>217</v>
      </c>
      <c r="K42" s="1" t="s">
        <v>222</v>
      </c>
      <c r="L42" s="3" t="str">
        <f t="shared" si="0"/>
        <v>Outstanding</v>
      </c>
      <c r="M42" s="11" t="s">
        <v>19</v>
      </c>
    </row>
    <row r="43" spans="1:13" ht="60" customHeight="1" x14ac:dyDescent="0.35">
      <c r="A43" s="9" t="s">
        <v>223</v>
      </c>
      <c r="B43" s="1" t="s">
        <v>224</v>
      </c>
      <c r="C43" s="2" t="s">
        <v>41</v>
      </c>
      <c r="D43" s="3" t="s">
        <v>16</v>
      </c>
      <c r="E43" s="3" t="s">
        <v>17</v>
      </c>
      <c r="F43" s="3" t="s">
        <v>18</v>
      </c>
      <c r="G43" s="3" t="s">
        <v>19</v>
      </c>
      <c r="H43" s="4" t="s">
        <v>19</v>
      </c>
      <c r="I43" s="1" t="s">
        <v>225</v>
      </c>
      <c r="J43" s="1" t="s">
        <v>217</v>
      </c>
      <c r="K43" s="1" t="s">
        <v>226</v>
      </c>
      <c r="L43" s="3" t="str">
        <f t="shared" si="0"/>
        <v>Outstanding</v>
      </c>
      <c r="M43" s="11" t="s">
        <v>19</v>
      </c>
    </row>
    <row r="44" spans="1:13" ht="60" customHeight="1" x14ac:dyDescent="0.35">
      <c r="A44" s="9" t="s">
        <v>227</v>
      </c>
      <c r="B44" s="1" t="s">
        <v>228</v>
      </c>
      <c r="C44" s="2" t="s">
        <v>15</v>
      </c>
      <c r="D44" s="3" t="s">
        <v>16</v>
      </c>
      <c r="E44" s="3" t="s">
        <v>17</v>
      </c>
      <c r="F44" s="3" t="s">
        <v>18</v>
      </c>
      <c r="G44" s="3" t="s">
        <v>19</v>
      </c>
      <c r="H44" s="4" t="s">
        <v>19</v>
      </c>
      <c r="I44" s="1" t="s">
        <v>229</v>
      </c>
      <c r="J44" s="1" t="s">
        <v>230</v>
      </c>
      <c r="K44" s="1" t="s">
        <v>231</v>
      </c>
      <c r="L44" s="3" t="str">
        <f t="shared" si="0"/>
        <v>Outstanding</v>
      </c>
      <c r="M44" s="11" t="s">
        <v>19</v>
      </c>
    </row>
    <row r="45" spans="1:13" ht="60" customHeight="1" x14ac:dyDescent="0.35">
      <c r="A45" s="9" t="s">
        <v>232</v>
      </c>
      <c r="B45" s="1" t="s">
        <v>233</v>
      </c>
      <c r="C45" s="2" t="s">
        <v>41</v>
      </c>
      <c r="D45" s="3" t="s">
        <v>16</v>
      </c>
      <c r="E45" s="3" t="s">
        <v>17</v>
      </c>
      <c r="F45" s="3" t="s">
        <v>18</v>
      </c>
      <c r="G45" s="3" t="s">
        <v>19</v>
      </c>
      <c r="H45" s="4" t="s">
        <v>19</v>
      </c>
      <c r="I45" s="1" t="s">
        <v>234</v>
      </c>
      <c r="J45" s="1" t="s">
        <v>230</v>
      </c>
      <c r="K45" s="1" t="s">
        <v>235</v>
      </c>
      <c r="L45" s="3" t="str">
        <f t="shared" si="0"/>
        <v>Outstanding</v>
      </c>
      <c r="M45" s="11" t="s">
        <v>19</v>
      </c>
    </row>
    <row r="46" spans="1:13" ht="60" customHeight="1" x14ac:dyDescent="0.35">
      <c r="A46" s="9" t="s">
        <v>236</v>
      </c>
      <c r="B46" s="1" t="s">
        <v>237</v>
      </c>
      <c r="C46" s="2" t="s">
        <v>15</v>
      </c>
      <c r="D46" s="3" t="s">
        <v>16</v>
      </c>
      <c r="E46" s="3" t="s">
        <v>17</v>
      </c>
      <c r="F46" s="3" t="s">
        <v>18</v>
      </c>
      <c r="G46" s="3" t="s">
        <v>19</v>
      </c>
      <c r="H46" s="4" t="s">
        <v>19</v>
      </c>
      <c r="I46" s="1" t="s">
        <v>238</v>
      </c>
      <c r="J46" s="1" t="s">
        <v>230</v>
      </c>
      <c r="K46" s="1" t="s">
        <v>239</v>
      </c>
      <c r="L46" s="3" t="str">
        <f t="shared" si="0"/>
        <v>Outstanding</v>
      </c>
      <c r="M46" s="11" t="s">
        <v>19</v>
      </c>
    </row>
    <row r="47" spans="1:13" ht="60" customHeight="1" x14ac:dyDescent="0.35">
      <c r="A47" s="9" t="s">
        <v>240</v>
      </c>
      <c r="B47" s="1" t="s">
        <v>241</v>
      </c>
      <c r="C47" s="2" t="s">
        <v>41</v>
      </c>
      <c r="D47" s="3" t="s">
        <v>16</v>
      </c>
      <c r="E47" s="3" t="s">
        <v>17</v>
      </c>
      <c r="F47" s="3" t="s">
        <v>18</v>
      </c>
      <c r="G47" s="3" t="s">
        <v>19</v>
      </c>
      <c r="H47" s="4" t="s">
        <v>19</v>
      </c>
      <c r="I47" s="1" t="s">
        <v>242</v>
      </c>
      <c r="J47" s="1" t="s">
        <v>243</v>
      </c>
      <c r="K47" s="1" t="s">
        <v>231</v>
      </c>
      <c r="L47" s="3" t="str">
        <f t="shared" si="0"/>
        <v>Outstanding</v>
      </c>
      <c r="M47" s="11" t="s">
        <v>19</v>
      </c>
    </row>
    <row r="48" spans="1:13" ht="60" customHeight="1" x14ac:dyDescent="0.35">
      <c r="A48" s="9" t="s">
        <v>244</v>
      </c>
      <c r="B48" s="1" t="s">
        <v>245</v>
      </c>
      <c r="C48" s="2" t="s">
        <v>41</v>
      </c>
      <c r="D48" s="3" t="s">
        <v>16</v>
      </c>
      <c r="E48" s="3" t="s">
        <v>17</v>
      </c>
      <c r="F48" s="3" t="s">
        <v>18</v>
      </c>
      <c r="G48" s="3" t="s">
        <v>19</v>
      </c>
      <c r="H48" s="4" t="s">
        <v>19</v>
      </c>
      <c r="I48" s="1" t="s">
        <v>246</v>
      </c>
      <c r="J48" s="1" t="s">
        <v>243</v>
      </c>
      <c r="K48" s="1"/>
      <c r="L48" s="3" t="str">
        <f t="shared" si="0"/>
        <v>Outstanding</v>
      </c>
      <c r="M48" s="11" t="s">
        <v>19</v>
      </c>
    </row>
    <row r="49" spans="1:13" ht="60" customHeight="1" x14ac:dyDescent="0.35">
      <c r="A49" s="9" t="s">
        <v>247</v>
      </c>
      <c r="B49" s="1" t="s">
        <v>248</v>
      </c>
      <c r="C49" s="2" t="s">
        <v>41</v>
      </c>
      <c r="D49" s="3" t="s">
        <v>16</v>
      </c>
      <c r="E49" s="3" t="s">
        <v>17</v>
      </c>
      <c r="F49" s="3" t="s">
        <v>18</v>
      </c>
      <c r="G49" s="3" t="s">
        <v>19</v>
      </c>
      <c r="H49" s="4" t="s">
        <v>19</v>
      </c>
      <c r="I49" s="1" t="s">
        <v>249</v>
      </c>
      <c r="J49" s="1" t="s">
        <v>250</v>
      </c>
      <c r="K49" s="1" t="s">
        <v>251</v>
      </c>
      <c r="L49" s="3" t="str">
        <f t="shared" si="0"/>
        <v>Outstanding</v>
      </c>
      <c r="M49" s="11" t="s">
        <v>19</v>
      </c>
    </row>
    <row r="50" spans="1:13" ht="60" customHeight="1" x14ac:dyDescent="0.35">
      <c r="A50" s="9" t="s">
        <v>252</v>
      </c>
      <c r="B50" s="1" t="s">
        <v>253</v>
      </c>
      <c r="C50" s="2" t="s">
        <v>41</v>
      </c>
      <c r="D50" s="3" t="s">
        <v>16</v>
      </c>
      <c r="E50" s="3" t="s">
        <v>17</v>
      </c>
      <c r="F50" s="3" t="s">
        <v>18</v>
      </c>
      <c r="G50" s="3" t="s">
        <v>19</v>
      </c>
      <c r="H50" s="4" t="s">
        <v>19</v>
      </c>
      <c r="I50" s="1" t="s">
        <v>254</v>
      </c>
      <c r="J50" s="1" t="s">
        <v>255</v>
      </c>
      <c r="K50" s="1" t="s">
        <v>235</v>
      </c>
      <c r="L50" s="3" t="str">
        <f t="shared" si="0"/>
        <v>Outstanding</v>
      </c>
      <c r="M50" s="11" t="s">
        <v>19</v>
      </c>
    </row>
    <row r="51" spans="1:13" ht="60" customHeight="1" x14ac:dyDescent="0.35">
      <c r="A51" s="9" t="s">
        <v>256</v>
      </c>
      <c r="B51" s="1" t="s">
        <v>257</v>
      </c>
      <c r="C51" s="2" t="s">
        <v>15</v>
      </c>
      <c r="D51" s="3" t="s">
        <v>16</v>
      </c>
      <c r="E51" s="3" t="s">
        <v>17</v>
      </c>
      <c r="F51" s="3" t="s">
        <v>18</v>
      </c>
      <c r="G51" s="3" t="s">
        <v>19</v>
      </c>
      <c r="H51" s="4" t="s">
        <v>19</v>
      </c>
      <c r="I51" s="1" t="s">
        <v>258</v>
      </c>
      <c r="J51" s="1" t="s">
        <v>259</v>
      </c>
      <c r="K51" s="1" t="s">
        <v>260</v>
      </c>
      <c r="L51" s="3" t="str">
        <f t="shared" si="0"/>
        <v>Outstanding</v>
      </c>
      <c r="M51" s="11" t="s">
        <v>19</v>
      </c>
    </row>
    <row r="52" spans="1:13" ht="60" customHeight="1" x14ac:dyDescent="0.35">
      <c r="A52" s="9" t="s">
        <v>261</v>
      </c>
      <c r="B52" s="1" t="s">
        <v>262</v>
      </c>
      <c r="C52" s="2" t="s">
        <v>41</v>
      </c>
      <c r="D52" s="3" t="s">
        <v>16</v>
      </c>
      <c r="E52" s="3" t="s">
        <v>17</v>
      </c>
      <c r="F52" s="3" t="s">
        <v>18</v>
      </c>
      <c r="G52" s="3" t="s">
        <v>19</v>
      </c>
      <c r="H52" s="4" t="s">
        <v>19</v>
      </c>
      <c r="I52" s="1" t="s">
        <v>263</v>
      </c>
      <c r="J52" s="1" t="s">
        <v>264</v>
      </c>
      <c r="K52" s="1" t="s">
        <v>265</v>
      </c>
      <c r="L52" s="3" t="str">
        <f t="shared" si="0"/>
        <v>Outstanding</v>
      </c>
      <c r="M52" s="11" t="s">
        <v>19</v>
      </c>
    </row>
    <row r="53" spans="1:13" ht="60" customHeight="1" x14ac:dyDescent="0.35">
      <c r="A53" s="9" t="s">
        <v>266</v>
      </c>
      <c r="B53" s="1" t="s">
        <v>267</v>
      </c>
      <c r="C53" s="2" t="s">
        <v>15</v>
      </c>
      <c r="D53" s="3" t="s">
        <v>16</v>
      </c>
      <c r="E53" s="3" t="s">
        <v>17</v>
      </c>
      <c r="F53" s="3" t="s">
        <v>18</v>
      </c>
      <c r="G53" s="3" t="s">
        <v>19</v>
      </c>
      <c r="H53" s="4" t="s">
        <v>19</v>
      </c>
      <c r="I53" s="1" t="s">
        <v>268</v>
      </c>
      <c r="J53" s="1" t="s">
        <v>269</v>
      </c>
      <c r="K53" s="1" t="s">
        <v>270</v>
      </c>
      <c r="L53" s="3" t="str">
        <f t="shared" si="0"/>
        <v>Outstanding</v>
      </c>
      <c r="M53" s="11" t="s">
        <v>19</v>
      </c>
    </row>
    <row r="54" spans="1:13" ht="60" customHeight="1" x14ac:dyDescent="0.35">
      <c r="A54" s="9" t="s">
        <v>271</v>
      </c>
      <c r="B54" s="1" t="s">
        <v>272</v>
      </c>
      <c r="C54" s="2" t="s">
        <v>41</v>
      </c>
      <c r="D54" s="3" t="s">
        <v>16</v>
      </c>
      <c r="E54" s="3" t="s">
        <v>17</v>
      </c>
      <c r="F54" s="3" t="s">
        <v>18</v>
      </c>
      <c r="G54" s="3" t="s">
        <v>19</v>
      </c>
      <c r="H54" s="4" t="s">
        <v>19</v>
      </c>
      <c r="I54" s="1" t="s">
        <v>273</v>
      </c>
      <c r="J54" s="1" t="s">
        <v>274</v>
      </c>
      <c r="K54" s="1" t="s">
        <v>275</v>
      </c>
      <c r="L54" s="3" t="str">
        <f t="shared" si="0"/>
        <v>Outstanding</v>
      </c>
      <c r="M54" s="11" t="s">
        <v>19</v>
      </c>
    </row>
    <row r="55" spans="1:13" ht="60" customHeight="1" x14ac:dyDescent="0.35">
      <c r="A55" s="9" t="s">
        <v>276</v>
      </c>
      <c r="B55" s="1" t="s">
        <v>277</v>
      </c>
      <c r="C55" s="2" t="s">
        <v>15</v>
      </c>
      <c r="D55" s="3" t="s">
        <v>16</v>
      </c>
      <c r="E55" s="3" t="s">
        <v>17</v>
      </c>
      <c r="F55" s="3" t="s">
        <v>18</v>
      </c>
      <c r="G55" s="3" t="s">
        <v>19</v>
      </c>
      <c r="H55" s="4" t="s">
        <v>19</v>
      </c>
      <c r="I55" s="1" t="s">
        <v>278</v>
      </c>
      <c r="J55" s="1" t="s">
        <v>279</v>
      </c>
      <c r="K55" s="1" t="s">
        <v>280</v>
      </c>
      <c r="L55" s="3" t="str">
        <f t="shared" si="0"/>
        <v>Outstanding</v>
      </c>
      <c r="M55" s="11" t="s">
        <v>19</v>
      </c>
    </row>
    <row r="56" spans="1:13" ht="60" customHeight="1" x14ac:dyDescent="0.35">
      <c r="A56" s="9" t="s">
        <v>281</v>
      </c>
      <c r="B56" s="1" t="s">
        <v>282</v>
      </c>
      <c r="C56" s="2" t="s">
        <v>15</v>
      </c>
      <c r="D56" s="3" t="s">
        <v>16</v>
      </c>
      <c r="E56" s="3" t="s">
        <v>17</v>
      </c>
      <c r="F56" s="3" t="s">
        <v>18</v>
      </c>
      <c r="G56" s="3" t="s">
        <v>19</v>
      </c>
      <c r="H56" s="4" t="s">
        <v>19</v>
      </c>
      <c r="I56" s="1" t="s">
        <v>283</v>
      </c>
      <c r="J56" s="1" t="s">
        <v>284</v>
      </c>
      <c r="K56" s="1" t="s">
        <v>285</v>
      </c>
      <c r="L56" s="3" t="str">
        <f t="shared" si="0"/>
        <v>Outstanding</v>
      </c>
      <c r="M56" s="11" t="s">
        <v>19</v>
      </c>
    </row>
    <row r="57" spans="1:13" ht="60" customHeight="1" x14ac:dyDescent="0.35">
      <c r="A57" s="9" t="s">
        <v>286</v>
      </c>
      <c r="B57" s="1" t="s">
        <v>287</v>
      </c>
      <c r="C57" s="2" t="s">
        <v>41</v>
      </c>
      <c r="D57" s="3" t="s">
        <v>16</v>
      </c>
      <c r="E57" s="3" t="s">
        <v>17</v>
      </c>
      <c r="F57" s="3" t="s">
        <v>18</v>
      </c>
      <c r="G57" s="3" t="s">
        <v>19</v>
      </c>
      <c r="H57" s="4" t="s">
        <v>19</v>
      </c>
      <c r="I57" s="1" t="s">
        <v>288</v>
      </c>
      <c r="J57" s="1" t="s">
        <v>289</v>
      </c>
      <c r="K57" s="1" t="s">
        <v>290</v>
      </c>
      <c r="L57" s="3" t="str">
        <f t="shared" si="0"/>
        <v>Outstanding</v>
      </c>
      <c r="M57" s="11" t="s">
        <v>19</v>
      </c>
    </row>
    <row r="58" spans="1:13" ht="60" customHeight="1" x14ac:dyDescent="0.35">
      <c r="A58" s="9" t="s">
        <v>291</v>
      </c>
      <c r="B58" s="1" t="s">
        <v>292</v>
      </c>
      <c r="C58" s="2" t="s">
        <v>15</v>
      </c>
      <c r="D58" s="3" t="s">
        <v>16</v>
      </c>
      <c r="E58" s="3" t="s">
        <v>17</v>
      </c>
      <c r="F58" s="3" t="s">
        <v>18</v>
      </c>
      <c r="G58" s="3" t="s">
        <v>19</v>
      </c>
      <c r="H58" s="4" t="s">
        <v>19</v>
      </c>
      <c r="I58" s="1" t="s">
        <v>293</v>
      </c>
      <c r="J58" s="1" t="s">
        <v>294</v>
      </c>
      <c r="K58" s="1" t="s">
        <v>295</v>
      </c>
      <c r="L58" s="3" t="str">
        <f t="shared" si="0"/>
        <v>Outstanding</v>
      </c>
      <c r="M58" s="11" t="s">
        <v>19</v>
      </c>
    </row>
    <row r="59" spans="1:13" ht="60" customHeight="1" x14ac:dyDescent="0.35">
      <c r="A59" s="9" t="s">
        <v>296</v>
      </c>
      <c r="B59" s="1" t="s">
        <v>297</v>
      </c>
      <c r="C59" s="2" t="s">
        <v>15</v>
      </c>
      <c r="D59" s="3" t="s">
        <v>16</v>
      </c>
      <c r="E59" s="3" t="s">
        <v>17</v>
      </c>
      <c r="F59" s="3" t="s">
        <v>18</v>
      </c>
      <c r="G59" s="3" t="s">
        <v>19</v>
      </c>
      <c r="H59" s="4" t="s">
        <v>19</v>
      </c>
      <c r="I59" s="1" t="s">
        <v>298</v>
      </c>
      <c r="J59" s="1" t="s">
        <v>294</v>
      </c>
      <c r="K59" s="1" t="s">
        <v>299</v>
      </c>
      <c r="L59" s="3" t="str">
        <f t="shared" si="0"/>
        <v>Outstanding</v>
      </c>
      <c r="M59" s="11" t="s">
        <v>19</v>
      </c>
    </row>
    <row r="60" spans="1:13" ht="60" customHeight="1" x14ac:dyDescent="0.35">
      <c r="A60" s="9" t="s">
        <v>300</v>
      </c>
      <c r="B60" s="1" t="s">
        <v>301</v>
      </c>
      <c r="C60" s="2" t="s">
        <v>15</v>
      </c>
      <c r="D60" s="3" t="s">
        <v>16</v>
      </c>
      <c r="E60" s="3" t="s">
        <v>17</v>
      </c>
      <c r="F60" s="3" t="s">
        <v>18</v>
      </c>
      <c r="G60" s="3" t="s">
        <v>19</v>
      </c>
      <c r="H60" s="4" t="s">
        <v>19</v>
      </c>
      <c r="I60" s="1" t="s">
        <v>302</v>
      </c>
      <c r="J60" s="1" t="s">
        <v>303</v>
      </c>
      <c r="K60" s="1" t="s">
        <v>304</v>
      </c>
      <c r="L60" s="3" t="str">
        <f t="shared" si="0"/>
        <v>Outstanding</v>
      </c>
      <c r="M60" s="11" t="s">
        <v>19</v>
      </c>
    </row>
    <row r="61" spans="1:13" ht="60" customHeight="1" x14ac:dyDescent="0.35">
      <c r="A61" s="9" t="s">
        <v>305</v>
      </c>
      <c r="B61" s="1" t="s">
        <v>306</v>
      </c>
      <c r="C61" s="2" t="s">
        <v>41</v>
      </c>
      <c r="D61" s="3" t="s">
        <v>16</v>
      </c>
      <c r="E61" s="3" t="s">
        <v>17</v>
      </c>
      <c r="F61" s="3" t="s">
        <v>18</v>
      </c>
      <c r="G61" s="3" t="s">
        <v>19</v>
      </c>
      <c r="H61" s="4" t="s">
        <v>19</v>
      </c>
      <c r="I61" s="1" t="s">
        <v>307</v>
      </c>
      <c r="J61" s="1" t="s">
        <v>308</v>
      </c>
      <c r="K61" s="1" t="s">
        <v>309</v>
      </c>
      <c r="L61" s="3" t="str">
        <f t="shared" si="0"/>
        <v>Outstanding</v>
      </c>
      <c r="M61" s="11" t="s">
        <v>19</v>
      </c>
    </row>
    <row r="62" spans="1:13" ht="60" customHeight="1" x14ac:dyDescent="0.35">
      <c r="A62" s="9" t="s">
        <v>310</v>
      </c>
      <c r="B62" s="1" t="s">
        <v>311</v>
      </c>
      <c r="C62" s="2" t="s">
        <v>41</v>
      </c>
      <c r="D62" s="3" t="s">
        <v>16</v>
      </c>
      <c r="E62" s="3" t="s">
        <v>17</v>
      </c>
      <c r="F62" s="3" t="s">
        <v>18</v>
      </c>
      <c r="G62" s="3" t="s">
        <v>19</v>
      </c>
      <c r="H62" s="4" t="s">
        <v>19</v>
      </c>
      <c r="I62" s="1" t="s">
        <v>312</v>
      </c>
      <c r="J62" s="1" t="s">
        <v>313</v>
      </c>
      <c r="K62" s="1" t="s">
        <v>314</v>
      </c>
      <c r="L62" s="3" t="str">
        <f t="shared" si="0"/>
        <v>Outstanding</v>
      </c>
      <c r="M62" s="11" t="s">
        <v>19</v>
      </c>
    </row>
    <row r="63" spans="1:13" ht="60" customHeight="1" x14ac:dyDescent="0.35">
      <c r="A63" s="9" t="s">
        <v>315</v>
      </c>
      <c r="B63" s="1" t="s">
        <v>316</v>
      </c>
      <c r="C63" s="2" t="s">
        <v>15</v>
      </c>
      <c r="D63" s="3" t="s">
        <v>16</v>
      </c>
      <c r="E63" s="3" t="s">
        <v>17</v>
      </c>
      <c r="F63" s="3" t="s">
        <v>18</v>
      </c>
      <c r="G63" s="3" t="s">
        <v>19</v>
      </c>
      <c r="H63" s="4" t="s">
        <v>19</v>
      </c>
      <c r="I63" s="1" t="s">
        <v>317</v>
      </c>
      <c r="J63" s="1" t="s">
        <v>318</v>
      </c>
      <c r="K63" s="1" t="s">
        <v>319</v>
      </c>
      <c r="L63" s="3" t="str">
        <f t="shared" si="0"/>
        <v>Outstanding</v>
      </c>
      <c r="M63" s="11" t="s">
        <v>19</v>
      </c>
    </row>
    <row r="64" spans="1:13" ht="60" customHeight="1" x14ac:dyDescent="0.35">
      <c r="A64" s="10" t="s">
        <v>320</v>
      </c>
      <c r="B64" s="5" t="s">
        <v>321</v>
      </c>
      <c r="C64" s="6" t="s">
        <v>15</v>
      </c>
      <c r="D64" s="7" t="s">
        <v>16</v>
      </c>
      <c r="E64" s="7" t="s">
        <v>17</v>
      </c>
      <c r="F64" s="7" t="s">
        <v>18</v>
      </c>
      <c r="G64" s="7" t="s">
        <v>19</v>
      </c>
      <c r="H64" s="8" t="s">
        <v>19</v>
      </c>
      <c r="I64" s="5" t="s">
        <v>322</v>
      </c>
      <c r="J64" s="5" t="s">
        <v>323</v>
      </c>
      <c r="K64" s="5" t="s">
        <v>324</v>
      </c>
      <c r="L64" s="7" t="str">
        <f t="shared" si="0"/>
        <v>Outstanding</v>
      </c>
      <c r="M64" s="12" t="s">
        <v>19</v>
      </c>
    </row>
    <row r="68" spans="1:4" ht="32" customHeight="1" x14ac:dyDescent="0.35">
      <c r="A68" s="288" t="s">
        <v>325</v>
      </c>
      <c r="B68" s="288"/>
      <c r="C68" s="288"/>
      <c r="D68" s="288"/>
    </row>
  </sheetData>
  <mergeCells count="1">
    <mergeCell ref="A68:D68"/>
  </mergeCells>
  <conditionalFormatting sqref="C2:C64">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64">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64">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64">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64" xr:uid="{00000000-0002-0000-0200-000000000000}">
      <formula1>"Must,Should,Could,Won't,Unassigned"</formula1>
    </dataValidation>
    <dataValidation type="list" showErrorMessage="1" errorTitle="Invalid Value" error="Please select a value from the list: Low, Medium, High, Unassessed." sqref="E2:E64" xr:uid="{00000000-0002-0000-0200-000001000000}">
      <formula1>"Low,Medium,High,Unassessed"</formula1>
    </dataValidation>
    <dataValidation type="list" showErrorMessage="1" errorTitle="Invalid Value" error="Please select a value from the list: Phase1, Phase2, Phase3, Phase4, Phase5, Pending." sqref="F2:F6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64" xr:uid="{00000000-0002-0000-0200-000003000000}">
      <formula1>"Implemented,Testing,Failed,Compensated,Risk Accepted,N/A"</formula1>
    </dataValidation>
  </dataValidations>
  <hyperlinks>
    <hyperlink ref="A6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474</v>
      </c>
      <c r="C2" s="305" t="s">
        <v>474</v>
      </c>
      <c r="D2" s="305" t="s">
        <v>474</v>
      </c>
      <c r="E2" s="305" t="s">
        <v>474</v>
      </c>
      <c r="F2" s="305" t="s">
        <v>474</v>
      </c>
      <c r="G2" s="305" t="s">
        <v>474</v>
      </c>
      <c r="H2" s="309" t="s">
        <v>475</v>
      </c>
      <c r="I2" s="309" t="s">
        <v>475</v>
      </c>
      <c r="J2" s="309" t="s">
        <v>475</v>
      </c>
      <c r="K2" s="309" t="s">
        <v>475</v>
      </c>
      <c r="L2" s="309" t="s">
        <v>475</v>
      </c>
      <c r="M2" s="308" t="s">
        <v>476</v>
      </c>
      <c r="N2" s="308" t="s">
        <v>476</v>
      </c>
      <c r="O2" s="310" t="s">
        <v>477</v>
      </c>
      <c r="P2" s="310" t="s">
        <v>477</v>
      </c>
      <c r="Q2" s="306" t="s">
        <v>11</v>
      </c>
      <c r="R2" s="306" t="s">
        <v>11</v>
      </c>
      <c r="S2" s="306" t="s">
        <v>11</v>
      </c>
      <c r="T2" s="307" t="s">
        <v>478</v>
      </c>
    </row>
    <row r="3" spans="2:20" ht="35" customHeight="1" x14ac:dyDescent="0.35">
      <c r="B3" s="70" t="s">
        <v>479</v>
      </c>
      <c r="C3" s="70" t="s">
        <v>480</v>
      </c>
      <c r="D3" s="70" t="s">
        <v>481</v>
      </c>
      <c r="E3" s="70" t="s">
        <v>482</v>
      </c>
      <c r="F3" s="70" t="s">
        <v>483</v>
      </c>
      <c r="G3" s="70" t="s">
        <v>9</v>
      </c>
      <c r="H3" s="71" t="s">
        <v>484</v>
      </c>
      <c r="I3" s="71" t="s">
        <v>485</v>
      </c>
      <c r="J3" s="71" t="s">
        <v>486</v>
      </c>
      <c r="K3" s="71" t="s">
        <v>487</v>
      </c>
      <c r="L3" s="71" t="s">
        <v>419</v>
      </c>
      <c r="M3" s="72" t="s">
        <v>488</v>
      </c>
      <c r="N3" s="72" t="s">
        <v>489</v>
      </c>
      <c r="O3" s="73" t="s">
        <v>490</v>
      </c>
      <c r="P3" s="73" t="s">
        <v>491</v>
      </c>
      <c r="Q3" s="74" t="s">
        <v>11</v>
      </c>
      <c r="R3" s="74" t="s">
        <v>492</v>
      </c>
      <c r="S3" s="74" t="s">
        <v>493</v>
      </c>
      <c r="T3" s="75" t="s">
        <v>494</v>
      </c>
    </row>
    <row r="4" spans="2:20" ht="60" customHeight="1" x14ac:dyDescent="0.35">
      <c r="B4" s="76" t="s">
        <v>495</v>
      </c>
      <c r="C4" s="76" t="s">
        <v>496</v>
      </c>
      <c r="D4" s="76" t="s">
        <v>497</v>
      </c>
      <c r="E4" s="76" t="s">
        <v>498</v>
      </c>
      <c r="F4" s="76" t="s">
        <v>499</v>
      </c>
      <c r="G4" s="76" t="s">
        <v>500</v>
      </c>
      <c r="H4" s="76" t="s">
        <v>501</v>
      </c>
      <c r="I4" s="76" t="s">
        <v>502</v>
      </c>
      <c r="J4" s="76" t="s">
        <v>503</v>
      </c>
      <c r="K4" s="76" t="s">
        <v>504</v>
      </c>
      <c r="L4" s="76" t="s">
        <v>505</v>
      </c>
      <c r="M4" s="76" t="s">
        <v>506</v>
      </c>
      <c r="N4" s="76" t="s">
        <v>507</v>
      </c>
      <c r="O4" s="76" t="s">
        <v>508</v>
      </c>
      <c r="P4" s="76" t="s">
        <v>509</v>
      </c>
      <c r="Q4" s="76" t="s">
        <v>510</v>
      </c>
      <c r="R4" s="76" t="s">
        <v>511</v>
      </c>
      <c r="S4" s="76" t="s">
        <v>512</v>
      </c>
      <c r="T4" s="76" t="s">
        <v>513</v>
      </c>
    </row>
    <row r="5" spans="2:20" ht="60" customHeight="1" x14ac:dyDescent="0.35">
      <c r="B5" s="38" t="s">
        <v>514</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515</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516</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517</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518</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519</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520</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521</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522</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523</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524</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525</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526</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527</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528</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529</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530</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531</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532</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533</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534</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535</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536</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537</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538</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539</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540</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541</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542</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543</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544</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545</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546</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547</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548</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549</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550</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551</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552</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553</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554</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555</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556</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557</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558</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559</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560</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561</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562</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563</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325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564</v>
      </c>
      <c r="B1" s="104" t="s">
        <v>0</v>
      </c>
      <c r="C1" s="104" t="s">
        <v>565</v>
      </c>
      <c r="D1" s="104" t="s">
        <v>9</v>
      </c>
      <c r="E1" s="104" t="s">
        <v>566</v>
      </c>
      <c r="F1" s="104" t="s">
        <v>567</v>
      </c>
      <c r="G1" s="104" t="s">
        <v>568</v>
      </c>
      <c r="H1" s="104" t="s">
        <v>569</v>
      </c>
      <c r="I1" s="104" t="s">
        <v>570</v>
      </c>
      <c r="J1" s="104" t="s">
        <v>571</v>
      </c>
      <c r="K1" s="104" t="s">
        <v>572</v>
      </c>
      <c r="L1" s="104" t="s">
        <v>573</v>
      </c>
      <c r="M1" s="104" t="s">
        <v>574</v>
      </c>
      <c r="N1" s="104" t="s">
        <v>575</v>
      </c>
      <c r="O1" s="104" t="s">
        <v>576</v>
      </c>
      <c r="P1" s="104" t="s">
        <v>577</v>
      </c>
      <c r="Q1" s="104" t="s">
        <v>578</v>
      </c>
      <c r="R1" s="104" t="s">
        <v>579</v>
      </c>
      <c r="S1" s="104" t="s">
        <v>580</v>
      </c>
      <c r="T1" s="104" t="s">
        <v>581</v>
      </c>
      <c r="U1" s="104" t="s">
        <v>582</v>
      </c>
      <c r="V1" s="104" t="s">
        <v>583</v>
      </c>
      <c r="W1" s="104" t="s">
        <v>584</v>
      </c>
      <c r="X1" s="104" t="s">
        <v>585</v>
      </c>
      <c r="Y1" s="104" t="s">
        <v>586</v>
      </c>
      <c r="Z1" s="104" t="s">
        <v>587</v>
      </c>
      <c r="AA1" s="104" t="s">
        <v>588</v>
      </c>
      <c r="AB1" s="104" t="s">
        <v>589</v>
      </c>
      <c r="AC1" s="104" t="s">
        <v>590</v>
      </c>
      <c r="AD1" s="104" t="s">
        <v>591</v>
      </c>
      <c r="AE1" s="104" t="s">
        <v>592</v>
      </c>
      <c r="AF1" s="104" t="s">
        <v>593</v>
      </c>
      <c r="AG1" s="104" t="s">
        <v>594</v>
      </c>
      <c r="AH1" s="104" t="s">
        <v>595</v>
      </c>
      <c r="AI1" s="104" t="s">
        <v>596</v>
      </c>
      <c r="AJ1" s="104" t="s">
        <v>597</v>
      </c>
      <c r="AK1" s="104" t="s">
        <v>598</v>
      </c>
      <c r="AL1" s="104" t="s">
        <v>599</v>
      </c>
      <c r="AM1" s="104" t="s">
        <v>600</v>
      </c>
      <c r="AN1" s="104" t="s">
        <v>601</v>
      </c>
      <c r="AO1" s="104" t="s">
        <v>602</v>
      </c>
      <c r="AP1" s="104" t="s">
        <v>603</v>
      </c>
      <c r="AQ1" s="104" t="s">
        <v>604</v>
      </c>
      <c r="AR1" s="104" t="s">
        <v>605</v>
      </c>
      <c r="AS1" s="104" t="s">
        <v>606</v>
      </c>
      <c r="AT1" s="104" t="s">
        <v>607</v>
      </c>
      <c r="AU1" s="104" t="s">
        <v>608</v>
      </c>
      <c r="AV1" s="104" t="s">
        <v>609</v>
      </c>
      <c r="AW1" s="105" t="s">
        <v>610</v>
      </c>
    </row>
    <row r="2" spans="1:49" ht="60" customHeight="1" outlineLevel="1" x14ac:dyDescent="0.35">
      <c r="A2" s="97" t="s">
        <v>611</v>
      </c>
      <c r="B2" s="80">
        <v>1</v>
      </c>
      <c r="C2" s="82" t="s">
        <v>19</v>
      </c>
      <c r="D2" s="84" t="s">
        <v>612</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611</v>
      </c>
      <c r="B3" s="81" t="s">
        <v>613</v>
      </c>
      <c r="C3" s="83" t="s">
        <v>614</v>
      </c>
      <c r="D3" s="85" t="s">
        <v>615</v>
      </c>
      <c r="E3" s="85" t="s">
        <v>616</v>
      </c>
      <c r="F3" s="86" t="s">
        <v>617</v>
      </c>
      <c r="G3" s="86" t="s">
        <v>618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611</v>
      </c>
      <c r="B4" s="81" t="s">
        <v>619</v>
      </c>
      <c r="C4" s="83" t="s">
        <v>620</v>
      </c>
      <c r="D4" s="85" t="s">
        <v>621</v>
      </c>
      <c r="E4" s="85" t="s">
        <v>622</v>
      </c>
      <c r="F4" s="86" t="s">
        <v>617</v>
      </c>
      <c r="G4" s="86" t="s">
        <v>623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611</v>
      </c>
      <c r="B5" s="81" t="s">
        <v>624</v>
      </c>
      <c r="C5" s="83" t="s">
        <v>625</v>
      </c>
      <c r="D5" s="85" t="s">
        <v>626</v>
      </c>
      <c r="E5" s="85" t="s">
        <v>627</v>
      </c>
      <c r="F5" s="86" t="s">
        <v>617</v>
      </c>
      <c r="G5" s="86" t="s">
        <v>628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611</v>
      </c>
      <c r="B6" s="81" t="s">
        <v>629</v>
      </c>
      <c r="C6" s="83" t="s">
        <v>630</v>
      </c>
      <c r="D6" s="85" t="s">
        <v>631</v>
      </c>
      <c r="E6" s="85" t="s">
        <v>632</v>
      </c>
      <c r="F6" s="86" t="s">
        <v>617</v>
      </c>
      <c r="G6" s="86" t="s">
        <v>618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611</v>
      </c>
      <c r="B7" s="81" t="s">
        <v>633</v>
      </c>
      <c r="C7" s="83" t="s">
        <v>634</v>
      </c>
      <c r="D7" s="85" t="s">
        <v>635</v>
      </c>
      <c r="E7" s="85" t="s">
        <v>636</v>
      </c>
      <c r="F7" s="86" t="s">
        <v>617</v>
      </c>
      <c r="G7" s="86" t="s">
        <v>628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637</v>
      </c>
      <c r="B8" s="80">
        <v>2</v>
      </c>
      <c r="C8" s="82" t="s">
        <v>19</v>
      </c>
      <c r="D8" s="84" t="s">
        <v>638</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637</v>
      </c>
      <c r="B9" s="81" t="s">
        <v>639</v>
      </c>
      <c r="C9" s="83" t="s">
        <v>640</v>
      </c>
      <c r="D9" s="85" t="s">
        <v>641</v>
      </c>
      <c r="E9" s="85" t="s">
        <v>642</v>
      </c>
      <c r="F9" s="86" t="s">
        <v>643</v>
      </c>
      <c r="G9" s="86" t="s">
        <v>618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637</v>
      </c>
      <c r="B10" s="81" t="s">
        <v>644</v>
      </c>
      <c r="C10" s="83" t="s">
        <v>645</v>
      </c>
      <c r="D10" s="85" t="s">
        <v>646</v>
      </c>
      <c r="E10" s="85" t="s">
        <v>647</v>
      </c>
      <c r="F10" s="86" t="s">
        <v>643</v>
      </c>
      <c r="G10" s="86" t="s">
        <v>618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637</v>
      </c>
      <c r="B11" s="81" t="s">
        <v>648</v>
      </c>
      <c r="C11" s="83" t="s">
        <v>649</v>
      </c>
      <c r="D11" s="85" t="s">
        <v>650</v>
      </c>
      <c r="E11" s="85" t="s">
        <v>651</v>
      </c>
      <c r="F11" s="86" t="s">
        <v>643</v>
      </c>
      <c r="G11" s="86" t="s">
        <v>623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637</v>
      </c>
      <c r="B12" s="81" t="s">
        <v>652</v>
      </c>
      <c r="C12" s="83" t="s">
        <v>653</v>
      </c>
      <c r="D12" s="85" t="s">
        <v>654</v>
      </c>
      <c r="E12" s="85" t="s">
        <v>655</v>
      </c>
      <c r="F12" s="86" t="s">
        <v>643</v>
      </c>
      <c r="G12" s="86" t="s">
        <v>628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637</v>
      </c>
      <c r="B13" s="81" t="s">
        <v>656</v>
      </c>
      <c r="C13" s="83" t="s">
        <v>657</v>
      </c>
      <c r="D13" s="85" t="s">
        <v>658</v>
      </c>
      <c r="E13" s="85" t="s">
        <v>659</v>
      </c>
      <c r="F13" s="86" t="s">
        <v>643</v>
      </c>
      <c r="G13" s="86" t="s">
        <v>660</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637</v>
      </c>
      <c r="B14" s="81" t="s">
        <v>661</v>
      </c>
      <c r="C14" s="83" t="s">
        <v>662</v>
      </c>
      <c r="D14" s="85" t="s">
        <v>663</v>
      </c>
      <c r="E14" s="85" t="s">
        <v>664</v>
      </c>
      <c r="F14" s="86" t="s">
        <v>643</v>
      </c>
      <c r="G14" s="86" t="s">
        <v>660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637</v>
      </c>
      <c r="B15" s="81" t="s">
        <v>665</v>
      </c>
      <c r="C15" s="83" t="s">
        <v>666</v>
      </c>
      <c r="D15" s="85" t="s">
        <v>667</v>
      </c>
      <c r="E15" s="85" t="s">
        <v>668</v>
      </c>
      <c r="F15" s="86" t="s">
        <v>643</v>
      </c>
      <c r="G15" s="86" t="s">
        <v>660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669</v>
      </c>
      <c r="B16" s="80">
        <v>3</v>
      </c>
      <c r="C16" s="82" t="s">
        <v>19</v>
      </c>
      <c r="D16" s="84" t="s">
        <v>670</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669</v>
      </c>
      <c r="B17" s="81" t="s">
        <v>671</v>
      </c>
      <c r="C17" s="83" t="s">
        <v>672</v>
      </c>
      <c r="D17" s="85" t="s">
        <v>673</v>
      </c>
      <c r="E17" s="85" t="s">
        <v>674</v>
      </c>
      <c r="F17" s="86" t="s">
        <v>675</v>
      </c>
      <c r="G17" s="86" t="s">
        <v>676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669</v>
      </c>
      <c r="B18" s="81" t="s">
        <v>677</v>
      </c>
      <c r="C18" s="83" t="s">
        <v>678</v>
      </c>
      <c r="D18" s="85" t="s">
        <v>679</v>
      </c>
      <c r="E18" s="85" t="s">
        <v>680</v>
      </c>
      <c r="F18" s="86" t="s">
        <v>675</v>
      </c>
      <c r="G18" s="86" t="s">
        <v>618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669</v>
      </c>
      <c r="B19" s="81" t="s">
        <v>681</v>
      </c>
      <c r="C19" s="83" t="s">
        <v>682</v>
      </c>
      <c r="D19" s="85" t="s">
        <v>683</v>
      </c>
      <c r="E19" s="85" t="s">
        <v>684</v>
      </c>
      <c r="F19" s="86" t="s">
        <v>675</v>
      </c>
      <c r="G19" s="86" t="s">
        <v>660</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669</v>
      </c>
      <c r="B20" s="81" t="s">
        <v>685</v>
      </c>
      <c r="C20" s="83" t="s">
        <v>686</v>
      </c>
      <c r="D20" s="85" t="s">
        <v>687</v>
      </c>
      <c r="E20" s="85" t="s">
        <v>688</v>
      </c>
      <c r="F20" s="86" t="s">
        <v>675</v>
      </c>
      <c r="G20" s="86" t="s">
        <v>660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669</v>
      </c>
      <c r="B21" s="81" t="s">
        <v>689</v>
      </c>
      <c r="C21" s="83" t="s">
        <v>690</v>
      </c>
      <c r="D21" s="85" t="s">
        <v>691</v>
      </c>
      <c r="E21" s="85" t="s">
        <v>692</v>
      </c>
      <c r="F21" s="86" t="s">
        <v>675</v>
      </c>
      <c r="G21" s="86" t="s">
        <v>660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669</v>
      </c>
      <c r="B22" s="81" t="s">
        <v>693</v>
      </c>
      <c r="C22" s="83" t="s">
        <v>694</v>
      </c>
      <c r="D22" s="85" t="s">
        <v>695</v>
      </c>
      <c r="E22" s="85" t="s">
        <v>696</v>
      </c>
      <c r="F22" s="86" t="s">
        <v>675</v>
      </c>
      <c r="G22" s="86" t="s">
        <v>660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669</v>
      </c>
      <c r="B23" s="81" t="s">
        <v>697</v>
      </c>
      <c r="C23" s="83" t="s">
        <v>698</v>
      </c>
      <c r="D23" s="85" t="s">
        <v>699</v>
      </c>
      <c r="E23" s="85" t="s">
        <v>700</v>
      </c>
      <c r="F23" s="86" t="s">
        <v>675</v>
      </c>
      <c r="G23" s="86" t="s">
        <v>618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669</v>
      </c>
      <c r="B24" s="81" t="s">
        <v>701</v>
      </c>
      <c r="C24" s="83" t="s">
        <v>702</v>
      </c>
      <c r="D24" s="85" t="s">
        <v>703</v>
      </c>
      <c r="E24" s="85" t="s">
        <v>704</v>
      </c>
      <c r="F24" s="86" t="s">
        <v>675</v>
      </c>
      <c r="G24" s="86" t="s">
        <v>618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669</v>
      </c>
      <c r="B25" s="81" t="s">
        <v>705</v>
      </c>
      <c r="C25" s="83" t="s">
        <v>706</v>
      </c>
      <c r="D25" s="85" t="s">
        <v>707</v>
      </c>
      <c r="E25" s="85" t="s">
        <v>708</v>
      </c>
      <c r="F25" s="86" t="s">
        <v>675</v>
      </c>
      <c r="G25" s="86" t="s">
        <v>660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669</v>
      </c>
      <c r="B26" s="81" t="s">
        <v>709</v>
      </c>
      <c r="C26" s="83" t="s">
        <v>710</v>
      </c>
      <c r="D26" s="85" t="s">
        <v>711</v>
      </c>
      <c r="E26" s="85" t="s">
        <v>712</v>
      </c>
      <c r="F26" s="86" t="s">
        <v>675</v>
      </c>
      <c r="G26" s="86" t="s">
        <v>660</v>
      </c>
      <c r="H26" s="86">
        <v>2</v>
      </c>
      <c r="I26" s="88">
        <f>IF(COUNTIF(J26:AW26,"&lt;&gt;")=0,"",SUMPRODUCT(((Recommendations[ImplStatus]="Implemented")+(Recommendations[ImplStatus]="Compensated"))*ISNUMBER(MATCH(Recommendations[Id],J26:AW26,0)))/COUNTIF(J26:AW26,"&lt;&gt;"))</f>
        <v>0</v>
      </c>
      <c r="J26" s="90" t="s">
        <v>13</v>
      </c>
      <c r="K26" s="90" t="s">
        <v>79</v>
      </c>
      <c r="L26" s="90" t="s">
        <v>139</v>
      </c>
      <c r="M26" s="90" t="s">
        <v>189</v>
      </c>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669</v>
      </c>
      <c r="B27" s="81" t="s">
        <v>713</v>
      </c>
      <c r="C27" s="83" t="s">
        <v>714</v>
      </c>
      <c r="D27" s="85" t="s">
        <v>715</v>
      </c>
      <c r="E27" s="85" t="s">
        <v>716</v>
      </c>
      <c r="F27" s="86" t="s">
        <v>675</v>
      </c>
      <c r="G27" s="86" t="s">
        <v>660</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669</v>
      </c>
      <c r="B28" s="81" t="s">
        <v>717</v>
      </c>
      <c r="C28" s="83" t="s">
        <v>718</v>
      </c>
      <c r="D28" s="85" t="s">
        <v>719</v>
      </c>
      <c r="E28" s="85" t="s">
        <v>720</v>
      </c>
      <c r="F28" s="86" t="s">
        <v>675</v>
      </c>
      <c r="G28" s="86" t="s">
        <v>660</v>
      </c>
      <c r="H28" s="86">
        <v>2</v>
      </c>
      <c r="I28" s="88">
        <f>IF(COUNTIF(J28:AW28,"&lt;&gt;")=0,"",SUMPRODUCT(((Recommendations[ImplStatus]="Implemented")+(Recommendations[ImplStatus]="Compensated"))*ISNUMBER(MATCH(Recommendations[Id],J28:AW28,0)))/COUNTIF(J28:AW28,"&lt;&gt;"))</f>
        <v>0</v>
      </c>
      <c r="J28" s="90" t="s">
        <v>276</v>
      </c>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669</v>
      </c>
      <c r="B29" s="81" t="s">
        <v>721</v>
      </c>
      <c r="C29" s="83" t="s">
        <v>722</v>
      </c>
      <c r="D29" s="85" t="s">
        <v>723</v>
      </c>
      <c r="E29" s="85" t="s">
        <v>724</v>
      </c>
      <c r="F29" s="86" t="s">
        <v>675</v>
      </c>
      <c r="G29" s="86" t="s">
        <v>660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669</v>
      </c>
      <c r="B30" s="81" t="s">
        <v>725</v>
      </c>
      <c r="C30" s="83" t="s">
        <v>726</v>
      </c>
      <c r="D30" s="85" t="s">
        <v>727</v>
      </c>
      <c r="E30" s="85" t="s">
        <v>728</v>
      </c>
      <c r="F30" s="86" t="s">
        <v>675</v>
      </c>
      <c r="G30" s="86" t="s">
        <v>628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729</v>
      </c>
      <c r="B31" s="80">
        <v>4</v>
      </c>
      <c r="C31" s="82" t="s">
        <v>19</v>
      </c>
      <c r="D31" s="84" t="s">
        <v>730</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729</v>
      </c>
      <c r="B32" s="81" t="s">
        <v>731</v>
      </c>
      <c r="C32" s="83" t="s">
        <v>732</v>
      </c>
      <c r="D32" s="85" t="s">
        <v>733</v>
      </c>
      <c r="E32" s="85" t="s">
        <v>734</v>
      </c>
      <c r="F32" s="86" t="s">
        <v>735</v>
      </c>
      <c r="G32" s="86" t="s">
        <v>676</v>
      </c>
      <c r="H32" s="86">
        <v>1</v>
      </c>
      <c r="I32" s="88">
        <f>IF(COUNTIF(J32:AW32,"&lt;&gt;")=0,"",SUMPRODUCT(((Recommendations[ImplStatus]="Implemented")+(Recommendations[ImplStatus]="Compensated"))*ISNUMBER(MATCH(Recommendations[Id],J32:AW32,0)))/COUNTIF(J32:AW32,"&lt;&gt;"))</f>
        <v>0</v>
      </c>
      <c r="J32" s="90" t="s">
        <v>227</v>
      </c>
      <c r="K32" s="90" t="s">
        <v>240</v>
      </c>
      <c r="L32" s="90" t="s">
        <v>256</v>
      </c>
      <c r="M32" s="90" t="s">
        <v>296</v>
      </c>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729</v>
      </c>
      <c r="B33" s="81" t="s">
        <v>736</v>
      </c>
      <c r="C33" s="83" t="s">
        <v>737</v>
      </c>
      <c r="D33" s="85" t="s">
        <v>738</v>
      </c>
      <c r="E33" s="85" t="s">
        <v>739</v>
      </c>
      <c r="F33" s="86" t="s">
        <v>735</v>
      </c>
      <c r="G33" s="86" t="s">
        <v>676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729</v>
      </c>
      <c r="B34" s="81" t="s">
        <v>740</v>
      </c>
      <c r="C34" s="83" t="s">
        <v>741</v>
      </c>
      <c r="D34" s="85" t="s">
        <v>742</v>
      </c>
      <c r="E34" s="85" t="s">
        <v>743</v>
      </c>
      <c r="F34" s="86" t="s">
        <v>617</v>
      </c>
      <c r="G34" s="86" t="s">
        <v>660</v>
      </c>
      <c r="H34" s="86">
        <v>1</v>
      </c>
      <c r="I34" s="88">
        <f>IF(COUNTIF(J34:AW34,"&lt;&gt;")=0,"",SUMPRODUCT(((Recommendations[ImplStatus]="Implemented")+(Recommendations[ImplStatus]="Compensated"))*ISNUMBER(MATCH(Recommendations[Id],J34:AW34,0)))/COUNTIF(J34:AW34,"&lt;&gt;"))</f>
        <v>0</v>
      </c>
      <c r="J34" s="90" t="s">
        <v>34</v>
      </c>
      <c r="K34" s="90" t="s">
        <v>124</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729</v>
      </c>
      <c r="B35" s="81" t="s">
        <v>744</v>
      </c>
      <c r="C35" s="83" t="s">
        <v>745</v>
      </c>
      <c r="D35" s="85" t="s">
        <v>746</v>
      </c>
      <c r="E35" s="85" t="s">
        <v>747</v>
      </c>
      <c r="F35" s="86" t="s">
        <v>617</v>
      </c>
      <c r="G35" s="86" t="s">
        <v>660</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729</v>
      </c>
      <c r="B36" s="81" t="s">
        <v>748</v>
      </c>
      <c r="C36" s="83" t="s">
        <v>749</v>
      </c>
      <c r="D36" s="85" t="s">
        <v>750</v>
      </c>
      <c r="E36" s="85" t="s">
        <v>751</v>
      </c>
      <c r="F36" s="86" t="s">
        <v>617</v>
      </c>
      <c r="G36" s="86" t="s">
        <v>660</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729</v>
      </c>
      <c r="B37" s="81" t="s">
        <v>752</v>
      </c>
      <c r="C37" s="83" t="s">
        <v>753</v>
      </c>
      <c r="D37" s="85" t="s">
        <v>754</v>
      </c>
      <c r="E37" s="85" t="s">
        <v>755</v>
      </c>
      <c r="F37" s="86" t="s">
        <v>617</v>
      </c>
      <c r="G37" s="86" t="s">
        <v>660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729</v>
      </c>
      <c r="B38" s="81" t="s">
        <v>756</v>
      </c>
      <c r="C38" s="83" t="s">
        <v>757</v>
      </c>
      <c r="D38" s="85" t="s">
        <v>758</v>
      </c>
      <c r="E38" s="85" t="s">
        <v>759</v>
      </c>
      <c r="F38" s="86" t="s">
        <v>760</v>
      </c>
      <c r="G38" s="86" t="s">
        <v>660</v>
      </c>
      <c r="H38" s="86">
        <v>1</v>
      </c>
      <c r="I38" s="88">
        <f>IF(COUNTIF(J38:AW38,"&lt;&gt;")=0,"",SUMPRODUCT(((Recommendations[ImplStatus]="Implemented")+(Recommendations[ImplStatus]="Compensated"))*ISNUMBER(MATCH(Recommendations[Id],J38:AW38,0)))/COUNTIF(J38:AW38,"&lt;&gt;"))</f>
        <v>0</v>
      </c>
      <c r="J38" s="90" t="s">
        <v>89</v>
      </c>
      <c r="K38" s="90" t="s">
        <v>114</v>
      </c>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729</v>
      </c>
      <c r="B39" s="81" t="s">
        <v>761</v>
      </c>
      <c r="C39" s="83" t="s">
        <v>762</v>
      </c>
      <c r="D39" s="85" t="s">
        <v>763</v>
      </c>
      <c r="E39" s="85" t="s">
        <v>764</v>
      </c>
      <c r="F39" s="86" t="s">
        <v>617</v>
      </c>
      <c r="G39" s="86" t="s">
        <v>660</v>
      </c>
      <c r="H39" s="86">
        <v>2</v>
      </c>
      <c r="I39" s="88">
        <f>IF(COUNTIF(J39:AW39,"&lt;&gt;")=0,"",SUMPRODUCT(((Recommendations[ImplStatus]="Implemented")+(Recommendations[ImplStatus]="Compensated"))*ISNUMBER(MATCH(Recommendations[Id],J39:AW39,0)))/COUNTIF(J39:AW39,"&lt;&gt;"))</f>
        <v>0</v>
      </c>
      <c r="J39" s="90" t="s">
        <v>169</v>
      </c>
      <c r="K39" s="90" t="s">
        <v>320</v>
      </c>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729</v>
      </c>
      <c r="B40" s="81" t="s">
        <v>765</v>
      </c>
      <c r="C40" s="83" t="s">
        <v>766</v>
      </c>
      <c r="D40" s="85" t="s">
        <v>767</v>
      </c>
      <c r="E40" s="85" t="s">
        <v>768</v>
      </c>
      <c r="F40" s="86" t="s">
        <v>617</v>
      </c>
      <c r="G40" s="86" t="s">
        <v>660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729</v>
      </c>
      <c r="B41" s="81" t="s">
        <v>769</v>
      </c>
      <c r="C41" s="83" t="s">
        <v>770</v>
      </c>
      <c r="D41" s="85" t="s">
        <v>771</v>
      </c>
      <c r="E41" s="85" t="s">
        <v>772</v>
      </c>
      <c r="F41" s="86" t="s">
        <v>617</v>
      </c>
      <c r="G41" s="86" t="s">
        <v>660</v>
      </c>
      <c r="H41" s="86">
        <v>2</v>
      </c>
      <c r="I41" s="88">
        <f>IF(COUNTIF(J41:AW41,"&lt;&gt;")=0,"",SUMPRODUCT(((Recommendations[ImplStatus]="Implemented")+(Recommendations[ImplStatus]="Compensated"))*ISNUMBER(MATCH(Recommendations[Id],J41:AW41,0)))/COUNTIF(J41:AW41,"&lt;&gt;"))</f>
        <v>0</v>
      </c>
      <c r="J41" s="90" t="s">
        <v>154</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729</v>
      </c>
      <c r="B42" s="81" t="s">
        <v>773</v>
      </c>
      <c r="C42" s="83" t="s">
        <v>774</v>
      </c>
      <c r="D42" s="85" t="s">
        <v>775</v>
      </c>
      <c r="E42" s="85" t="s">
        <v>776</v>
      </c>
      <c r="F42" s="86" t="s">
        <v>675</v>
      </c>
      <c r="G42" s="86" t="s">
        <v>660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729</v>
      </c>
      <c r="B43" s="81" t="s">
        <v>777</v>
      </c>
      <c r="C43" s="83" t="s">
        <v>778</v>
      </c>
      <c r="D43" s="85" t="s">
        <v>779</v>
      </c>
      <c r="E43" s="85" t="s">
        <v>780</v>
      </c>
      <c r="F43" s="86" t="s">
        <v>675</v>
      </c>
      <c r="G43" s="86" t="s">
        <v>660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781</v>
      </c>
      <c r="B44" s="80">
        <v>5</v>
      </c>
      <c r="C44" s="82" t="s">
        <v>19</v>
      </c>
      <c r="D44" s="84" t="s">
        <v>782</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781</v>
      </c>
      <c r="B45" s="81" t="s">
        <v>783</v>
      </c>
      <c r="C45" s="83" t="s">
        <v>784</v>
      </c>
      <c r="D45" s="85" t="s">
        <v>785</v>
      </c>
      <c r="E45" s="85" t="s">
        <v>786</v>
      </c>
      <c r="F45" s="86" t="s">
        <v>760</v>
      </c>
      <c r="G45" s="86" t="s">
        <v>618</v>
      </c>
      <c r="H45" s="86">
        <v>1</v>
      </c>
      <c r="I45" s="88">
        <f>IF(COUNTIF(J45:AW45,"&lt;&gt;")=0,"",SUMPRODUCT(((Recommendations[ImplStatus]="Implemented")+(Recommendations[ImplStatus]="Compensated"))*ISNUMBER(MATCH(Recommendations[Id],J45:AW45,0)))/COUNTIF(J45:AW45,"&lt;&gt;"))</f>
        <v>0</v>
      </c>
      <c r="J45" s="90" t="s">
        <v>59</v>
      </c>
      <c r="K45" s="90" t="s">
        <v>64</v>
      </c>
      <c r="L45" s="90" t="s">
        <v>194</v>
      </c>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781</v>
      </c>
      <c r="B46" s="81" t="s">
        <v>787</v>
      </c>
      <c r="C46" s="83" t="s">
        <v>788</v>
      </c>
      <c r="D46" s="85" t="s">
        <v>789</v>
      </c>
      <c r="E46" s="85" t="s">
        <v>790</v>
      </c>
      <c r="F46" s="86" t="s">
        <v>760</v>
      </c>
      <c r="G46" s="86" t="s">
        <v>660</v>
      </c>
      <c r="H46" s="86">
        <v>1</v>
      </c>
      <c r="I46" s="88">
        <f>IF(COUNTIF(J46:AW46,"&lt;&gt;")=0,"",SUMPRODUCT(((Recommendations[ImplStatus]="Implemented")+(Recommendations[ImplStatus]="Compensated"))*ISNUMBER(MATCH(Recommendations[Id],J46:AW46,0)))/COUNTIF(J46:AW46,"&lt;&gt;"))</f>
        <v>0</v>
      </c>
      <c r="J46" s="90" t="s">
        <v>23</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781</v>
      </c>
      <c r="B47" s="81" t="s">
        <v>791</v>
      </c>
      <c r="C47" s="83" t="s">
        <v>792</v>
      </c>
      <c r="D47" s="85" t="s">
        <v>793</v>
      </c>
      <c r="E47" s="85" t="s">
        <v>794</v>
      </c>
      <c r="F47" s="86" t="s">
        <v>760</v>
      </c>
      <c r="G47" s="86" t="s">
        <v>660</v>
      </c>
      <c r="H47" s="86">
        <v>1</v>
      </c>
      <c r="I47" s="88">
        <f>IF(COUNTIF(J47:AW47,"&lt;&gt;")=0,"",SUMPRODUCT(((Recommendations[ImplStatus]="Implemented")+(Recommendations[ImplStatus]="Compensated"))*ISNUMBER(MATCH(Recommendations[Id],J47:AW47,0)))/COUNTIF(J47:AW47,"&lt;&gt;"))</f>
        <v>0</v>
      </c>
      <c r="J47" s="90" t="s">
        <v>74</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781</v>
      </c>
      <c r="B48" s="81" t="s">
        <v>795</v>
      </c>
      <c r="C48" s="83" t="s">
        <v>796</v>
      </c>
      <c r="D48" s="85" t="s">
        <v>797</v>
      </c>
      <c r="E48" s="85" t="s">
        <v>798</v>
      </c>
      <c r="F48" s="86" t="s">
        <v>760</v>
      </c>
      <c r="G48" s="86" t="s">
        <v>660</v>
      </c>
      <c r="H48" s="86">
        <v>1</v>
      </c>
      <c r="I48" s="88">
        <f>IF(COUNTIF(J48:AW48,"&lt;&gt;")=0,"",SUMPRODUCT(((Recommendations[ImplStatus]="Implemented")+(Recommendations[ImplStatus]="Compensated"))*ISNUMBER(MATCH(Recommendations[Id],J48:AW48,0)))/COUNTIF(J48:AW48,"&lt;&gt;"))</f>
        <v>0</v>
      </c>
      <c r="J48" s="90" t="s">
        <v>69</v>
      </c>
      <c r="K48" s="90" t="s">
        <v>104</v>
      </c>
      <c r="L48" s="90" t="s">
        <v>199</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781</v>
      </c>
      <c r="B49" s="81" t="s">
        <v>799</v>
      </c>
      <c r="C49" s="83" t="s">
        <v>800</v>
      </c>
      <c r="D49" s="85" t="s">
        <v>801</v>
      </c>
      <c r="E49" s="85" t="s">
        <v>802</v>
      </c>
      <c r="F49" s="86" t="s">
        <v>760</v>
      </c>
      <c r="G49" s="86" t="s">
        <v>618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781</v>
      </c>
      <c r="B50" s="81" t="s">
        <v>803</v>
      </c>
      <c r="C50" s="83" t="s">
        <v>804</v>
      </c>
      <c r="D50" s="85" t="s">
        <v>805</v>
      </c>
      <c r="E50" s="85" t="s">
        <v>806</v>
      </c>
      <c r="F50" s="86" t="s">
        <v>760</v>
      </c>
      <c r="G50" s="86" t="s">
        <v>676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807</v>
      </c>
      <c r="B51" s="80">
        <v>6</v>
      </c>
      <c r="C51" s="82" t="s">
        <v>19</v>
      </c>
      <c r="D51" s="84" t="s">
        <v>808</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807</v>
      </c>
      <c r="B52" s="81" t="s">
        <v>809</v>
      </c>
      <c r="C52" s="83" t="s">
        <v>810</v>
      </c>
      <c r="D52" s="85" t="s">
        <v>811</v>
      </c>
      <c r="E52" s="85" t="s">
        <v>812</v>
      </c>
      <c r="F52" s="86" t="s">
        <v>735</v>
      </c>
      <c r="G52" s="86" t="s">
        <v>676</v>
      </c>
      <c r="H52" s="86">
        <v>1</v>
      </c>
      <c r="I52" s="88">
        <f>IF(COUNTIF(J52:AW52,"&lt;&gt;")=0,"",SUMPRODUCT(((Recommendations[ImplStatus]="Implemented")+(Recommendations[ImplStatus]="Compensated"))*ISNUMBER(MATCH(Recommendations[Id],J52:AW52,0)))/COUNTIF(J52:AW52,"&lt;&gt;"))</f>
        <v>0</v>
      </c>
      <c r="J52" s="90" t="s">
        <v>59</v>
      </c>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807</v>
      </c>
      <c r="B53" s="81" t="s">
        <v>813</v>
      </c>
      <c r="C53" s="83" t="s">
        <v>814</v>
      </c>
      <c r="D53" s="85" t="s">
        <v>815</v>
      </c>
      <c r="E53" s="85" t="s">
        <v>816</v>
      </c>
      <c r="F53" s="86" t="s">
        <v>735</v>
      </c>
      <c r="G53" s="86" t="s">
        <v>676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807</v>
      </c>
      <c r="B54" s="81" t="s">
        <v>817</v>
      </c>
      <c r="C54" s="83" t="s">
        <v>818</v>
      </c>
      <c r="D54" s="85" t="s">
        <v>819</v>
      </c>
      <c r="E54" s="85" t="s">
        <v>820</v>
      </c>
      <c r="F54" s="86" t="s">
        <v>760</v>
      </c>
      <c r="G54" s="86" t="s">
        <v>660</v>
      </c>
      <c r="H54" s="86">
        <v>1</v>
      </c>
      <c r="I54" s="88">
        <f>IF(COUNTIF(J54:AW54,"&lt;&gt;")=0,"",SUMPRODUCT(((Recommendations[ImplStatus]="Implemented")+(Recommendations[ImplStatus]="Compensated"))*ISNUMBER(MATCH(Recommendations[Id],J54:AW54,0)))/COUNTIF(J54:AW54,"&lt;&gt;"))</f>
        <v>0</v>
      </c>
      <c r="J54" s="90" t="s">
        <v>174</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807</v>
      </c>
      <c r="B55" s="81" t="s">
        <v>821</v>
      </c>
      <c r="C55" s="83" t="s">
        <v>822</v>
      </c>
      <c r="D55" s="85" t="s">
        <v>823</v>
      </c>
      <c r="E55" s="85" t="s">
        <v>824</v>
      </c>
      <c r="F55" s="86" t="s">
        <v>760</v>
      </c>
      <c r="G55" s="86" t="s">
        <v>660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807</v>
      </c>
      <c r="B56" s="81" t="s">
        <v>825</v>
      </c>
      <c r="C56" s="83" t="s">
        <v>826</v>
      </c>
      <c r="D56" s="85" t="s">
        <v>827</v>
      </c>
      <c r="E56" s="85" t="s">
        <v>828</v>
      </c>
      <c r="F56" s="86" t="s">
        <v>760</v>
      </c>
      <c r="G56" s="86" t="s">
        <v>660</v>
      </c>
      <c r="H56" s="86">
        <v>1</v>
      </c>
      <c r="I56" s="88">
        <f>IF(COUNTIF(J56:AW56,"&lt;&gt;")=0,"",SUMPRODUCT(((Recommendations[ImplStatus]="Implemented")+(Recommendations[ImplStatus]="Compensated"))*ISNUMBER(MATCH(Recommendations[Id],J56:AW56,0)))/COUNTIF(J56:AW56,"&lt;&gt;"))</f>
        <v>0</v>
      </c>
      <c r="J56" s="90" t="s">
        <v>219</v>
      </c>
      <c r="K56" s="90" t="s">
        <v>305</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807</v>
      </c>
      <c r="B57" s="81" t="s">
        <v>829</v>
      </c>
      <c r="C57" s="83" t="s">
        <v>830</v>
      </c>
      <c r="D57" s="85" t="s">
        <v>831</v>
      </c>
      <c r="E57" s="85" t="s">
        <v>832</v>
      </c>
      <c r="F57" s="86" t="s">
        <v>643</v>
      </c>
      <c r="G57" s="86" t="s">
        <v>618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807</v>
      </c>
      <c r="B58" s="81" t="s">
        <v>833</v>
      </c>
      <c r="C58" s="83" t="s">
        <v>834</v>
      </c>
      <c r="D58" s="85" t="s">
        <v>835</v>
      </c>
      <c r="E58" s="85" t="s">
        <v>836</v>
      </c>
      <c r="F58" s="86" t="s">
        <v>760</v>
      </c>
      <c r="G58" s="86" t="s">
        <v>660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807</v>
      </c>
      <c r="B59" s="81" t="s">
        <v>837</v>
      </c>
      <c r="C59" s="83" t="s">
        <v>838</v>
      </c>
      <c r="D59" s="85" t="s">
        <v>839</v>
      </c>
      <c r="E59" s="85" t="s">
        <v>840</v>
      </c>
      <c r="F59" s="86" t="s">
        <v>760</v>
      </c>
      <c r="G59" s="86" t="s">
        <v>676</v>
      </c>
      <c r="H59" s="86">
        <v>3</v>
      </c>
      <c r="I59" s="88">
        <f>IF(COUNTIF(J59:AW59,"&lt;&gt;")=0,"",SUMPRODUCT(((Recommendations[ImplStatus]="Implemented")+(Recommendations[ImplStatus]="Compensated"))*ISNUMBER(MATCH(Recommendations[Id],J59:AW59,0)))/COUNTIF(J59:AW59,"&lt;&gt;"))</f>
        <v>0</v>
      </c>
      <c r="J59" s="90" t="s">
        <v>310</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841</v>
      </c>
      <c r="B60" s="80">
        <v>7</v>
      </c>
      <c r="C60" s="82" t="s">
        <v>19</v>
      </c>
      <c r="D60" s="84" t="s">
        <v>842</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841</v>
      </c>
      <c r="B61" s="81" t="s">
        <v>843</v>
      </c>
      <c r="C61" s="83" t="s">
        <v>844</v>
      </c>
      <c r="D61" s="85" t="s">
        <v>845</v>
      </c>
      <c r="E61" s="85" t="s">
        <v>846</v>
      </c>
      <c r="F61" s="86" t="s">
        <v>735</v>
      </c>
      <c r="G61" s="86" t="s">
        <v>676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841</v>
      </c>
      <c r="B62" s="81" t="s">
        <v>847</v>
      </c>
      <c r="C62" s="83" t="s">
        <v>848</v>
      </c>
      <c r="D62" s="85" t="s">
        <v>849</v>
      </c>
      <c r="E62" s="85" t="s">
        <v>850</v>
      </c>
      <c r="F62" s="86" t="s">
        <v>735</v>
      </c>
      <c r="G62" s="86" t="s">
        <v>676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841</v>
      </c>
      <c r="B63" s="81" t="s">
        <v>851</v>
      </c>
      <c r="C63" s="83" t="s">
        <v>852</v>
      </c>
      <c r="D63" s="85" t="s">
        <v>853</v>
      </c>
      <c r="E63" s="85" t="s">
        <v>854</v>
      </c>
      <c r="F63" s="86" t="s">
        <v>643</v>
      </c>
      <c r="G63" s="86" t="s">
        <v>660</v>
      </c>
      <c r="H63" s="86">
        <v>1</v>
      </c>
      <c r="I63" s="88">
        <f>IF(COUNTIF(J63:AW63,"&lt;&gt;")=0,"",SUMPRODUCT(((Recommendations[ImplStatus]="Implemented")+(Recommendations[ImplStatus]="Compensated"))*ISNUMBER(MATCH(Recommendations[Id],J63:AW63,0)))/COUNTIF(J63:AW63,"&lt;&gt;"))</f>
        <v>0</v>
      </c>
      <c r="J63" s="90" t="s">
        <v>94</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841</v>
      </c>
      <c r="B64" s="81" t="s">
        <v>855</v>
      </c>
      <c r="C64" s="83" t="s">
        <v>856</v>
      </c>
      <c r="D64" s="85" t="s">
        <v>857</v>
      </c>
      <c r="E64" s="85" t="s">
        <v>858</v>
      </c>
      <c r="F64" s="86" t="s">
        <v>643</v>
      </c>
      <c r="G64" s="86" t="s">
        <v>660</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841</v>
      </c>
      <c r="B65" s="81" t="s">
        <v>859</v>
      </c>
      <c r="C65" s="83" t="s">
        <v>860</v>
      </c>
      <c r="D65" s="85" t="s">
        <v>861</v>
      </c>
      <c r="E65" s="85" t="s">
        <v>862</v>
      </c>
      <c r="F65" s="86" t="s">
        <v>643</v>
      </c>
      <c r="G65" s="86" t="s">
        <v>618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841</v>
      </c>
      <c r="B66" s="81" t="s">
        <v>863</v>
      </c>
      <c r="C66" s="83" t="s">
        <v>864</v>
      </c>
      <c r="D66" s="85" t="s">
        <v>865</v>
      </c>
      <c r="E66" s="85" t="s">
        <v>866</v>
      </c>
      <c r="F66" s="86" t="s">
        <v>643</v>
      </c>
      <c r="G66" s="86" t="s">
        <v>618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841</v>
      </c>
      <c r="B67" s="81" t="s">
        <v>867</v>
      </c>
      <c r="C67" s="83" t="s">
        <v>868</v>
      </c>
      <c r="D67" s="85" t="s">
        <v>869</v>
      </c>
      <c r="E67" s="85" t="s">
        <v>870</v>
      </c>
      <c r="F67" s="86" t="s">
        <v>643</v>
      </c>
      <c r="G67" s="86" t="s">
        <v>623</v>
      </c>
      <c r="H67" s="86">
        <v>2</v>
      </c>
      <c r="I67" s="88">
        <f>IF(COUNTIF(J67:AW67,"&lt;&gt;")=0,"",SUMPRODUCT(((Recommendations[ImplStatus]="Implemented")+(Recommendations[ImplStatus]="Compensated"))*ISNUMBER(MATCH(Recommendations[Id],J67:AW67,0)))/COUNTIF(J67:AW67,"&lt;&gt;"))</f>
        <v>0</v>
      </c>
      <c r="J67" s="90" t="s">
        <v>94</v>
      </c>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871</v>
      </c>
      <c r="B68" s="80">
        <v>8</v>
      </c>
      <c r="C68" s="82" t="s">
        <v>19</v>
      </c>
      <c r="D68" s="84" t="s">
        <v>872</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871</v>
      </c>
      <c r="B69" s="81" t="s">
        <v>873</v>
      </c>
      <c r="C69" s="83" t="s">
        <v>874</v>
      </c>
      <c r="D69" s="85" t="s">
        <v>875</v>
      </c>
      <c r="E69" s="85" t="s">
        <v>876</v>
      </c>
      <c r="F69" s="86" t="s">
        <v>735</v>
      </c>
      <c r="G69" s="86" t="s">
        <v>676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871</v>
      </c>
      <c r="B70" s="81" t="s">
        <v>877</v>
      </c>
      <c r="C70" s="83" t="s">
        <v>878</v>
      </c>
      <c r="D70" s="85" t="s">
        <v>879</v>
      </c>
      <c r="E70" s="85" t="s">
        <v>880</v>
      </c>
      <c r="F70" s="86" t="s">
        <v>675</v>
      </c>
      <c r="G70" s="86" t="s">
        <v>628</v>
      </c>
      <c r="H70" s="86">
        <v>1</v>
      </c>
      <c r="I70" s="88">
        <f>IF(COUNTIF(J70:AW70,"&lt;&gt;")=0,"",SUMPRODUCT(((Recommendations[ImplStatus]="Implemented")+(Recommendations[ImplStatus]="Compensated"))*ISNUMBER(MATCH(Recommendations[Id],J70:AW70,0)))/COUNTIF(J70:AW70,"&lt;&gt;"))</f>
        <v>0</v>
      </c>
      <c r="J70" s="90" t="s">
        <v>39</v>
      </c>
      <c r="K70" s="90" t="s">
        <v>54</v>
      </c>
      <c r="L70" s="90" t="s">
        <v>84</v>
      </c>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871</v>
      </c>
      <c r="B71" s="81" t="s">
        <v>881</v>
      </c>
      <c r="C71" s="83" t="s">
        <v>882</v>
      </c>
      <c r="D71" s="85" t="s">
        <v>883</v>
      </c>
      <c r="E71" s="85" t="s">
        <v>884</v>
      </c>
      <c r="F71" s="86" t="s">
        <v>675</v>
      </c>
      <c r="G71" s="86" t="s">
        <v>660</v>
      </c>
      <c r="H71" s="86">
        <v>1</v>
      </c>
      <c r="I71" s="88">
        <f>IF(COUNTIF(J71:AW71,"&lt;&gt;")=0,"",SUMPRODUCT(((Recommendations[ImplStatus]="Implemented")+(Recommendations[ImplStatus]="Compensated"))*ISNUMBER(MATCH(Recommendations[Id],J71:AW71,0)))/COUNTIF(J71:AW71,"&lt;&gt;"))</f>
        <v>0</v>
      </c>
      <c r="J71" s="90" t="s">
        <v>179</v>
      </c>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871</v>
      </c>
      <c r="B72" s="81" t="s">
        <v>885</v>
      </c>
      <c r="C72" s="83" t="s">
        <v>886</v>
      </c>
      <c r="D72" s="85" t="s">
        <v>887</v>
      </c>
      <c r="E72" s="85" t="s">
        <v>888</v>
      </c>
      <c r="F72" s="86" t="s">
        <v>889</v>
      </c>
      <c r="G72" s="86" t="s">
        <v>660</v>
      </c>
      <c r="H72" s="86">
        <v>2</v>
      </c>
      <c r="I72" s="88">
        <f>IF(COUNTIF(J72:AW72,"&lt;&gt;")=0,"",SUMPRODUCT(((Recommendations[ImplStatus]="Implemented")+(Recommendations[ImplStatus]="Compensated"))*ISNUMBER(MATCH(Recommendations[Id],J72:AW72,0)))/COUNTIF(J72:AW72,"&lt;&gt;"))</f>
        <v>0</v>
      </c>
      <c r="J72" s="90" t="s">
        <v>184</v>
      </c>
      <c r="K72" s="90" t="s">
        <v>247</v>
      </c>
      <c r="L72" s="90" t="s">
        <v>252</v>
      </c>
      <c r="M72" s="90" t="s">
        <v>286</v>
      </c>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871</v>
      </c>
      <c r="B73" s="81" t="s">
        <v>890</v>
      </c>
      <c r="C73" s="83" t="s">
        <v>891</v>
      </c>
      <c r="D73" s="85" t="s">
        <v>892</v>
      </c>
      <c r="E73" s="85" t="s">
        <v>893</v>
      </c>
      <c r="F73" s="86" t="s">
        <v>675</v>
      </c>
      <c r="G73" s="86" t="s">
        <v>628</v>
      </c>
      <c r="H73" s="86">
        <v>2</v>
      </c>
      <c r="I73" s="88">
        <f>IF(COUNTIF(J73:AW73,"&lt;&gt;")=0,"",SUMPRODUCT(((Recommendations[ImplStatus]="Implemented")+(Recommendations[ImplStatus]="Compensated"))*ISNUMBER(MATCH(Recommendations[Id],J73:AW73,0)))/COUNTIF(J73:AW73,"&lt;&gt;"))</f>
        <v>0</v>
      </c>
      <c r="J73" s="90" t="s">
        <v>54</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871</v>
      </c>
      <c r="B74" s="81" t="s">
        <v>894</v>
      </c>
      <c r="C74" s="83" t="s">
        <v>895</v>
      </c>
      <c r="D74" s="85" t="s">
        <v>896</v>
      </c>
      <c r="E74" s="85" t="s">
        <v>897</v>
      </c>
      <c r="F74" s="86" t="s">
        <v>675</v>
      </c>
      <c r="G74" s="86" t="s">
        <v>628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871</v>
      </c>
      <c r="B75" s="81" t="s">
        <v>898</v>
      </c>
      <c r="C75" s="83" t="s">
        <v>899</v>
      </c>
      <c r="D75" s="85" t="s">
        <v>900</v>
      </c>
      <c r="E75" s="85" t="s">
        <v>901</v>
      </c>
      <c r="F75" s="86" t="s">
        <v>675</v>
      </c>
      <c r="G75" s="86" t="s">
        <v>628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871</v>
      </c>
      <c r="B76" s="81" t="s">
        <v>902</v>
      </c>
      <c r="C76" s="83" t="s">
        <v>903</v>
      </c>
      <c r="D76" s="85" t="s">
        <v>904</v>
      </c>
      <c r="E76" s="85" t="s">
        <v>905</v>
      </c>
      <c r="F76" s="86" t="s">
        <v>675</v>
      </c>
      <c r="G76" s="86" t="s">
        <v>628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871</v>
      </c>
      <c r="B77" s="81" t="s">
        <v>906</v>
      </c>
      <c r="C77" s="83" t="s">
        <v>907</v>
      </c>
      <c r="D77" s="85" t="s">
        <v>908</v>
      </c>
      <c r="E77" s="85" t="s">
        <v>909</v>
      </c>
      <c r="F77" s="86" t="s">
        <v>675</v>
      </c>
      <c r="G77" s="86" t="s">
        <v>628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871</v>
      </c>
      <c r="B78" s="81" t="s">
        <v>910</v>
      </c>
      <c r="C78" s="83" t="s">
        <v>911</v>
      </c>
      <c r="D78" s="85" t="s">
        <v>912</v>
      </c>
      <c r="E78" s="85" t="s">
        <v>913</v>
      </c>
      <c r="F78" s="86" t="s">
        <v>675</v>
      </c>
      <c r="G78" s="86" t="s">
        <v>660</v>
      </c>
      <c r="H78" s="86">
        <v>2</v>
      </c>
      <c r="I78" s="88">
        <f>IF(COUNTIF(J78:AW78,"&lt;&gt;")=0,"",SUMPRODUCT(((Recommendations[ImplStatus]="Implemented")+(Recommendations[ImplStatus]="Compensated"))*ISNUMBER(MATCH(Recommendations[Id],J78:AW78,0)))/COUNTIF(J78:AW78,"&lt;&gt;"))</f>
        <v>0</v>
      </c>
      <c r="J78" s="90" t="s">
        <v>271</v>
      </c>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871</v>
      </c>
      <c r="B79" s="81" t="s">
        <v>914</v>
      </c>
      <c r="C79" s="83" t="s">
        <v>915</v>
      </c>
      <c r="D79" s="85" t="s">
        <v>916</v>
      </c>
      <c r="E79" s="85" t="s">
        <v>917</v>
      </c>
      <c r="F79" s="86" t="s">
        <v>675</v>
      </c>
      <c r="G79" s="86" t="s">
        <v>628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871</v>
      </c>
      <c r="B80" s="81" t="s">
        <v>918</v>
      </c>
      <c r="C80" s="83" t="s">
        <v>919</v>
      </c>
      <c r="D80" s="85" t="s">
        <v>920</v>
      </c>
      <c r="E80" s="85" t="s">
        <v>921</v>
      </c>
      <c r="F80" s="86" t="s">
        <v>675</v>
      </c>
      <c r="G80" s="86" t="s">
        <v>628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922</v>
      </c>
      <c r="B81" s="80">
        <v>9</v>
      </c>
      <c r="C81" s="82" t="s">
        <v>19</v>
      </c>
      <c r="D81" s="84" t="s">
        <v>923</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922</v>
      </c>
      <c r="B82" s="81" t="s">
        <v>924</v>
      </c>
      <c r="C82" s="83" t="s">
        <v>925</v>
      </c>
      <c r="D82" s="85" t="s">
        <v>926</v>
      </c>
      <c r="E82" s="85" t="s">
        <v>927</v>
      </c>
      <c r="F82" s="86" t="s">
        <v>643</v>
      </c>
      <c r="G82" s="86" t="s">
        <v>660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922</v>
      </c>
      <c r="B83" s="81" t="s">
        <v>928</v>
      </c>
      <c r="C83" s="83" t="s">
        <v>929</v>
      </c>
      <c r="D83" s="85" t="s">
        <v>930</v>
      </c>
      <c r="E83" s="85" t="s">
        <v>931</v>
      </c>
      <c r="F83" s="86" t="s">
        <v>617</v>
      </c>
      <c r="G83" s="86" t="s">
        <v>660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922</v>
      </c>
      <c r="B84" s="81" t="s">
        <v>932</v>
      </c>
      <c r="C84" s="83" t="s">
        <v>933</v>
      </c>
      <c r="D84" s="85" t="s">
        <v>934</v>
      </c>
      <c r="E84" s="85" t="s">
        <v>935</v>
      </c>
      <c r="F84" s="86" t="s">
        <v>889</v>
      </c>
      <c r="G84" s="86" t="s">
        <v>660</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922</v>
      </c>
      <c r="B85" s="81" t="s">
        <v>936</v>
      </c>
      <c r="C85" s="83" t="s">
        <v>937</v>
      </c>
      <c r="D85" s="85" t="s">
        <v>938</v>
      </c>
      <c r="E85" s="85" t="s">
        <v>939</v>
      </c>
      <c r="F85" s="86" t="s">
        <v>643</v>
      </c>
      <c r="G85" s="86" t="s">
        <v>660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922</v>
      </c>
      <c r="B86" s="81" t="s">
        <v>940</v>
      </c>
      <c r="C86" s="83" t="s">
        <v>941</v>
      </c>
      <c r="D86" s="85" t="s">
        <v>942</v>
      </c>
      <c r="E86" s="85" t="s">
        <v>943</v>
      </c>
      <c r="F86" s="86" t="s">
        <v>889</v>
      </c>
      <c r="G86" s="86" t="s">
        <v>660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922</v>
      </c>
      <c r="B87" s="81" t="s">
        <v>944</v>
      </c>
      <c r="C87" s="83" t="s">
        <v>945</v>
      </c>
      <c r="D87" s="85" t="s">
        <v>946</v>
      </c>
      <c r="E87" s="85" t="s">
        <v>947</v>
      </c>
      <c r="F87" s="86" t="s">
        <v>889</v>
      </c>
      <c r="G87" s="86" t="s">
        <v>660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922</v>
      </c>
      <c r="B88" s="81" t="s">
        <v>948</v>
      </c>
      <c r="C88" s="83" t="s">
        <v>949</v>
      </c>
      <c r="D88" s="85" t="s">
        <v>950</v>
      </c>
      <c r="E88" s="85" t="s">
        <v>951</v>
      </c>
      <c r="F88" s="86" t="s">
        <v>889</v>
      </c>
      <c r="G88" s="86" t="s">
        <v>660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952</v>
      </c>
      <c r="B89" s="80">
        <v>10</v>
      </c>
      <c r="C89" s="82" t="s">
        <v>19</v>
      </c>
      <c r="D89" s="84" t="s">
        <v>953</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952</v>
      </c>
      <c r="B90" s="81" t="s">
        <v>954</v>
      </c>
      <c r="C90" s="83" t="s">
        <v>955</v>
      </c>
      <c r="D90" s="85" t="s">
        <v>956</v>
      </c>
      <c r="E90" s="85" t="s">
        <v>957</v>
      </c>
      <c r="F90" s="86" t="s">
        <v>617</v>
      </c>
      <c r="G90" s="86" t="s">
        <v>628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952</v>
      </c>
      <c r="B91" s="81" t="s">
        <v>958</v>
      </c>
      <c r="C91" s="83" t="s">
        <v>959</v>
      </c>
      <c r="D91" s="85" t="s">
        <v>960</v>
      </c>
      <c r="E91" s="85" t="s">
        <v>961</v>
      </c>
      <c r="F91" s="86" t="s">
        <v>617</v>
      </c>
      <c r="G91" s="86" t="s">
        <v>660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952</v>
      </c>
      <c r="B92" s="81" t="s">
        <v>962</v>
      </c>
      <c r="C92" s="83" t="s">
        <v>963</v>
      </c>
      <c r="D92" s="85" t="s">
        <v>964</v>
      </c>
      <c r="E92" s="85" t="s">
        <v>965</v>
      </c>
      <c r="F92" s="86" t="s">
        <v>617</v>
      </c>
      <c r="G92" s="86" t="s">
        <v>660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952</v>
      </c>
      <c r="B93" s="81" t="s">
        <v>966</v>
      </c>
      <c r="C93" s="83" t="s">
        <v>967</v>
      </c>
      <c r="D93" s="85" t="s">
        <v>968</v>
      </c>
      <c r="E93" s="85" t="s">
        <v>969</v>
      </c>
      <c r="F93" s="86" t="s">
        <v>617</v>
      </c>
      <c r="G93" s="86" t="s">
        <v>628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952</v>
      </c>
      <c r="B94" s="81" t="s">
        <v>970</v>
      </c>
      <c r="C94" s="83" t="s">
        <v>971</v>
      </c>
      <c r="D94" s="85" t="s">
        <v>972</v>
      </c>
      <c r="E94" s="85" t="s">
        <v>973</v>
      </c>
      <c r="F94" s="86" t="s">
        <v>617</v>
      </c>
      <c r="G94" s="86" t="s">
        <v>660</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952</v>
      </c>
      <c r="B95" s="81" t="s">
        <v>974</v>
      </c>
      <c r="C95" s="83" t="s">
        <v>975</v>
      </c>
      <c r="D95" s="85" t="s">
        <v>976</v>
      </c>
      <c r="E95" s="85" t="s">
        <v>977</v>
      </c>
      <c r="F95" s="86" t="s">
        <v>617</v>
      </c>
      <c r="G95" s="86" t="s">
        <v>660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952</v>
      </c>
      <c r="B96" s="81" t="s">
        <v>978</v>
      </c>
      <c r="C96" s="83" t="s">
        <v>979</v>
      </c>
      <c r="D96" s="85" t="s">
        <v>980</v>
      </c>
      <c r="E96" s="85" t="s">
        <v>981</v>
      </c>
      <c r="F96" s="86" t="s">
        <v>617</v>
      </c>
      <c r="G96" s="86" t="s">
        <v>628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982</v>
      </c>
      <c r="B97" s="80">
        <v>11</v>
      </c>
      <c r="C97" s="82" t="s">
        <v>19</v>
      </c>
      <c r="D97" s="84" t="s">
        <v>983</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982</v>
      </c>
      <c r="B98" s="81" t="s">
        <v>984</v>
      </c>
      <c r="C98" s="83" t="s">
        <v>985</v>
      </c>
      <c r="D98" s="85" t="s">
        <v>986</v>
      </c>
      <c r="E98" s="85" t="s">
        <v>987</v>
      </c>
      <c r="F98" s="86" t="s">
        <v>735</v>
      </c>
      <c r="G98" s="86" t="s">
        <v>676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982</v>
      </c>
      <c r="B99" s="81" t="s">
        <v>988</v>
      </c>
      <c r="C99" s="83" t="s">
        <v>989</v>
      </c>
      <c r="D99" s="85" t="s">
        <v>990</v>
      </c>
      <c r="E99" s="85" t="s">
        <v>991</v>
      </c>
      <c r="F99" s="86" t="s">
        <v>675</v>
      </c>
      <c r="G99" s="86" t="s">
        <v>992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982</v>
      </c>
      <c r="B100" s="81" t="s">
        <v>993</v>
      </c>
      <c r="C100" s="83" t="s">
        <v>994</v>
      </c>
      <c r="D100" s="85" t="s">
        <v>995</v>
      </c>
      <c r="E100" s="85" t="s">
        <v>996</v>
      </c>
      <c r="F100" s="86" t="s">
        <v>675</v>
      </c>
      <c r="G100" s="86" t="s">
        <v>660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982</v>
      </c>
      <c r="B101" s="81" t="s">
        <v>997</v>
      </c>
      <c r="C101" s="83" t="s">
        <v>998</v>
      </c>
      <c r="D101" s="85" t="s">
        <v>999</v>
      </c>
      <c r="E101" s="85" t="s">
        <v>1000</v>
      </c>
      <c r="F101" s="86" t="s">
        <v>675</v>
      </c>
      <c r="G101" s="86" t="s">
        <v>992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982</v>
      </c>
      <c r="B102" s="81" t="s">
        <v>1001</v>
      </c>
      <c r="C102" s="83" t="s">
        <v>1002</v>
      </c>
      <c r="D102" s="85" t="s">
        <v>1003</v>
      </c>
      <c r="E102" s="85" t="s">
        <v>1004</v>
      </c>
      <c r="F102" s="86" t="s">
        <v>675</v>
      </c>
      <c r="G102" s="86" t="s">
        <v>992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1005</v>
      </c>
      <c r="B103" s="80">
        <v>12</v>
      </c>
      <c r="C103" s="82" t="s">
        <v>19</v>
      </c>
      <c r="D103" s="84" t="s">
        <v>1006</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1005</v>
      </c>
      <c r="B104" s="81" t="s">
        <v>1007</v>
      </c>
      <c r="C104" s="83" t="s">
        <v>1008</v>
      </c>
      <c r="D104" s="85" t="s">
        <v>1009</v>
      </c>
      <c r="E104" s="85" t="s">
        <v>1010</v>
      </c>
      <c r="F104" s="86" t="s">
        <v>889</v>
      </c>
      <c r="G104" s="86" t="s">
        <v>660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1005</v>
      </c>
      <c r="B105" s="81" t="s">
        <v>1011</v>
      </c>
      <c r="C105" s="83" t="s">
        <v>1012</v>
      </c>
      <c r="D105" s="85" t="s">
        <v>1013</v>
      </c>
      <c r="E105" s="85" t="s">
        <v>1014</v>
      </c>
      <c r="F105" s="86" t="s">
        <v>889</v>
      </c>
      <c r="G105" s="86" t="s">
        <v>660</v>
      </c>
      <c r="H105" s="86">
        <v>2</v>
      </c>
      <c r="I105" s="88">
        <f>IF(COUNTIF(J105:AW105,"&lt;&gt;")=0,"",SUMPRODUCT(((Recommendations[ImplStatus]="Implemented")+(Recommendations[ImplStatus]="Compensated"))*ISNUMBER(MATCH(Recommendations[Id],J105:AW105,0)))/COUNTIF(J105:AW105,"&lt;&gt;"))</f>
        <v>0</v>
      </c>
      <c r="J105" s="90" t="s">
        <v>13</v>
      </c>
      <c r="K105" s="90" t="s">
        <v>129</v>
      </c>
      <c r="L105" s="90" t="s">
        <v>144</v>
      </c>
      <c r="M105" s="90" t="s">
        <v>159</v>
      </c>
      <c r="N105" s="90" t="s">
        <v>204</v>
      </c>
      <c r="O105" s="90" t="s">
        <v>209</v>
      </c>
      <c r="P105" s="90" t="s">
        <v>266</v>
      </c>
      <c r="Q105" s="90" t="s">
        <v>281</v>
      </c>
      <c r="R105" s="90" t="s">
        <v>291</v>
      </c>
      <c r="S105" s="90" t="s">
        <v>300</v>
      </c>
      <c r="T105" s="90" t="s">
        <v>315</v>
      </c>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1005</v>
      </c>
      <c r="B106" s="81" t="s">
        <v>1015</v>
      </c>
      <c r="C106" s="83" t="s">
        <v>1016</v>
      </c>
      <c r="D106" s="85" t="s">
        <v>1017</v>
      </c>
      <c r="E106" s="85" t="s">
        <v>1018</v>
      </c>
      <c r="F106" s="86" t="s">
        <v>889</v>
      </c>
      <c r="G106" s="86" t="s">
        <v>660</v>
      </c>
      <c r="H106" s="86">
        <v>2</v>
      </c>
      <c r="I106" s="88">
        <f>IF(COUNTIF(J106:AW106,"&lt;&gt;")=0,"",SUMPRODUCT(((Recommendations[ImplStatus]="Implemented")+(Recommendations[ImplStatus]="Compensated"))*ISNUMBER(MATCH(Recommendations[Id],J106:AW106,0)))/COUNTIF(J106:AW106,"&lt;&gt;"))</f>
        <v>0</v>
      </c>
      <c r="J106" s="90" t="s">
        <v>144</v>
      </c>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1005</v>
      </c>
      <c r="B107" s="81" t="s">
        <v>1019</v>
      </c>
      <c r="C107" s="83" t="s">
        <v>1020</v>
      </c>
      <c r="D107" s="85" t="s">
        <v>1021</v>
      </c>
      <c r="E107" s="85" t="s">
        <v>1022</v>
      </c>
      <c r="F107" s="86" t="s">
        <v>735</v>
      </c>
      <c r="G107" s="86" t="s">
        <v>676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1005</v>
      </c>
      <c r="B108" s="81" t="s">
        <v>1023</v>
      </c>
      <c r="C108" s="83" t="s">
        <v>1024</v>
      </c>
      <c r="D108" s="85" t="s">
        <v>1025</v>
      </c>
      <c r="E108" s="85" t="s">
        <v>1026</v>
      </c>
      <c r="F108" s="86" t="s">
        <v>889</v>
      </c>
      <c r="G108" s="86" t="s">
        <v>660</v>
      </c>
      <c r="H108" s="86">
        <v>2</v>
      </c>
      <c r="I108" s="88">
        <f>IF(COUNTIF(J108:AW108,"&lt;&gt;")=0,"",SUMPRODUCT(((Recommendations[ImplStatus]="Implemented")+(Recommendations[ImplStatus]="Compensated"))*ISNUMBER(MATCH(Recommendations[Id],J108:AW108,0)))/COUNTIF(J108:AW108,"&lt;&gt;"))</f>
        <v>0</v>
      </c>
      <c r="J108" s="90" t="s">
        <v>99</v>
      </c>
      <c r="K108" s="90" t="s">
        <v>119</v>
      </c>
      <c r="L108" s="90" t="s">
        <v>134</v>
      </c>
      <c r="M108" s="90" t="s">
        <v>194</v>
      </c>
      <c r="N108" s="90" t="s">
        <v>219</v>
      </c>
      <c r="O108" s="90" t="s">
        <v>232</v>
      </c>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1005</v>
      </c>
      <c r="B109" s="81" t="s">
        <v>1027</v>
      </c>
      <c r="C109" s="83" t="s">
        <v>1028</v>
      </c>
      <c r="D109" s="85" t="s">
        <v>1029</v>
      </c>
      <c r="E109" s="85" t="s">
        <v>1030</v>
      </c>
      <c r="F109" s="86" t="s">
        <v>889</v>
      </c>
      <c r="G109" s="86" t="s">
        <v>660</v>
      </c>
      <c r="H109" s="86">
        <v>2</v>
      </c>
      <c r="I109" s="88">
        <f>IF(COUNTIF(J109:AW109,"&lt;&gt;")=0,"",SUMPRODUCT(((Recommendations[ImplStatus]="Implemented")+(Recommendations[ImplStatus]="Compensated"))*ISNUMBER(MATCH(Recommendations[Id],J109:AW109,0)))/COUNTIF(J109:AW109,"&lt;&gt;"))</f>
        <v>0</v>
      </c>
      <c r="J109" s="90" t="s">
        <v>79</v>
      </c>
      <c r="K109" s="90" t="s">
        <v>109</v>
      </c>
      <c r="L109" s="90" t="s">
        <v>139</v>
      </c>
      <c r="M109" s="90" t="s">
        <v>189</v>
      </c>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1005</v>
      </c>
      <c r="B110" s="81" t="s">
        <v>1031</v>
      </c>
      <c r="C110" s="83" t="s">
        <v>1032</v>
      </c>
      <c r="D110" s="85" t="s">
        <v>1033</v>
      </c>
      <c r="E110" s="85" t="s">
        <v>1034</v>
      </c>
      <c r="F110" s="86" t="s">
        <v>617</v>
      </c>
      <c r="G110" s="86" t="s">
        <v>660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1005</v>
      </c>
      <c r="B111" s="81" t="s">
        <v>1035</v>
      </c>
      <c r="C111" s="83" t="s">
        <v>1036</v>
      </c>
      <c r="D111" s="85" t="s">
        <v>1037</v>
      </c>
      <c r="E111" s="85" t="s">
        <v>1038</v>
      </c>
      <c r="F111" s="86" t="s">
        <v>617</v>
      </c>
      <c r="G111" s="86" t="s">
        <v>660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1039</v>
      </c>
      <c r="B112" s="80">
        <v>13</v>
      </c>
      <c r="C112" s="82" t="s">
        <v>19</v>
      </c>
      <c r="D112" s="84" t="s">
        <v>1040</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1039</v>
      </c>
      <c r="B113" s="81" t="s">
        <v>1041</v>
      </c>
      <c r="C113" s="83" t="s">
        <v>1042</v>
      </c>
      <c r="D113" s="85" t="s">
        <v>1043</v>
      </c>
      <c r="E113" s="85" t="s">
        <v>1044</v>
      </c>
      <c r="F113" s="86" t="s">
        <v>889</v>
      </c>
      <c r="G113" s="86" t="s">
        <v>628</v>
      </c>
      <c r="H113" s="86">
        <v>2</v>
      </c>
      <c r="I113" s="88">
        <f>IF(COUNTIF(J113:AW113,"&lt;&gt;")=0,"",SUMPRODUCT(((Recommendations[ImplStatus]="Implemented")+(Recommendations[ImplStatus]="Compensated"))*ISNUMBER(MATCH(Recommendations[Id],J113:AW113,0)))/COUNTIF(J113:AW113,"&lt;&gt;"))</f>
        <v>0</v>
      </c>
      <c r="J113" s="90" t="s">
        <v>45</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1039</v>
      </c>
      <c r="B114" s="81" t="s">
        <v>1045</v>
      </c>
      <c r="C114" s="83" t="s">
        <v>1046</v>
      </c>
      <c r="D114" s="85" t="s">
        <v>1047</v>
      </c>
      <c r="E114" s="85" t="s">
        <v>1048</v>
      </c>
      <c r="F114" s="86" t="s">
        <v>617</v>
      </c>
      <c r="G114" s="86" t="s">
        <v>628</v>
      </c>
      <c r="H114" s="86">
        <v>2</v>
      </c>
      <c r="I114" s="88">
        <f>IF(COUNTIF(J114:AW114,"&lt;&gt;")=0,"",SUMPRODUCT(((Recommendations[ImplStatus]="Implemented")+(Recommendations[ImplStatus]="Compensated"))*ISNUMBER(MATCH(Recommendations[Id],J114:AW114,0)))/COUNTIF(J114:AW114,"&lt;&gt;"))</f>
        <v>0</v>
      </c>
      <c r="J114" s="90" t="s">
        <v>236</v>
      </c>
      <c r="K114" s="90" t="s">
        <v>244</v>
      </c>
      <c r="L114" s="90" t="s">
        <v>261</v>
      </c>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1039</v>
      </c>
      <c r="B115" s="81" t="s">
        <v>1049</v>
      </c>
      <c r="C115" s="83" t="s">
        <v>1050</v>
      </c>
      <c r="D115" s="85" t="s">
        <v>1051</v>
      </c>
      <c r="E115" s="85" t="s">
        <v>1052</v>
      </c>
      <c r="F115" s="86" t="s">
        <v>889</v>
      </c>
      <c r="G115" s="86" t="s">
        <v>628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1039</v>
      </c>
      <c r="B116" s="81" t="s">
        <v>1053</v>
      </c>
      <c r="C116" s="83" t="s">
        <v>1054</v>
      </c>
      <c r="D116" s="85" t="s">
        <v>1055</v>
      </c>
      <c r="E116" s="85" t="s">
        <v>1056</v>
      </c>
      <c r="F116" s="86" t="s">
        <v>889</v>
      </c>
      <c r="G116" s="86" t="s">
        <v>660</v>
      </c>
      <c r="H116" s="86">
        <v>2</v>
      </c>
      <c r="I116" s="88">
        <f>IF(COUNTIF(J116:AW116,"&lt;&gt;")=0,"",SUMPRODUCT(((Recommendations[ImplStatus]="Implemented")+(Recommendations[ImplStatus]="Compensated"))*ISNUMBER(MATCH(Recommendations[Id],J116:AW116,0)))/COUNTIF(J116:AW116,"&lt;&gt;"))</f>
        <v>0</v>
      </c>
      <c r="J116" s="90" t="s">
        <v>164</v>
      </c>
      <c r="K116" s="90" t="s">
        <v>209</v>
      </c>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1039</v>
      </c>
      <c r="B117" s="81" t="s">
        <v>1057</v>
      </c>
      <c r="C117" s="83" t="s">
        <v>1058</v>
      </c>
      <c r="D117" s="85" t="s">
        <v>1059</v>
      </c>
      <c r="E117" s="85" t="s">
        <v>1060</v>
      </c>
      <c r="F117" s="86" t="s">
        <v>617</v>
      </c>
      <c r="G117" s="86" t="s">
        <v>660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1039</v>
      </c>
      <c r="B118" s="81" t="s">
        <v>1061</v>
      </c>
      <c r="C118" s="83" t="s">
        <v>1062</v>
      </c>
      <c r="D118" s="85" t="s">
        <v>1063</v>
      </c>
      <c r="E118" s="85" t="s">
        <v>1064</v>
      </c>
      <c r="F118" s="86" t="s">
        <v>889</v>
      </c>
      <c r="G118" s="86" t="s">
        <v>628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1039</v>
      </c>
      <c r="B119" s="81" t="s">
        <v>1065</v>
      </c>
      <c r="C119" s="83" t="s">
        <v>1066</v>
      </c>
      <c r="D119" s="85" t="s">
        <v>1067</v>
      </c>
      <c r="E119" s="85" t="s">
        <v>1068</v>
      </c>
      <c r="F119" s="86" t="s">
        <v>617</v>
      </c>
      <c r="G119" s="86" t="s">
        <v>660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1039</v>
      </c>
      <c r="B120" s="81" t="s">
        <v>1069</v>
      </c>
      <c r="C120" s="83" t="s">
        <v>1070</v>
      </c>
      <c r="D120" s="85" t="s">
        <v>1071</v>
      </c>
      <c r="E120" s="85" t="s">
        <v>1072</v>
      </c>
      <c r="F120" s="86" t="s">
        <v>889</v>
      </c>
      <c r="G120" s="86" t="s">
        <v>660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1039</v>
      </c>
      <c r="B121" s="81" t="s">
        <v>1073</v>
      </c>
      <c r="C121" s="83" t="s">
        <v>1074</v>
      </c>
      <c r="D121" s="85" t="s">
        <v>1075</v>
      </c>
      <c r="E121" s="85" t="s">
        <v>1076</v>
      </c>
      <c r="F121" s="86" t="s">
        <v>889</v>
      </c>
      <c r="G121" s="86" t="s">
        <v>660</v>
      </c>
      <c r="H121" s="86">
        <v>3</v>
      </c>
      <c r="I121" s="88">
        <f>IF(COUNTIF(J121:AW121,"&lt;&gt;")=0,"",SUMPRODUCT(((Recommendations[ImplStatus]="Implemented")+(Recommendations[ImplStatus]="Compensated"))*ISNUMBER(MATCH(Recommendations[Id],J121:AW121,0)))/COUNTIF(J121:AW121,"&lt;&gt;"))</f>
        <v>0</v>
      </c>
      <c r="J121" s="90" t="s">
        <v>281</v>
      </c>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1039</v>
      </c>
      <c r="B122" s="81" t="s">
        <v>1077</v>
      </c>
      <c r="C122" s="83" t="s">
        <v>1078</v>
      </c>
      <c r="D122" s="85" t="s">
        <v>1079</v>
      </c>
      <c r="E122" s="85" t="s">
        <v>1080</v>
      </c>
      <c r="F122" s="86" t="s">
        <v>889</v>
      </c>
      <c r="G122" s="86" t="s">
        <v>660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1039</v>
      </c>
      <c r="B123" s="81" t="s">
        <v>1081</v>
      </c>
      <c r="C123" s="83" t="s">
        <v>1082</v>
      </c>
      <c r="D123" s="85" t="s">
        <v>1083</v>
      </c>
      <c r="E123" s="85" t="s">
        <v>1084</v>
      </c>
      <c r="F123" s="86" t="s">
        <v>889</v>
      </c>
      <c r="G123" s="86" t="s">
        <v>628</v>
      </c>
      <c r="H123" s="86">
        <v>3</v>
      </c>
      <c r="I123" s="88">
        <f>IF(COUNTIF(J123:AW123,"&lt;&gt;")=0,"",SUMPRODUCT(((Recommendations[ImplStatus]="Implemented")+(Recommendations[ImplStatus]="Compensated"))*ISNUMBER(MATCH(Recommendations[Id],J123:AW123,0)))/COUNTIF(J123:AW123,"&lt;&gt;"))</f>
        <v>0</v>
      </c>
      <c r="J123" s="90" t="s">
        <v>50</v>
      </c>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1085</v>
      </c>
      <c r="B124" s="80">
        <v>14</v>
      </c>
      <c r="C124" s="82" t="s">
        <v>19</v>
      </c>
      <c r="D124" s="84" t="s">
        <v>1086</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1085</v>
      </c>
      <c r="B125" s="81" t="s">
        <v>1087</v>
      </c>
      <c r="C125" s="83" t="s">
        <v>1088</v>
      </c>
      <c r="D125" s="85" t="s">
        <v>1089</v>
      </c>
      <c r="E125" s="85" t="s">
        <v>1090</v>
      </c>
      <c r="F125" s="86" t="s">
        <v>735</v>
      </c>
      <c r="G125" s="86" t="s">
        <v>676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1085</v>
      </c>
      <c r="B126" s="81" t="s">
        <v>1091</v>
      </c>
      <c r="C126" s="83" t="s">
        <v>1092</v>
      </c>
      <c r="D126" s="85" t="s">
        <v>1093</v>
      </c>
      <c r="E126" s="85" t="s">
        <v>1094</v>
      </c>
      <c r="F126" s="86" t="s">
        <v>760</v>
      </c>
      <c r="G126" s="86" t="s">
        <v>660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1085</v>
      </c>
      <c r="B127" s="81" t="s">
        <v>1095</v>
      </c>
      <c r="C127" s="83" t="s">
        <v>1096</v>
      </c>
      <c r="D127" s="85" t="s">
        <v>1097</v>
      </c>
      <c r="E127" s="85" t="s">
        <v>1098</v>
      </c>
      <c r="F127" s="86" t="s">
        <v>760</v>
      </c>
      <c r="G127" s="86" t="s">
        <v>660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1085</v>
      </c>
      <c r="B128" s="81" t="s">
        <v>1099</v>
      </c>
      <c r="C128" s="83" t="s">
        <v>1100</v>
      </c>
      <c r="D128" s="85" t="s">
        <v>1101</v>
      </c>
      <c r="E128" s="85" t="s">
        <v>1102</v>
      </c>
      <c r="F128" s="86" t="s">
        <v>760</v>
      </c>
      <c r="G128" s="86" t="s">
        <v>660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1085</v>
      </c>
      <c r="B129" s="81" t="s">
        <v>1103</v>
      </c>
      <c r="C129" s="83" t="s">
        <v>1104</v>
      </c>
      <c r="D129" s="85" t="s">
        <v>1105</v>
      </c>
      <c r="E129" s="85" t="s">
        <v>1106</v>
      </c>
      <c r="F129" s="86" t="s">
        <v>760</v>
      </c>
      <c r="G129" s="86" t="s">
        <v>660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1085</v>
      </c>
      <c r="B130" s="81" t="s">
        <v>1107</v>
      </c>
      <c r="C130" s="83" t="s">
        <v>1108</v>
      </c>
      <c r="D130" s="85" t="s">
        <v>1109</v>
      </c>
      <c r="E130" s="85" t="s">
        <v>1110</v>
      </c>
      <c r="F130" s="86" t="s">
        <v>760</v>
      </c>
      <c r="G130" s="86" t="s">
        <v>660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1085</v>
      </c>
      <c r="B131" s="81" t="s">
        <v>1111</v>
      </c>
      <c r="C131" s="83" t="s">
        <v>1112</v>
      </c>
      <c r="D131" s="85" t="s">
        <v>1113</v>
      </c>
      <c r="E131" s="85" t="s">
        <v>1114</v>
      </c>
      <c r="F131" s="86" t="s">
        <v>760</v>
      </c>
      <c r="G131" s="86" t="s">
        <v>660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1085</v>
      </c>
      <c r="B132" s="81" t="s">
        <v>1115</v>
      </c>
      <c r="C132" s="83" t="s">
        <v>1116</v>
      </c>
      <c r="D132" s="85" t="s">
        <v>1117</v>
      </c>
      <c r="E132" s="85" t="s">
        <v>1118</v>
      </c>
      <c r="F132" s="86" t="s">
        <v>760</v>
      </c>
      <c r="G132" s="86" t="s">
        <v>660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1085</v>
      </c>
      <c r="B133" s="81" t="s">
        <v>1119</v>
      </c>
      <c r="C133" s="83" t="s">
        <v>1120</v>
      </c>
      <c r="D133" s="85" t="s">
        <v>1121</v>
      </c>
      <c r="E133" s="85" t="s">
        <v>1122</v>
      </c>
      <c r="F133" s="86" t="s">
        <v>760</v>
      </c>
      <c r="G133" s="86" t="s">
        <v>660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1123</v>
      </c>
      <c r="B134" s="80">
        <v>15</v>
      </c>
      <c r="C134" s="82" t="s">
        <v>19</v>
      </c>
      <c r="D134" s="84" t="s">
        <v>1124</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1123</v>
      </c>
      <c r="B135" s="81" t="s">
        <v>1125</v>
      </c>
      <c r="C135" s="83" t="s">
        <v>1126</v>
      </c>
      <c r="D135" s="85" t="s">
        <v>1127</v>
      </c>
      <c r="E135" s="85" t="s">
        <v>1128</v>
      </c>
      <c r="F135" s="86" t="s">
        <v>760</v>
      </c>
      <c r="G135" s="86" t="s">
        <v>618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1123</v>
      </c>
      <c r="B136" s="81" t="s">
        <v>1129</v>
      </c>
      <c r="C136" s="83" t="s">
        <v>1130</v>
      </c>
      <c r="D136" s="85" t="s">
        <v>1131</v>
      </c>
      <c r="E136" s="85" t="s">
        <v>1132</v>
      </c>
      <c r="F136" s="86" t="s">
        <v>735</v>
      </c>
      <c r="G136" s="86" t="s">
        <v>676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1123</v>
      </c>
      <c r="B137" s="81" t="s">
        <v>1133</v>
      </c>
      <c r="C137" s="83" t="s">
        <v>1134</v>
      </c>
      <c r="D137" s="85" t="s">
        <v>1135</v>
      </c>
      <c r="E137" s="85" t="s">
        <v>1136</v>
      </c>
      <c r="F137" s="86" t="s">
        <v>760</v>
      </c>
      <c r="G137" s="86" t="s">
        <v>676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1123</v>
      </c>
      <c r="B138" s="81" t="s">
        <v>1137</v>
      </c>
      <c r="C138" s="83" t="s">
        <v>1138</v>
      </c>
      <c r="D138" s="85" t="s">
        <v>1139</v>
      </c>
      <c r="E138" s="85" t="s">
        <v>1140</v>
      </c>
      <c r="F138" s="86" t="s">
        <v>735</v>
      </c>
      <c r="G138" s="86" t="s">
        <v>676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1123</v>
      </c>
      <c r="B139" s="81" t="s">
        <v>1141</v>
      </c>
      <c r="C139" s="83" t="s">
        <v>1142</v>
      </c>
      <c r="D139" s="85" t="s">
        <v>1143</v>
      </c>
      <c r="E139" s="85" t="s">
        <v>1144</v>
      </c>
      <c r="F139" s="86" t="s">
        <v>760</v>
      </c>
      <c r="G139" s="86" t="s">
        <v>676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1123</v>
      </c>
      <c r="B140" s="81" t="s">
        <v>1145</v>
      </c>
      <c r="C140" s="83" t="s">
        <v>1146</v>
      </c>
      <c r="D140" s="85" t="s">
        <v>1147</v>
      </c>
      <c r="E140" s="85" t="s">
        <v>1148</v>
      </c>
      <c r="F140" s="86" t="s">
        <v>675</v>
      </c>
      <c r="G140" s="86" t="s">
        <v>676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1123</v>
      </c>
      <c r="B141" s="81" t="s">
        <v>1149</v>
      </c>
      <c r="C141" s="83" t="s">
        <v>1150</v>
      </c>
      <c r="D141" s="85" t="s">
        <v>1151</v>
      </c>
      <c r="E141" s="85" t="s">
        <v>1152</v>
      </c>
      <c r="F141" s="86" t="s">
        <v>675</v>
      </c>
      <c r="G141" s="86" t="s">
        <v>660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1153</v>
      </c>
      <c r="B142" s="80">
        <v>16</v>
      </c>
      <c r="C142" s="82" t="s">
        <v>19</v>
      </c>
      <c r="D142" s="84" t="s">
        <v>1154</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1153</v>
      </c>
      <c r="B143" s="81" t="s">
        <v>1155</v>
      </c>
      <c r="C143" s="83" t="s">
        <v>1156</v>
      </c>
      <c r="D143" s="85" t="s">
        <v>1157</v>
      </c>
      <c r="E143" s="85" t="s">
        <v>1158</v>
      </c>
      <c r="F143" s="86" t="s">
        <v>735</v>
      </c>
      <c r="G143" s="86" t="s">
        <v>676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1153</v>
      </c>
      <c r="B144" s="81" t="s">
        <v>1159</v>
      </c>
      <c r="C144" s="83" t="s">
        <v>1160</v>
      </c>
      <c r="D144" s="85" t="s">
        <v>1161</v>
      </c>
      <c r="E144" s="85" t="s">
        <v>1162</v>
      </c>
      <c r="F144" s="86" t="s">
        <v>735</v>
      </c>
      <c r="G144" s="86" t="s">
        <v>676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1153</v>
      </c>
      <c r="B145" s="81" t="s">
        <v>1163</v>
      </c>
      <c r="C145" s="83" t="s">
        <v>1164</v>
      </c>
      <c r="D145" s="85" t="s">
        <v>1165</v>
      </c>
      <c r="E145" s="85" t="s">
        <v>1166</v>
      </c>
      <c r="F145" s="86" t="s">
        <v>643</v>
      </c>
      <c r="G145" s="86" t="s">
        <v>628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1153</v>
      </c>
      <c r="B146" s="81" t="s">
        <v>1167</v>
      </c>
      <c r="C146" s="83" t="s">
        <v>1168</v>
      </c>
      <c r="D146" s="85" t="s">
        <v>1169</v>
      </c>
      <c r="E146" s="85" t="s">
        <v>1170</v>
      </c>
      <c r="F146" s="86" t="s">
        <v>643</v>
      </c>
      <c r="G146" s="86" t="s">
        <v>618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1153</v>
      </c>
      <c r="B147" s="81" t="s">
        <v>1171</v>
      </c>
      <c r="C147" s="83" t="s">
        <v>1172</v>
      </c>
      <c r="D147" s="85" t="s">
        <v>1173</v>
      </c>
      <c r="E147" s="85" t="s">
        <v>1174</v>
      </c>
      <c r="F147" s="86" t="s">
        <v>643</v>
      </c>
      <c r="G147" s="86" t="s">
        <v>660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1153</v>
      </c>
      <c r="B148" s="81" t="s">
        <v>1175</v>
      </c>
      <c r="C148" s="83" t="s">
        <v>1176</v>
      </c>
      <c r="D148" s="85" t="s">
        <v>1177</v>
      </c>
      <c r="E148" s="85" t="s">
        <v>1178</v>
      </c>
      <c r="F148" s="86" t="s">
        <v>735</v>
      </c>
      <c r="G148" s="86" t="s">
        <v>676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1153</v>
      </c>
      <c r="B149" s="81" t="s">
        <v>1179</v>
      </c>
      <c r="C149" s="83" t="s">
        <v>1180</v>
      </c>
      <c r="D149" s="85" t="s">
        <v>1181</v>
      </c>
      <c r="E149" s="85" t="s">
        <v>1182</v>
      </c>
      <c r="F149" s="86" t="s">
        <v>643</v>
      </c>
      <c r="G149" s="86" t="s">
        <v>660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1153</v>
      </c>
      <c r="B150" s="81" t="s">
        <v>1183</v>
      </c>
      <c r="C150" s="83" t="s">
        <v>1184</v>
      </c>
      <c r="D150" s="85" t="s">
        <v>1185</v>
      </c>
      <c r="E150" s="85" t="s">
        <v>1186</v>
      </c>
      <c r="F150" s="86" t="s">
        <v>889</v>
      </c>
      <c r="G150" s="86" t="s">
        <v>660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1153</v>
      </c>
      <c r="B151" s="81" t="s">
        <v>1187</v>
      </c>
      <c r="C151" s="83" t="s">
        <v>1188</v>
      </c>
      <c r="D151" s="85" t="s">
        <v>1189</v>
      </c>
      <c r="E151" s="85" t="s">
        <v>1190</v>
      </c>
      <c r="F151" s="86" t="s">
        <v>760</v>
      </c>
      <c r="G151" s="86" t="s">
        <v>660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1153</v>
      </c>
      <c r="B152" s="81" t="s">
        <v>1191</v>
      </c>
      <c r="C152" s="83" t="s">
        <v>1192</v>
      </c>
      <c r="D152" s="85" t="s">
        <v>1193</v>
      </c>
      <c r="E152" s="85" t="s">
        <v>1194</v>
      </c>
      <c r="F152" s="86" t="s">
        <v>643</v>
      </c>
      <c r="G152" s="86" t="s">
        <v>660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1153</v>
      </c>
      <c r="B153" s="81" t="s">
        <v>1195</v>
      </c>
      <c r="C153" s="83" t="s">
        <v>1196</v>
      </c>
      <c r="D153" s="85" t="s">
        <v>1197</v>
      </c>
      <c r="E153" s="85" t="s">
        <v>1198</v>
      </c>
      <c r="F153" s="86" t="s">
        <v>643</v>
      </c>
      <c r="G153" s="86" t="s">
        <v>660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1153</v>
      </c>
      <c r="B154" s="81" t="s">
        <v>1199</v>
      </c>
      <c r="C154" s="83" t="s">
        <v>1200</v>
      </c>
      <c r="D154" s="85" t="s">
        <v>1201</v>
      </c>
      <c r="E154" s="85" t="s">
        <v>1202</v>
      </c>
      <c r="F154" s="86" t="s">
        <v>643</v>
      </c>
      <c r="G154" s="86" t="s">
        <v>660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1153</v>
      </c>
      <c r="B155" s="81" t="s">
        <v>1203</v>
      </c>
      <c r="C155" s="83" t="s">
        <v>1204</v>
      </c>
      <c r="D155" s="85" t="s">
        <v>1205</v>
      </c>
      <c r="E155" s="85" t="s">
        <v>1206</v>
      </c>
      <c r="F155" s="86" t="s">
        <v>643</v>
      </c>
      <c r="G155" s="86" t="s">
        <v>628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1153</v>
      </c>
      <c r="B156" s="81" t="s">
        <v>1207</v>
      </c>
      <c r="C156" s="83" t="s">
        <v>1208</v>
      </c>
      <c r="D156" s="85" t="s">
        <v>1209</v>
      </c>
      <c r="E156" s="85" t="s">
        <v>1210</v>
      </c>
      <c r="F156" s="86" t="s">
        <v>643</v>
      </c>
      <c r="G156" s="86" t="s">
        <v>660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1211</v>
      </c>
      <c r="B157" s="80">
        <v>17</v>
      </c>
      <c r="C157" s="82" t="s">
        <v>19</v>
      </c>
      <c r="D157" s="84" t="s">
        <v>1212</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1211</v>
      </c>
      <c r="B158" s="81" t="s">
        <v>1213</v>
      </c>
      <c r="C158" s="83" t="s">
        <v>1214</v>
      </c>
      <c r="D158" s="85" t="s">
        <v>1215</v>
      </c>
      <c r="E158" s="85" t="s">
        <v>1216</v>
      </c>
      <c r="F158" s="86" t="s">
        <v>760</v>
      </c>
      <c r="G158" s="86" t="s">
        <v>623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1211</v>
      </c>
      <c r="B159" s="81" t="s">
        <v>1217</v>
      </c>
      <c r="C159" s="83" t="s">
        <v>1218</v>
      </c>
      <c r="D159" s="85" t="s">
        <v>1219</v>
      </c>
      <c r="E159" s="85" t="s">
        <v>1220</v>
      </c>
      <c r="F159" s="86" t="s">
        <v>735</v>
      </c>
      <c r="G159" s="86" t="s">
        <v>676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1211</v>
      </c>
      <c r="B160" s="81" t="s">
        <v>1221</v>
      </c>
      <c r="C160" s="83" t="s">
        <v>1222</v>
      </c>
      <c r="D160" s="85" t="s">
        <v>1223</v>
      </c>
      <c r="E160" s="85" t="s">
        <v>1224</v>
      </c>
      <c r="F160" s="86" t="s">
        <v>735</v>
      </c>
      <c r="G160" s="86" t="s">
        <v>676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1211</v>
      </c>
      <c r="B161" s="81" t="s">
        <v>1225</v>
      </c>
      <c r="C161" s="83" t="s">
        <v>1226</v>
      </c>
      <c r="D161" s="85" t="s">
        <v>1227</v>
      </c>
      <c r="E161" s="85" t="s">
        <v>1228</v>
      </c>
      <c r="F161" s="86" t="s">
        <v>735</v>
      </c>
      <c r="G161" s="86" t="s">
        <v>676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1211</v>
      </c>
      <c r="B162" s="81" t="s">
        <v>1229</v>
      </c>
      <c r="C162" s="83" t="s">
        <v>1230</v>
      </c>
      <c r="D162" s="85" t="s">
        <v>1231</v>
      </c>
      <c r="E162" s="85" t="s">
        <v>1232</v>
      </c>
      <c r="F162" s="86" t="s">
        <v>760</v>
      </c>
      <c r="G162" s="86" t="s">
        <v>623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1211</v>
      </c>
      <c r="B163" s="81" t="s">
        <v>1233</v>
      </c>
      <c r="C163" s="83" t="s">
        <v>1234</v>
      </c>
      <c r="D163" s="85" t="s">
        <v>1235</v>
      </c>
      <c r="E163" s="85" t="s">
        <v>1236</v>
      </c>
      <c r="F163" s="86" t="s">
        <v>760</v>
      </c>
      <c r="G163" s="86" t="s">
        <v>623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1211</v>
      </c>
      <c r="B164" s="81" t="s">
        <v>1237</v>
      </c>
      <c r="C164" s="83" t="s">
        <v>1238</v>
      </c>
      <c r="D164" s="85" t="s">
        <v>1239</v>
      </c>
      <c r="E164" s="85" t="s">
        <v>1240</v>
      </c>
      <c r="F164" s="86" t="s">
        <v>760</v>
      </c>
      <c r="G164" s="86" t="s">
        <v>992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1211</v>
      </c>
      <c r="B165" s="81" t="s">
        <v>1241</v>
      </c>
      <c r="C165" s="83" t="s">
        <v>1242</v>
      </c>
      <c r="D165" s="85" t="s">
        <v>1243</v>
      </c>
      <c r="E165" s="85" t="s">
        <v>1244</v>
      </c>
      <c r="F165" s="86" t="s">
        <v>760</v>
      </c>
      <c r="G165" s="86" t="s">
        <v>992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1211</v>
      </c>
      <c r="B166" s="81" t="s">
        <v>1245</v>
      </c>
      <c r="C166" s="83" t="s">
        <v>1246</v>
      </c>
      <c r="D166" s="85" t="s">
        <v>1247</v>
      </c>
      <c r="E166" s="85" t="s">
        <v>1248</v>
      </c>
      <c r="F166" s="86" t="s">
        <v>735</v>
      </c>
      <c r="G166" s="86" t="s">
        <v>992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1249</v>
      </c>
      <c r="B167" s="80">
        <v>18</v>
      </c>
      <c r="C167" s="82" t="s">
        <v>19</v>
      </c>
      <c r="D167" s="84" t="s">
        <v>1250</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1249</v>
      </c>
      <c r="B168" s="81" t="s">
        <v>1251</v>
      </c>
      <c r="C168" s="83" t="s">
        <v>1252</v>
      </c>
      <c r="D168" s="85" t="s">
        <v>1253</v>
      </c>
      <c r="E168" s="85" t="s">
        <v>1254</v>
      </c>
      <c r="F168" s="86" t="s">
        <v>735</v>
      </c>
      <c r="G168" s="86" t="s">
        <v>676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1249</v>
      </c>
      <c r="B169" s="81" t="s">
        <v>1255</v>
      </c>
      <c r="C169" s="83" t="s">
        <v>1256</v>
      </c>
      <c r="D169" s="85" t="s">
        <v>1257</v>
      </c>
      <c r="E169" s="85" t="s">
        <v>1258</v>
      </c>
      <c r="F169" s="86" t="s">
        <v>889</v>
      </c>
      <c r="G169" s="86" t="s">
        <v>628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1249</v>
      </c>
      <c r="B170" s="81" t="s">
        <v>1259</v>
      </c>
      <c r="C170" s="83" t="s">
        <v>1260</v>
      </c>
      <c r="D170" s="85" t="s">
        <v>1261</v>
      </c>
      <c r="E170" s="85" t="s">
        <v>1262</v>
      </c>
      <c r="F170" s="86" t="s">
        <v>889</v>
      </c>
      <c r="G170" s="86" t="s">
        <v>660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1249</v>
      </c>
      <c r="B171" s="81" t="s">
        <v>1263</v>
      </c>
      <c r="C171" s="83" t="s">
        <v>1264</v>
      </c>
      <c r="D171" s="85" t="s">
        <v>1265</v>
      </c>
      <c r="E171" s="85" t="s">
        <v>1266</v>
      </c>
      <c r="F171" s="86" t="s">
        <v>889</v>
      </c>
      <c r="G171" s="86" t="s">
        <v>660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1249</v>
      </c>
      <c r="B172" s="91" t="s">
        <v>1267</v>
      </c>
      <c r="C172" s="92" t="s">
        <v>1268</v>
      </c>
      <c r="D172" s="93" t="s">
        <v>1269</v>
      </c>
      <c r="E172" s="93" t="s">
        <v>1270</v>
      </c>
      <c r="F172" s="94" t="s">
        <v>889</v>
      </c>
      <c r="G172" s="94" t="s">
        <v>628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325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IFERROR(INDEX('Recommendations'!$G$2:$G$64, MATCH(J2,'Recommendations'!$A$2:$A$64,0))="Implemented", FALSE))</xm:f>
            <x14:dxf>
              <font>
                <color rgb="FF000000"/>
              </font>
              <fill>
                <patternFill>
                  <bgColor rgb="FF3C7D22"/>
                </patternFill>
              </fill>
            </x14:dxf>
          </x14:cfRule>
          <x14:cfRule type="expression" priority="2" id="{00000000-000E-0000-0400-000002000000}">
            <xm:f>AND(J2&lt;&gt;"", IFERROR(INDEX('Recommendations'!$G$2:$G$64, MATCH(J2,'Recommendations'!$A$2:$A$64,0))="Compensated", FALSE))</xm:f>
            <x14:dxf>
              <font>
                <color rgb="FF000000"/>
              </font>
              <fill>
                <patternFill>
                  <bgColor rgb="FFC6E0B4"/>
                </patternFill>
              </fill>
            </x14:dxf>
          </x14:cfRule>
          <x14:cfRule type="expression" priority="3" id="{00000000-000E-0000-0400-000003000000}">
            <xm:f>AND(J2&lt;&gt;"", IFERROR(INDEX('Recommendations'!$G$2:$G$64, MATCH(J2,'Recommendations'!$A$2:$A$64,0))="Testing", FALSE))</xm:f>
            <x14:dxf>
              <font>
                <color rgb="FF000000"/>
              </font>
              <fill>
                <patternFill>
                  <bgColor rgb="FFFFC000"/>
                </patternFill>
              </fill>
            </x14:dxf>
          </x14:cfRule>
          <x14:cfRule type="expression" priority="4" id="{00000000-000E-0000-0400-000004000000}">
            <xm:f>AND(J2&lt;&gt;"", IFERROR(INDEX('Recommendations'!$G$2:$G$64, MATCH(J2,'Recommendations'!$A$2:$A$64,0))="Failed", FALSE))</xm:f>
            <x14:dxf>
              <font>
                <color rgb="FF000000"/>
              </font>
              <fill>
                <patternFill>
                  <bgColor rgb="FFD82891"/>
                </patternFill>
              </fill>
            </x14:dxf>
          </x14:cfRule>
          <x14:cfRule type="expression" priority="5" id="{00000000-000E-0000-0400-000005000000}">
            <xm:f>AND(J2&lt;&gt;"", IFERROR(INDEX('Recommendations'!$G$2:$G$64, MATCH(J2,'Recommendations'!$A$2:$A$64,0))="Risk Accepted", FALSE))</xm:f>
            <x14:dxf>
              <font>
                <color rgb="FF000000"/>
              </font>
              <fill>
                <patternFill>
                  <bgColor rgb="FFD9D9D9"/>
                </patternFill>
              </fill>
            </x14:dxf>
          </x14:cfRule>
          <x14:cfRule type="expression" priority="6" id="{00000000-000E-0000-0400-000006000000}">
            <xm:f>AND(J2&lt;&gt;"", IFERROR(INDEX('Recommendations'!$G$2:$G$64, MATCH(J2,'Recommendations'!$A$2:$A$64,0))="N/A",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1271</v>
      </c>
      <c r="C1" s="121" t="s">
        <v>9</v>
      </c>
      <c r="D1" s="121" t="s">
        <v>476</v>
      </c>
      <c r="E1" s="121" t="s">
        <v>1272</v>
      </c>
      <c r="F1" s="121" t="s">
        <v>1273</v>
      </c>
      <c r="G1" s="121" t="s">
        <v>570</v>
      </c>
      <c r="H1" s="121" t="s">
        <v>571</v>
      </c>
      <c r="I1" s="121" t="s">
        <v>572</v>
      </c>
      <c r="J1" s="121" t="s">
        <v>573</v>
      </c>
      <c r="K1" s="121" t="s">
        <v>574</v>
      </c>
      <c r="L1" s="121" t="s">
        <v>575</v>
      </c>
      <c r="M1" s="121" t="s">
        <v>576</v>
      </c>
      <c r="N1" s="121" t="s">
        <v>577</v>
      </c>
      <c r="O1" s="121" t="s">
        <v>578</v>
      </c>
      <c r="P1" s="121" t="s">
        <v>579</v>
      </c>
      <c r="Q1" s="121" t="s">
        <v>580</v>
      </c>
      <c r="R1" s="121" t="s">
        <v>581</v>
      </c>
      <c r="S1" s="121" t="s">
        <v>582</v>
      </c>
      <c r="T1" s="121" t="s">
        <v>583</v>
      </c>
      <c r="U1" s="121" t="s">
        <v>584</v>
      </c>
      <c r="V1" s="121" t="s">
        <v>585</v>
      </c>
      <c r="W1" s="121" t="s">
        <v>586</v>
      </c>
      <c r="X1" s="121" t="s">
        <v>587</v>
      </c>
      <c r="Y1" s="121" t="s">
        <v>588</v>
      </c>
      <c r="Z1" s="121" t="s">
        <v>589</v>
      </c>
      <c r="AA1" s="121" t="s">
        <v>590</v>
      </c>
      <c r="AB1" s="121" t="s">
        <v>591</v>
      </c>
      <c r="AC1" s="121" t="s">
        <v>592</v>
      </c>
      <c r="AD1" s="121" t="s">
        <v>593</v>
      </c>
      <c r="AE1" s="121" t="s">
        <v>594</v>
      </c>
      <c r="AF1" s="121" t="s">
        <v>595</v>
      </c>
      <c r="AG1" s="121" t="s">
        <v>596</v>
      </c>
      <c r="AH1" s="121" t="s">
        <v>597</v>
      </c>
      <c r="AI1" s="121" t="s">
        <v>598</v>
      </c>
      <c r="AJ1" s="121" t="s">
        <v>599</v>
      </c>
      <c r="AK1" s="121" t="s">
        <v>600</v>
      </c>
      <c r="AL1" s="121" t="s">
        <v>601</v>
      </c>
      <c r="AM1" s="121" t="s">
        <v>602</v>
      </c>
      <c r="AN1" s="121" t="s">
        <v>603</v>
      </c>
      <c r="AO1" s="121" t="s">
        <v>604</v>
      </c>
      <c r="AP1" s="121" t="s">
        <v>605</v>
      </c>
      <c r="AQ1" s="121" t="s">
        <v>606</v>
      </c>
      <c r="AR1" s="121" t="s">
        <v>607</v>
      </c>
      <c r="AS1" s="121" t="s">
        <v>608</v>
      </c>
      <c r="AT1" s="121" t="s">
        <v>609</v>
      </c>
      <c r="AU1" s="122" t="s">
        <v>610</v>
      </c>
    </row>
    <row r="2" spans="1:47" ht="60" customHeight="1" x14ac:dyDescent="0.35">
      <c r="A2" s="116" t="s">
        <v>1274</v>
      </c>
      <c r="B2" s="106" t="s">
        <v>1275</v>
      </c>
      <c r="C2" s="107" t="s">
        <v>1276</v>
      </c>
      <c r="D2" s="107" t="s">
        <v>1277</v>
      </c>
      <c r="E2" s="107" t="s">
        <v>1278</v>
      </c>
      <c r="F2" s="108" t="s">
        <v>1279</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1280</v>
      </c>
      <c r="B3" s="106" t="s">
        <v>1281</v>
      </c>
      <c r="C3" s="107" t="s">
        <v>1282</v>
      </c>
      <c r="D3" s="107" t="s">
        <v>1283</v>
      </c>
      <c r="E3" s="107" t="s">
        <v>1284</v>
      </c>
      <c r="F3" s="108" t="s">
        <v>1285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1286</v>
      </c>
      <c r="B4" s="106" t="s">
        <v>1287</v>
      </c>
      <c r="C4" s="107" t="s">
        <v>1288</v>
      </c>
      <c r="D4" s="107" t="s">
        <v>1289</v>
      </c>
      <c r="E4" s="107" t="s">
        <v>1290</v>
      </c>
      <c r="F4" s="108" t="s">
        <v>1291</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1292</v>
      </c>
      <c r="B5" s="106" t="s">
        <v>1293</v>
      </c>
      <c r="C5" s="107" t="s">
        <v>1294</v>
      </c>
      <c r="D5" s="107" t="s">
        <v>1295</v>
      </c>
      <c r="E5" s="107" t="s">
        <v>1296</v>
      </c>
      <c r="F5" s="108" t="s">
        <v>1297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1298</v>
      </c>
      <c r="B6" s="106" t="s">
        <v>1299</v>
      </c>
      <c r="C6" s="107" t="s">
        <v>1300</v>
      </c>
      <c r="D6" s="107" t="s">
        <v>1301</v>
      </c>
      <c r="E6" s="107" t="s">
        <v>19</v>
      </c>
      <c r="F6" s="108" t="s">
        <v>1302</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1303</v>
      </c>
      <c r="B7" s="106" t="s">
        <v>10</v>
      </c>
      <c r="C7" s="107" t="s">
        <v>1304</v>
      </c>
      <c r="D7" s="107" t="s">
        <v>1305</v>
      </c>
      <c r="E7" s="107" t="s">
        <v>19</v>
      </c>
      <c r="F7" s="108" t="s">
        <v>1306</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1307</v>
      </c>
      <c r="B8" s="106" t="s">
        <v>1308</v>
      </c>
      <c r="C8" s="107" t="s">
        <v>1309</v>
      </c>
      <c r="D8" s="107" t="s">
        <v>1310</v>
      </c>
      <c r="E8" s="107" t="s">
        <v>19</v>
      </c>
      <c r="F8" s="108" t="s">
        <v>1311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1312</v>
      </c>
      <c r="B9" s="106" t="s">
        <v>1313</v>
      </c>
      <c r="C9" s="107" t="s">
        <v>1314</v>
      </c>
      <c r="D9" s="107" t="s">
        <v>1315</v>
      </c>
      <c r="E9" s="107" t="s">
        <v>19</v>
      </c>
      <c r="F9" s="108" t="s">
        <v>1316</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1317</v>
      </c>
      <c r="B10" s="106" t="s">
        <v>1318</v>
      </c>
      <c r="C10" s="107" t="s">
        <v>1319</v>
      </c>
      <c r="D10" s="107" t="s">
        <v>1320</v>
      </c>
      <c r="E10" s="107" t="s">
        <v>19</v>
      </c>
      <c r="F10" s="108" t="s">
        <v>1321</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1322</v>
      </c>
      <c r="B11" s="106" t="s">
        <v>1323</v>
      </c>
      <c r="C11" s="107" t="s">
        <v>1324</v>
      </c>
      <c r="D11" s="107" t="s">
        <v>1325</v>
      </c>
      <c r="E11" s="107" t="s">
        <v>19</v>
      </c>
      <c r="F11" s="108" t="s">
        <v>1326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1327</v>
      </c>
      <c r="B12" s="106" t="s">
        <v>1328</v>
      </c>
      <c r="C12" s="107" t="s">
        <v>1329</v>
      </c>
      <c r="D12" s="107" t="s">
        <v>1330</v>
      </c>
      <c r="E12" s="107" t="s">
        <v>19</v>
      </c>
      <c r="F12" s="108" t="s">
        <v>1331</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1332</v>
      </c>
      <c r="B13" s="106" t="s">
        <v>1333</v>
      </c>
      <c r="C13" s="107" t="s">
        <v>1334</v>
      </c>
      <c r="D13" s="107" t="s">
        <v>1335</v>
      </c>
      <c r="E13" s="107" t="s">
        <v>19</v>
      </c>
      <c r="F13" s="108" t="s">
        <v>1336</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1337</v>
      </c>
      <c r="B14" s="106" t="s">
        <v>1338</v>
      </c>
      <c r="C14" s="107" t="s">
        <v>1339</v>
      </c>
      <c r="D14" s="107" t="s">
        <v>1340</v>
      </c>
      <c r="E14" s="107" t="s">
        <v>19</v>
      </c>
      <c r="F14" s="108" t="s">
        <v>1341</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1342</v>
      </c>
      <c r="B15" s="106" t="s">
        <v>1343</v>
      </c>
      <c r="C15" s="107" t="s">
        <v>1344</v>
      </c>
      <c r="D15" s="107" t="s">
        <v>1345</v>
      </c>
      <c r="E15" s="107" t="s">
        <v>19</v>
      </c>
      <c r="F15" s="108" t="s">
        <v>1346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1347</v>
      </c>
      <c r="B16" s="106" t="s">
        <v>1348</v>
      </c>
      <c r="C16" s="107" t="s">
        <v>1349</v>
      </c>
      <c r="D16" s="107" t="s">
        <v>1350</v>
      </c>
      <c r="E16" s="107" t="s">
        <v>19</v>
      </c>
      <c r="F16" s="108" t="s">
        <v>1351</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1352</v>
      </c>
      <c r="B17" s="106" t="s">
        <v>1353</v>
      </c>
      <c r="C17" s="107" t="s">
        <v>1354</v>
      </c>
      <c r="D17" s="107" t="s">
        <v>1355</v>
      </c>
      <c r="E17" s="107" t="s">
        <v>19</v>
      </c>
      <c r="F17" s="108" t="s">
        <v>1356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1357</v>
      </c>
      <c r="B18" s="106" t="s">
        <v>1358</v>
      </c>
      <c r="C18" s="107" t="s">
        <v>1359</v>
      </c>
      <c r="D18" s="107" t="s">
        <v>1360</v>
      </c>
      <c r="E18" s="107" t="s">
        <v>19</v>
      </c>
      <c r="F18" s="108" t="s">
        <v>1361</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1362</v>
      </c>
      <c r="B19" s="106" t="s">
        <v>1363</v>
      </c>
      <c r="C19" s="107" t="s">
        <v>1364</v>
      </c>
      <c r="D19" s="107" t="s">
        <v>1365</v>
      </c>
      <c r="E19" s="107" t="s">
        <v>19</v>
      </c>
      <c r="F19" s="108" t="s">
        <v>1366</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1367</v>
      </c>
      <c r="B20" s="106" t="s">
        <v>1368</v>
      </c>
      <c r="C20" s="107" t="s">
        <v>1369</v>
      </c>
      <c r="D20" s="107" t="s">
        <v>1370</v>
      </c>
      <c r="E20" s="107" t="s">
        <v>19</v>
      </c>
      <c r="F20" s="108" t="s">
        <v>1371</v>
      </c>
      <c r="G20" s="109">
        <f>IF(COUNTIF(H20:AU20,"&lt;&gt;")=0,"",SUMPRODUCT(((Recommendations[ImplStatus]="Implemented")+(Recommendations[ImplStatus]="Compensated"))*ISNUMBER(MATCH(Recommendations[Id],H20:AU20,0)))/COUNTIF(H20:AU20,"&lt;&gt;"))</f>
        <v>0</v>
      </c>
      <c r="H20" s="110" t="s">
        <v>13</v>
      </c>
      <c r="I20" s="110" t="s">
        <v>79</v>
      </c>
      <c r="J20" s="110" t="s">
        <v>109</v>
      </c>
      <c r="K20" s="110" t="s">
        <v>129</v>
      </c>
      <c r="L20" s="110" t="s">
        <v>139</v>
      </c>
      <c r="M20" s="110" t="s">
        <v>164</v>
      </c>
      <c r="N20" s="110" t="s">
        <v>189</v>
      </c>
      <c r="O20" s="110" t="s">
        <v>209</v>
      </c>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1372</v>
      </c>
      <c r="B21" s="106" t="s">
        <v>1373</v>
      </c>
      <c r="C21" s="107" t="s">
        <v>1374</v>
      </c>
      <c r="D21" s="107" t="s">
        <v>1375</v>
      </c>
      <c r="E21" s="107" t="s">
        <v>1376</v>
      </c>
      <c r="F21" s="108" t="s">
        <v>1377</v>
      </c>
      <c r="G21" s="109">
        <f>IF(COUNTIF(H21:AU21,"&lt;&gt;")=0,"",SUMPRODUCT(((Recommendations[ImplStatus]="Implemented")+(Recommendations[ImplStatus]="Compensated"))*ISNUMBER(MATCH(Recommendations[Id],H21:AU21,0)))/COUNTIF(H21:AU21,"&lt;&gt;"))</f>
        <v>0</v>
      </c>
      <c r="H21" s="110" t="s">
        <v>144</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1378</v>
      </c>
      <c r="B22" s="106" t="s">
        <v>1379</v>
      </c>
      <c r="C22" s="107" t="s">
        <v>1380</v>
      </c>
      <c r="D22" s="107" t="s">
        <v>1381</v>
      </c>
      <c r="E22" s="107" t="s">
        <v>1382</v>
      </c>
      <c r="F22" s="108" t="s">
        <v>1383</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1384</v>
      </c>
      <c r="B23" s="106" t="s">
        <v>1385</v>
      </c>
      <c r="C23" s="107" t="s">
        <v>1386</v>
      </c>
      <c r="D23" s="107" t="s">
        <v>1387</v>
      </c>
      <c r="E23" s="107" t="s">
        <v>1388</v>
      </c>
      <c r="F23" s="108" t="s">
        <v>1389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1390</v>
      </c>
      <c r="B24" s="106" t="s">
        <v>1391</v>
      </c>
      <c r="C24" s="107" t="s">
        <v>1392</v>
      </c>
      <c r="D24" s="107" t="s">
        <v>1393</v>
      </c>
      <c r="E24" s="107" t="s">
        <v>19</v>
      </c>
      <c r="F24" s="108" t="s">
        <v>1394</v>
      </c>
      <c r="G24" s="109">
        <f>IF(COUNTIF(H24:AU24,"&lt;&gt;")=0,"",SUMPRODUCT(((Recommendations[ImplStatus]="Implemented")+(Recommendations[ImplStatus]="Compensated"))*ISNUMBER(MATCH(Recommendations[Id],H24:AU24,0)))/COUNTIF(H24:AU24,"&lt;&gt;"))</f>
        <v>0</v>
      </c>
      <c r="H24" s="110" t="s">
        <v>174</v>
      </c>
      <c r="I24" s="110" t="s">
        <v>219</v>
      </c>
      <c r="J24" s="110" t="s">
        <v>305</v>
      </c>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1395</v>
      </c>
      <c r="B25" s="106" t="s">
        <v>1396</v>
      </c>
      <c r="C25" s="107" t="s">
        <v>1397</v>
      </c>
      <c r="D25" s="107" t="s">
        <v>19</v>
      </c>
      <c r="E25" s="107" t="s">
        <v>19</v>
      </c>
      <c r="F25" s="108" t="s">
        <v>1398</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1399</v>
      </c>
      <c r="B26" s="106" t="s">
        <v>1400</v>
      </c>
      <c r="C26" s="107" t="s">
        <v>1401</v>
      </c>
      <c r="D26" s="107" t="s">
        <v>1402</v>
      </c>
      <c r="E26" s="107" t="s">
        <v>19</v>
      </c>
      <c r="F26" s="108" t="s">
        <v>1403</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1404</v>
      </c>
      <c r="B27" s="106" t="s">
        <v>1405</v>
      </c>
      <c r="C27" s="107" t="s">
        <v>1406</v>
      </c>
      <c r="D27" s="107" t="s">
        <v>1407</v>
      </c>
      <c r="E27" s="107" t="s">
        <v>1408</v>
      </c>
      <c r="F27" s="108" t="s">
        <v>1409</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1410</v>
      </c>
      <c r="B28" s="106" t="s">
        <v>1411</v>
      </c>
      <c r="C28" s="107" t="s">
        <v>1412</v>
      </c>
      <c r="D28" s="107" t="s">
        <v>19</v>
      </c>
      <c r="E28" s="107" t="s">
        <v>19</v>
      </c>
      <c r="F28" s="108" t="s">
        <v>1413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1414</v>
      </c>
      <c r="B29" s="106" t="s">
        <v>1415</v>
      </c>
      <c r="C29" s="107" t="s">
        <v>1416</v>
      </c>
      <c r="D29" s="107" t="s">
        <v>1417</v>
      </c>
      <c r="E29" s="107" t="s">
        <v>1418</v>
      </c>
      <c r="F29" s="108" t="s">
        <v>1419</v>
      </c>
      <c r="G29" s="109">
        <f>IF(COUNTIF(H29:AU29,"&lt;&gt;")=0,"",SUMPRODUCT(((Recommendations[ImplStatus]="Implemented")+(Recommendations[ImplStatus]="Compensated"))*ISNUMBER(MATCH(Recommendations[Id],H29:AU29,0)))/COUNTIF(H29:AU29,"&lt;&gt;"))</f>
        <v>0</v>
      </c>
      <c r="H29" s="110" t="s">
        <v>23</v>
      </c>
      <c r="I29" s="110" t="s">
        <v>89</v>
      </c>
      <c r="J29" s="110" t="s">
        <v>114</v>
      </c>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1420</v>
      </c>
      <c r="B30" s="106" t="s">
        <v>1421</v>
      </c>
      <c r="C30" s="107" t="s">
        <v>1422</v>
      </c>
      <c r="D30" s="107" t="s">
        <v>1423</v>
      </c>
      <c r="E30" s="107" t="s">
        <v>19</v>
      </c>
      <c r="F30" s="108" t="s">
        <v>1424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1425</v>
      </c>
      <c r="B31" s="106" t="s">
        <v>1426</v>
      </c>
      <c r="C31" s="107" t="s">
        <v>1427</v>
      </c>
      <c r="D31" s="107" t="s">
        <v>1428</v>
      </c>
      <c r="E31" s="107" t="s">
        <v>1429</v>
      </c>
      <c r="F31" s="108" t="s">
        <v>1430</v>
      </c>
      <c r="G31" s="109">
        <f>IF(COUNTIF(H31:AU31,"&lt;&gt;")=0,"",SUMPRODUCT(((Recommendations[ImplStatus]="Implemented")+(Recommendations[ImplStatus]="Compensated"))*ISNUMBER(MATCH(Recommendations[Id],H31:AU31,0)))/COUNTIF(H31:AU31,"&lt;&gt;"))</f>
        <v>0</v>
      </c>
      <c r="H31" s="110" t="s">
        <v>69</v>
      </c>
      <c r="I31" s="110" t="s">
        <v>104</v>
      </c>
      <c r="J31" s="110" t="s">
        <v>310</v>
      </c>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1431</v>
      </c>
      <c r="B32" s="106" t="s">
        <v>1432</v>
      </c>
      <c r="C32" s="107" t="s">
        <v>1433</v>
      </c>
      <c r="D32" s="107" t="s">
        <v>1434</v>
      </c>
      <c r="E32" s="107" t="s">
        <v>1435</v>
      </c>
      <c r="F32" s="108" t="s">
        <v>1436</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1437</v>
      </c>
      <c r="B33" s="106" t="s">
        <v>1438</v>
      </c>
      <c r="C33" s="107" t="s">
        <v>1439</v>
      </c>
      <c r="D33" s="107" t="s">
        <v>1440</v>
      </c>
      <c r="E33" s="107" t="s">
        <v>19</v>
      </c>
      <c r="F33" s="108" t="s">
        <v>1441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1442</v>
      </c>
      <c r="B34" s="106" t="s">
        <v>1443</v>
      </c>
      <c r="C34" s="107" t="s">
        <v>1444</v>
      </c>
      <c r="D34" s="107" t="s">
        <v>1445</v>
      </c>
      <c r="E34" s="107" t="s">
        <v>19</v>
      </c>
      <c r="F34" s="108" t="s">
        <v>1446</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1447</v>
      </c>
      <c r="B35" s="106" t="s">
        <v>1448</v>
      </c>
      <c r="C35" s="107" t="s">
        <v>1449</v>
      </c>
      <c r="D35" s="107" t="s">
        <v>1450</v>
      </c>
      <c r="E35" s="107" t="s">
        <v>1451</v>
      </c>
      <c r="F35" s="108" t="s">
        <v>1452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1453</v>
      </c>
      <c r="B36" s="106" t="s">
        <v>1454</v>
      </c>
      <c r="C36" s="107" t="s">
        <v>1455</v>
      </c>
      <c r="D36" s="107" t="s">
        <v>1456</v>
      </c>
      <c r="E36" s="107" t="s">
        <v>1457</v>
      </c>
      <c r="F36" s="108" t="s">
        <v>1458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1459</v>
      </c>
      <c r="B37" s="106" t="s">
        <v>1460</v>
      </c>
      <c r="C37" s="107" t="s">
        <v>1461</v>
      </c>
      <c r="D37" s="107" t="s">
        <v>1462</v>
      </c>
      <c r="E37" s="107" t="s">
        <v>19</v>
      </c>
      <c r="F37" s="108" t="s">
        <v>1463</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1464</v>
      </c>
      <c r="B38" s="106" t="s">
        <v>1465</v>
      </c>
      <c r="C38" s="107" t="s">
        <v>1466</v>
      </c>
      <c r="D38" s="107" t="s">
        <v>1467</v>
      </c>
      <c r="E38" s="107" t="s">
        <v>1468</v>
      </c>
      <c r="F38" s="108" t="s">
        <v>1469</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1470</v>
      </c>
      <c r="B39" s="106" t="s">
        <v>1471</v>
      </c>
      <c r="C39" s="107" t="s">
        <v>1472</v>
      </c>
      <c r="D39" s="107" t="s">
        <v>1473</v>
      </c>
      <c r="E39" s="107" t="s">
        <v>19</v>
      </c>
      <c r="F39" s="108" t="s">
        <v>1474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1475</v>
      </c>
      <c r="B40" s="106" t="s">
        <v>1476</v>
      </c>
      <c r="C40" s="107" t="s">
        <v>1477</v>
      </c>
      <c r="D40" s="107" t="s">
        <v>1478</v>
      </c>
      <c r="E40" s="107" t="s">
        <v>1479</v>
      </c>
      <c r="F40" s="108" t="s">
        <v>1480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1481</v>
      </c>
      <c r="B41" s="106" t="s">
        <v>1482</v>
      </c>
      <c r="C41" s="107" t="s">
        <v>1483</v>
      </c>
      <c r="D41" s="107" t="s">
        <v>1484</v>
      </c>
      <c r="E41" s="107" t="s">
        <v>1485</v>
      </c>
      <c r="F41" s="108" t="s">
        <v>1486</v>
      </c>
      <c r="G41" s="109">
        <f>IF(COUNTIF(H41:AU41,"&lt;&gt;")=0,"",SUMPRODUCT(((Recommendations[ImplStatus]="Implemented")+(Recommendations[ImplStatus]="Compensated"))*ISNUMBER(MATCH(Recommendations[Id],H41:AU41,0)))/COUNTIF(H41:AU41,"&lt;&gt;"))</f>
        <v>0</v>
      </c>
      <c r="H41" s="110" t="s">
        <v>94</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1487</v>
      </c>
      <c r="B42" s="106" t="s">
        <v>1488</v>
      </c>
      <c r="C42" s="107" t="s">
        <v>1489</v>
      </c>
      <c r="D42" s="107" t="s">
        <v>1490</v>
      </c>
      <c r="E42" s="107" t="s">
        <v>1491</v>
      </c>
      <c r="F42" s="108" t="s">
        <v>1492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1493</v>
      </c>
      <c r="B43" s="106" t="s">
        <v>1494</v>
      </c>
      <c r="C43" s="107" t="s">
        <v>1495</v>
      </c>
      <c r="D43" s="107" t="s">
        <v>1496</v>
      </c>
      <c r="E43" s="107" t="s">
        <v>1497</v>
      </c>
      <c r="F43" s="108" t="s">
        <v>1498</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1499</v>
      </c>
      <c r="B44" s="106" t="s">
        <v>1500</v>
      </c>
      <c r="C44" s="107" t="s">
        <v>1501</v>
      </c>
      <c r="D44" s="107" t="s">
        <v>1502</v>
      </c>
      <c r="E44" s="107" t="s">
        <v>19</v>
      </c>
      <c r="F44" s="108" t="s">
        <v>1503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1504</v>
      </c>
      <c r="B45" s="111" t="s">
        <v>1505</v>
      </c>
      <c r="C45" s="112" t="s">
        <v>1506</v>
      </c>
      <c r="D45" s="112" t="s">
        <v>1507</v>
      </c>
      <c r="E45" s="112" t="s">
        <v>1508</v>
      </c>
      <c r="F45" s="113" t="s">
        <v>1509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325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IFERROR(INDEX('Recommendations'!$G$2:$G$64, MATCH(H2,'Recommendations'!$A$2:$A$64,0))="Implemented", FALSE))</xm:f>
            <x14:dxf>
              <font>
                <color rgb="FF000000"/>
              </font>
              <fill>
                <patternFill>
                  <bgColor rgb="FF3C7D22"/>
                </patternFill>
              </fill>
            </x14:dxf>
          </x14:cfRule>
          <x14:cfRule type="expression" priority="2" id="{00000000-000E-0000-0500-000002000000}">
            <xm:f>AND(H2&lt;&gt;"", IFERROR(INDEX('Recommendations'!$G$2:$G$64, MATCH(H2,'Recommendations'!$A$2:$A$64,0))="Compensated", FALSE))</xm:f>
            <x14:dxf>
              <font>
                <color rgb="FF000000"/>
              </font>
              <fill>
                <patternFill>
                  <bgColor rgb="FFC6E0B4"/>
                </patternFill>
              </fill>
            </x14:dxf>
          </x14:cfRule>
          <x14:cfRule type="expression" priority="3" id="{00000000-000E-0000-0500-000003000000}">
            <xm:f>AND(H2&lt;&gt;"", IFERROR(INDEX('Recommendations'!$G$2:$G$64, MATCH(H2,'Recommendations'!$A$2:$A$64,0))="Testing", FALSE))</xm:f>
            <x14:dxf>
              <font>
                <color rgb="FF000000"/>
              </font>
              <fill>
                <patternFill>
                  <bgColor rgb="FFFFC000"/>
                </patternFill>
              </fill>
            </x14:dxf>
          </x14:cfRule>
          <x14:cfRule type="expression" priority="4" id="{00000000-000E-0000-0500-000004000000}">
            <xm:f>AND(H2&lt;&gt;"", IFERROR(INDEX('Recommendations'!$G$2:$G$64, MATCH(H2,'Recommendations'!$A$2:$A$64,0))="Failed", FALSE))</xm:f>
            <x14:dxf>
              <font>
                <color rgb="FF000000"/>
              </font>
              <fill>
                <patternFill>
                  <bgColor rgb="FFD82891"/>
                </patternFill>
              </fill>
            </x14:dxf>
          </x14:cfRule>
          <x14:cfRule type="expression" priority="5" id="{00000000-000E-0000-0500-000005000000}">
            <xm:f>AND(H2&lt;&gt;"", IFERROR(INDEX('Recommendations'!$G$2:$G$64, MATCH(H2,'Recommendations'!$A$2:$A$64,0))="Risk Accepted", FALSE))</xm:f>
            <x14:dxf>
              <font>
                <color rgb="FF000000"/>
              </font>
              <fill>
                <patternFill>
                  <bgColor rgb="FFD9D9D9"/>
                </patternFill>
              </fill>
            </x14:dxf>
          </x14:cfRule>
          <x14:cfRule type="expression" priority="6" id="{00000000-000E-0000-0500-000006000000}">
            <xm:f>AND(H2&lt;&gt;"", IFERROR(INDEX('Recommendations'!$G$2:$G$64, MATCH(H2,'Recommendations'!$A$2:$A$64,0))="N/A",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1510</v>
      </c>
      <c r="B1" s="145" t="s">
        <v>564</v>
      </c>
      <c r="C1" s="145" t="s">
        <v>0</v>
      </c>
      <c r="D1" s="145" t="s">
        <v>565</v>
      </c>
      <c r="E1" s="145" t="s">
        <v>1511</v>
      </c>
      <c r="F1" s="145" t="s">
        <v>1512</v>
      </c>
      <c r="G1" s="145" t="s">
        <v>1513</v>
      </c>
      <c r="H1" s="145" t="s">
        <v>1514</v>
      </c>
      <c r="I1" s="145" t="s">
        <v>570</v>
      </c>
      <c r="J1" s="145" t="s">
        <v>571</v>
      </c>
      <c r="K1" s="145" t="s">
        <v>572</v>
      </c>
      <c r="L1" s="145" t="s">
        <v>573</v>
      </c>
      <c r="M1" s="145" t="s">
        <v>574</v>
      </c>
      <c r="N1" s="145" t="s">
        <v>575</v>
      </c>
      <c r="O1" s="145" t="s">
        <v>576</v>
      </c>
      <c r="P1" s="145" t="s">
        <v>577</v>
      </c>
      <c r="Q1" s="145" t="s">
        <v>578</v>
      </c>
      <c r="R1" s="145" t="s">
        <v>579</v>
      </c>
      <c r="S1" s="145" t="s">
        <v>580</v>
      </c>
      <c r="T1" s="145" t="s">
        <v>581</v>
      </c>
      <c r="U1" s="145" t="s">
        <v>582</v>
      </c>
      <c r="V1" s="145" t="s">
        <v>583</v>
      </c>
      <c r="W1" s="145" t="s">
        <v>584</v>
      </c>
      <c r="X1" s="145" t="s">
        <v>585</v>
      </c>
      <c r="Y1" s="145" t="s">
        <v>586</v>
      </c>
      <c r="Z1" s="145" t="s">
        <v>587</v>
      </c>
      <c r="AA1" s="145" t="s">
        <v>588</v>
      </c>
      <c r="AB1" s="145" t="s">
        <v>589</v>
      </c>
      <c r="AC1" s="145" t="s">
        <v>590</v>
      </c>
      <c r="AD1" s="145" t="s">
        <v>591</v>
      </c>
      <c r="AE1" s="145" t="s">
        <v>592</v>
      </c>
      <c r="AF1" s="145" t="s">
        <v>593</v>
      </c>
      <c r="AG1" s="145" t="s">
        <v>594</v>
      </c>
      <c r="AH1" s="145" t="s">
        <v>595</v>
      </c>
      <c r="AI1" s="145" t="s">
        <v>596</v>
      </c>
      <c r="AJ1" s="145" t="s">
        <v>597</v>
      </c>
      <c r="AK1" s="145" t="s">
        <v>598</v>
      </c>
      <c r="AL1" s="145" t="s">
        <v>599</v>
      </c>
      <c r="AM1" s="145" t="s">
        <v>600</v>
      </c>
      <c r="AN1" s="145" t="s">
        <v>601</v>
      </c>
      <c r="AO1" s="145" t="s">
        <v>602</v>
      </c>
      <c r="AP1" s="145" t="s">
        <v>603</v>
      </c>
      <c r="AQ1" s="145" t="s">
        <v>604</v>
      </c>
      <c r="AR1" s="145" t="s">
        <v>605</v>
      </c>
      <c r="AS1" s="145" t="s">
        <v>606</v>
      </c>
      <c r="AT1" s="145" t="s">
        <v>607</v>
      </c>
      <c r="AU1" s="145" t="s">
        <v>608</v>
      </c>
      <c r="AV1" s="145" t="s">
        <v>609</v>
      </c>
      <c r="AW1" s="146" t="s">
        <v>610</v>
      </c>
    </row>
    <row r="2" spans="1:49" ht="60" customHeight="1" outlineLevel="1" x14ac:dyDescent="0.35">
      <c r="A2" s="138" t="s">
        <v>1515</v>
      </c>
      <c r="B2" s="124"/>
      <c r="C2" s="123" t="s">
        <v>1516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1515</v>
      </c>
      <c r="B3" s="125" t="s">
        <v>781</v>
      </c>
      <c r="C3" s="126" t="s">
        <v>1517</v>
      </c>
      <c r="D3" s="128" t="s">
        <v>1518</v>
      </c>
      <c r="E3" s="128" t="s">
        <v>1519</v>
      </c>
      <c r="F3" s="128" t="s">
        <v>1520</v>
      </c>
      <c r="G3" s="128" t="s">
        <v>1521</v>
      </c>
      <c r="H3" s="128" t="s">
        <v>1522</v>
      </c>
      <c r="I3" s="130">
        <f>IF(COUNTIF(J3:AW3,"&lt;&gt;")=0,"",SUMPRODUCT(((Recommendations[ImplStatus]="Implemented")+(Recommendations[ImplStatus]="Compensated"))*ISNUMBER(MATCH(Recommendations[Id],J3:AW3,0)))/COUNTIF(J3:AW3,"&lt;&gt;"))</f>
        <v>0</v>
      </c>
      <c r="J3" s="132" t="s">
        <v>59</v>
      </c>
      <c r="K3" s="132" t="s">
        <v>64</v>
      </c>
      <c r="L3" s="132" t="s">
        <v>74</v>
      </c>
      <c r="M3" s="132" t="s">
        <v>223</v>
      </c>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1515</v>
      </c>
      <c r="B4" s="125" t="s">
        <v>1523</v>
      </c>
      <c r="C4" s="126" t="s">
        <v>1524</v>
      </c>
      <c r="D4" s="128" t="s">
        <v>1525</v>
      </c>
      <c r="E4" s="128" t="s">
        <v>1526</v>
      </c>
      <c r="F4" s="128" t="s">
        <v>1527</v>
      </c>
      <c r="G4" s="128" t="s">
        <v>1528</v>
      </c>
      <c r="H4" s="128" t="s">
        <v>1529</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1515</v>
      </c>
      <c r="B5" s="125" t="s">
        <v>1530</v>
      </c>
      <c r="C5" s="126" t="s">
        <v>1531</v>
      </c>
      <c r="D5" s="128" t="s">
        <v>1532</v>
      </c>
      <c r="E5" s="128" t="s">
        <v>1533</v>
      </c>
      <c r="F5" s="128" t="s">
        <v>1534</v>
      </c>
      <c r="G5" s="128" t="s">
        <v>1535</v>
      </c>
      <c r="H5" s="128" t="s">
        <v>1536</v>
      </c>
      <c r="I5" s="130">
        <f>IF(COUNTIF(J5:AW5,"&lt;&gt;")=0,"",SUMPRODUCT(((Recommendations[ImplStatus]="Implemented")+(Recommendations[ImplStatus]="Compensated"))*ISNUMBER(MATCH(Recommendations[Id],J5:AW5,0)))/COUNTIF(J5:AW5,"&lt;&gt;"))</f>
        <v>0</v>
      </c>
      <c r="J5" s="132" t="s">
        <v>144</v>
      </c>
      <c r="K5" s="132" t="s">
        <v>281</v>
      </c>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1515</v>
      </c>
      <c r="B6" s="125" t="s">
        <v>1537</v>
      </c>
      <c r="C6" s="126" t="s">
        <v>1538</v>
      </c>
      <c r="D6" s="128" t="s">
        <v>1539</v>
      </c>
      <c r="E6" s="128" t="s">
        <v>1540</v>
      </c>
      <c r="F6" s="128" t="s">
        <v>1541</v>
      </c>
      <c r="G6" s="128" t="s">
        <v>1542</v>
      </c>
      <c r="H6" s="128" t="s">
        <v>1543</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1515</v>
      </c>
      <c r="B7" s="125" t="s">
        <v>1544</v>
      </c>
      <c r="C7" s="126" t="s">
        <v>1545</v>
      </c>
      <c r="D7" s="128" t="s">
        <v>1546</v>
      </c>
      <c r="E7" s="128" t="s">
        <v>1547</v>
      </c>
      <c r="F7" s="128" t="s">
        <v>1548</v>
      </c>
      <c r="G7" s="128" t="s">
        <v>1549</v>
      </c>
      <c r="H7" s="128" t="s">
        <v>1550</v>
      </c>
      <c r="I7" s="130">
        <f>IF(COUNTIF(J7:AW7,"&lt;&gt;")=0,"",SUMPRODUCT(((Recommendations[ImplStatus]="Implemented")+(Recommendations[ImplStatus]="Compensated"))*ISNUMBER(MATCH(Recommendations[Id],J7:AW7,0)))/COUNTIF(J7:AW7,"&lt;&gt;"))</f>
        <v>0</v>
      </c>
      <c r="J7" s="132" t="s">
        <v>69</v>
      </c>
      <c r="K7" s="132" t="s">
        <v>104</v>
      </c>
      <c r="L7" s="132" t="s">
        <v>199</v>
      </c>
      <c r="M7" s="132" t="s">
        <v>310</v>
      </c>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1515</v>
      </c>
      <c r="B8" s="125" t="s">
        <v>1551</v>
      </c>
      <c r="C8" s="126" t="s">
        <v>1552</v>
      </c>
      <c r="D8" s="128" t="s">
        <v>1553</v>
      </c>
      <c r="E8" s="128" t="s">
        <v>1554</v>
      </c>
      <c r="F8" s="128" t="s">
        <v>1555</v>
      </c>
      <c r="G8" s="128" t="s">
        <v>1549</v>
      </c>
      <c r="H8" s="128" t="s">
        <v>1556</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1515</v>
      </c>
      <c r="B9" s="125" t="s">
        <v>1557</v>
      </c>
      <c r="C9" s="126" t="s">
        <v>1558</v>
      </c>
      <c r="D9" s="128" t="s">
        <v>1559</v>
      </c>
      <c r="E9" s="128" t="s">
        <v>1560</v>
      </c>
      <c r="F9" s="128" t="s">
        <v>1561</v>
      </c>
      <c r="G9" s="128" t="s">
        <v>1562</v>
      </c>
      <c r="H9" s="128" t="s">
        <v>1563</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1515</v>
      </c>
      <c r="B10" s="125" t="s">
        <v>1564</v>
      </c>
      <c r="C10" s="126" t="s">
        <v>1565</v>
      </c>
      <c r="D10" s="128" t="s">
        <v>1566</v>
      </c>
      <c r="E10" s="128" t="s">
        <v>1567</v>
      </c>
      <c r="F10" s="128" t="s">
        <v>1568</v>
      </c>
      <c r="G10" s="128" t="s">
        <v>1569</v>
      </c>
      <c r="H10" s="128" t="s">
        <v>1570</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1515</v>
      </c>
      <c r="B11" s="125" t="s">
        <v>1571</v>
      </c>
      <c r="C11" s="126" t="s">
        <v>1572</v>
      </c>
      <c r="D11" s="128" t="s">
        <v>1573</v>
      </c>
      <c r="E11" s="128" t="s">
        <v>1574</v>
      </c>
      <c r="F11" s="128" t="s">
        <v>1575</v>
      </c>
      <c r="G11" s="128" t="s">
        <v>1576</v>
      </c>
      <c r="H11" s="128" t="s">
        <v>1577</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1515</v>
      </c>
      <c r="B12" s="125" t="s">
        <v>1578</v>
      </c>
      <c r="C12" s="126" t="s">
        <v>1579</v>
      </c>
      <c r="D12" s="128" t="s">
        <v>1580</v>
      </c>
      <c r="E12" s="128" t="s">
        <v>1581</v>
      </c>
      <c r="F12" s="128" t="s">
        <v>1582</v>
      </c>
      <c r="G12" s="128" t="s">
        <v>1569</v>
      </c>
      <c r="H12" s="128" t="s">
        <v>1583</v>
      </c>
      <c r="I12" s="130">
        <f>IF(COUNTIF(J12:AW12,"&lt;&gt;")=0,"",SUMPRODUCT(((Recommendations[ImplStatus]="Implemented")+(Recommendations[ImplStatus]="Compensated"))*ISNUMBER(MATCH(Recommendations[Id],J12:AW12,0)))/COUNTIF(J12:AW12,"&lt;&gt;"))</f>
        <v>0</v>
      </c>
      <c r="J12" s="132" t="s">
        <v>34</v>
      </c>
      <c r="K12" s="132" t="s">
        <v>124</v>
      </c>
      <c r="L12" s="132" t="s">
        <v>149</v>
      </c>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1515</v>
      </c>
      <c r="B13" s="125" t="s">
        <v>1584</v>
      </c>
      <c r="C13" s="126" t="s">
        <v>1585</v>
      </c>
      <c r="D13" s="128" t="s">
        <v>1586</v>
      </c>
      <c r="E13" s="128" t="s">
        <v>1587</v>
      </c>
      <c r="F13" s="128" t="s">
        <v>1588</v>
      </c>
      <c r="G13" s="128" t="s">
        <v>1569</v>
      </c>
      <c r="H13" s="128" t="s">
        <v>1589</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1515</v>
      </c>
      <c r="B14" s="125" t="s">
        <v>1590</v>
      </c>
      <c r="C14" s="126" t="s">
        <v>1591</v>
      </c>
      <c r="D14" s="128" t="s">
        <v>1592</v>
      </c>
      <c r="E14" s="128" t="s">
        <v>1593</v>
      </c>
      <c r="F14" s="128" t="s">
        <v>1594</v>
      </c>
      <c r="G14" s="128" t="s">
        <v>1595</v>
      </c>
      <c r="H14" s="128" t="s">
        <v>1596</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1515</v>
      </c>
      <c r="B15" s="125" t="s">
        <v>1597</v>
      </c>
      <c r="C15" s="126" t="s">
        <v>1598</v>
      </c>
      <c r="D15" s="128" t="s">
        <v>1599</v>
      </c>
      <c r="E15" s="128" t="s">
        <v>1600</v>
      </c>
      <c r="F15" s="128" t="s">
        <v>1601</v>
      </c>
      <c r="G15" s="128" t="s">
        <v>1602</v>
      </c>
      <c r="H15" s="128" t="s">
        <v>1603</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1515</v>
      </c>
      <c r="B16" s="125" t="s">
        <v>1604</v>
      </c>
      <c r="C16" s="126" t="s">
        <v>1605</v>
      </c>
      <c r="D16" s="128" t="s">
        <v>1606</v>
      </c>
      <c r="E16" s="128" t="s">
        <v>1607</v>
      </c>
      <c r="F16" s="128" t="s">
        <v>1608</v>
      </c>
      <c r="G16" s="128" t="s">
        <v>1609</v>
      </c>
      <c r="H16" s="128" t="s">
        <v>1610</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1515</v>
      </c>
      <c r="B17" s="125" t="s">
        <v>1611</v>
      </c>
      <c r="C17" s="126" t="s">
        <v>1612</v>
      </c>
      <c r="D17" s="128" t="s">
        <v>1613</v>
      </c>
      <c r="E17" s="128" t="s">
        <v>1614</v>
      </c>
      <c r="F17" s="128" t="s">
        <v>1615</v>
      </c>
      <c r="G17" s="128" t="s">
        <v>1616</v>
      </c>
      <c r="H17" s="128" t="s">
        <v>1617</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1515</v>
      </c>
      <c r="B18" s="125" t="s">
        <v>1618</v>
      </c>
      <c r="C18" s="126" t="s">
        <v>1619</v>
      </c>
      <c r="D18" s="128" t="s">
        <v>1620</v>
      </c>
      <c r="E18" s="128" t="s">
        <v>1621</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1622</v>
      </c>
      <c r="B19" s="124"/>
      <c r="C19" s="123" t="s">
        <v>1623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1622</v>
      </c>
      <c r="B20" s="125" t="s">
        <v>1624</v>
      </c>
      <c r="C20" s="126" t="s">
        <v>1625</v>
      </c>
      <c r="D20" s="128" t="s">
        <v>1626</v>
      </c>
      <c r="E20" s="128" t="s">
        <v>1627</v>
      </c>
      <c r="F20" s="128" t="s">
        <v>1628</v>
      </c>
      <c r="G20" s="128" t="s">
        <v>1629</v>
      </c>
      <c r="H20" s="128" t="s">
        <v>1630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1622</v>
      </c>
      <c r="B21" s="125" t="s">
        <v>1631</v>
      </c>
      <c r="C21" s="126" t="s">
        <v>1632</v>
      </c>
      <c r="D21" s="128" t="s">
        <v>1633</v>
      </c>
      <c r="E21" s="128" t="s">
        <v>1634</v>
      </c>
      <c r="F21" s="128" t="s">
        <v>1635</v>
      </c>
      <c r="G21" s="128" t="s">
        <v>1636</v>
      </c>
      <c r="H21" s="128" t="s">
        <v>1637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1638</v>
      </c>
      <c r="B22" s="124"/>
      <c r="C22" s="123" t="s">
        <v>1639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1638</v>
      </c>
      <c r="B23" s="125" t="s">
        <v>1640</v>
      </c>
      <c r="C23" s="126" t="s">
        <v>1641</v>
      </c>
      <c r="D23" s="128" t="s">
        <v>1642</v>
      </c>
      <c r="E23" s="128" t="s">
        <v>1643</v>
      </c>
      <c r="F23" s="128" t="s">
        <v>1644</v>
      </c>
      <c r="G23" s="128" t="s">
        <v>1645</v>
      </c>
      <c r="H23" s="128" t="s">
        <v>1646</v>
      </c>
      <c r="I23" s="130">
        <f>IF(COUNTIF(J23:AW23,"&lt;&gt;")=0,"",SUMPRODUCT(((Recommendations[ImplStatus]="Implemented")+(Recommendations[ImplStatus]="Compensated"))*ISNUMBER(MATCH(Recommendations[Id],J23:AW23,0)))/COUNTIF(J23:AW23,"&lt;&gt;"))</f>
        <v>0</v>
      </c>
      <c r="J23" s="132" t="s">
        <v>39</v>
      </c>
      <c r="K23" s="132" t="s">
        <v>54</v>
      </c>
      <c r="L23" s="132" t="s">
        <v>84</v>
      </c>
      <c r="M23" s="132" t="s">
        <v>271</v>
      </c>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1638</v>
      </c>
      <c r="B24" s="125" t="s">
        <v>1647</v>
      </c>
      <c r="C24" s="126" t="s">
        <v>1648</v>
      </c>
      <c r="D24" s="128" t="s">
        <v>1649</v>
      </c>
      <c r="E24" s="128" t="s">
        <v>1650</v>
      </c>
      <c r="F24" s="128" t="s">
        <v>1651</v>
      </c>
      <c r="G24" s="128" t="s">
        <v>1652</v>
      </c>
      <c r="H24" s="128" t="s">
        <v>1653</v>
      </c>
      <c r="I24" s="130">
        <f>IF(COUNTIF(J24:AW24,"&lt;&gt;")=0,"",SUMPRODUCT(((Recommendations[ImplStatus]="Implemented")+(Recommendations[ImplStatus]="Compensated"))*ISNUMBER(MATCH(Recommendations[Id],J24:AW24,0)))/COUNTIF(J24:AW24,"&lt;&gt;"))</f>
        <v>0</v>
      </c>
      <c r="J24" s="132" t="s">
        <v>54</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1638</v>
      </c>
      <c r="B25" s="125" t="s">
        <v>1654</v>
      </c>
      <c r="C25" s="126" t="s">
        <v>1655</v>
      </c>
      <c r="D25" s="128" t="s">
        <v>1656</v>
      </c>
      <c r="E25" s="128" t="s">
        <v>1657</v>
      </c>
      <c r="F25" s="128" t="s">
        <v>1658</v>
      </c>
      <c r="G25" s="128" t="s">
        <v>1659</v>
      </c>
      <c r="H25" s="128" t="s">
        <v>1660</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1638</v>
      </c>
      <c r="B26" s="125" t="s">
        <v>1661</v>
      </c>
      <c r="C26" s="126" t="s">
        <v>1662</v>
      </c>
      <c r="D26" s="128" t="s">
        <v>1663</v>
      </c>
      <c r="E26" s="128" t="s">
        <v>1664</v>
      </c>
      <c r="F26" s="128" t="s">
        <v>1665</v>
      </c>
      <c r="G26" s="128" t="s">
        <v>1652</v>
      </c>
      <c r="H26" s="128" t="s">
        <v>1666</v>
      </c>
      <c r="I26" s="130">
        <f>IF(COUNTIF(J26:AW26,"&lt;&gt;")=0,"",SUMPRODUCT(((Recommendations[ImplStatus]="Implemented")+(Recommendations[ImplStatus]="Compensated"))*ISNUMBER(MATCH(Recommendations[Id],J26:AW26,0)))/COUNTIF(J26:AW26,"&lt;&gt;"))</f>
        <v>0</v>
      </c>
      <c r="J26" s="132" t="s">
        <v>179</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1638</v>
      </c>
      <c r="B27" s="125" t="s">
        <v>1667</v>
      </c>
      <c r="C27" s="126" t="s">
        <v>1668</v>
      </c>
      <c r="D27" s="128" t="s">
        <v>1669</v>
      </c>
      <c r="E27" s="128" t="s">
        <v>1670</v>
      </c>
      <c r="F27" s="128" t="s">
        <v>1671</v>
      </c>
      <c r="G27" s="128" t="s">
        <v>1672</v>
      </c>
      <c r="H27" s="128" t="s">
        <v>1673</v>
      </c>
      <c r="I27" s="130">
        <f>IF(COUNTIF(J27:AW27,"&lt;&gt;")=0,"",SUMPRODUCT(((Recommendations[ImplStatus]="Implemented")+(Recommendations[ImplStatus]="Compensated"))*ISNUMBER(MATCH(Recommendations[Id],J27:AW27,0)))/COUNTIF(J27:AW27,"&lt;&gt;"))</f>
        <v>0</v>
      </c>
      <c r="J27" s="132" t="s">
        <v>45</v>
      </c>
      <c r="K27" s="132" t="s">
        <v>50</v>
      </c>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1638</v>
      </c>
      <c r="B28" s="125" t="s">
        <v>1674</v>
      </c>
      <c r="C28" s="126" t="s">
        <v>1675</v>
      </c>
      <c r="D28" s="128" t="s">
        <v>1676</v>
      </c>
      <c r="E28" s="128" t="s">
        <v>1677</v>
      </c>
      <c r="F28" s="128" t="s">
        <v>1678</v>
      </c>
      <c r="G28" s="128" t="s">
        <v>1679</v>
      </c>
      <c r="H28" s="128" t="s">
        <v>1680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1638</v>
      </c>
      <c r="B29" s="125" t="s">
        <v>1681</v>
      </c>
      <c r="C29" s="126" t="s">
        <v>1682</v>
      </c>
      <c r="D29" s="128" t="s">
        <v>1683</v>
      </c>
      <c r="E29" s="128" t="s">
        <v>1684</v>
      </c>
      <c r="F29" s="128" t="s">
        <v>1685</v>
      </c>
      <c r="G29" s="128" t="s">
        <v>1569</v>
      </c>
      <c r="H29" s="128" t="s">
        <v>1686</v>
      </c>
      <c r="I29" s="130">
        <f>IF(COUNTIF(J29:AW29,"&lt;&gt;")=0,"",SUMPRODUCT(((Recommendations[ImplStatus]="Implemented")+(Recommendations[ImplStatus]="Compensated"))*ISNUMBER(MATCH(Recommendations[Id],J29:AW29,0)))/COUNTIF(J29:AW29,"&lt;&gt;"))</f>
        <v>0</v>
      </c>
      <c r="J29" s="132" t="s">
        <v>184</v>
      </c>
      <c r="K29" s="132" t="s">
        <v>247</v>
      </c>
      <c r="L29" s="132" t="s">
        <v>252</v>
      </c>
      <c r="M29" s="132" t="s">
        <v>286</v>
      </c>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1638</v>
      </c>
      <c r="B30" s="125" t="s">
        <v>1687</v>
      </c>
      <c r="C30" s="126" t="s">
        <v>1688</v>
      </c>
      <c r="D30" s="128" t="s">
        <v>1689</v>
      </c>
      <c r="E30" s="128" t="s">
        <v>1690</v>
      </c>
      <c r="F30" s="128" t="s">
        <v>1691</v>
      </c>
      <c r="G30" s="128" t="s">
        <v>1652</v>
      </c>
      <c r="H30" s="128" t="s">
        <v>1692</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1693</v>
      </c>
      <c r="B31" s="124"/>
      <c r="C31" s="123" t="s">
        <v>1694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1693</v>
      </c>
      <c r="B32" s="125" t="s">
        <v>1695</v>
      </c>
      <c r="C32" s="126" t="s">
        <v>1696</v>
      </c>
      <c r="D32" s="128" t="s">
        <v>1697</v>
      </c>
      <c r="E32" s="128" t="s">
        <v>1698</v>
      </c>
      <c r="F32" s="128" t="s">
        <v>1699</v>
      </c>
      <c r="G32" s="128" t="s">
        <v>1700</v>
      </c>
      <c r="H32" s="128" t="s">
        <v>1701</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1693</v>
      </c>
      <c r="B33" s="125" t="s">
        <v>1702</v>
      </c>
      <c r="C33" s="126" t="s">
        <v>1703</v>
      </c>
      <c r="D33" s="128" t="s">
        <v>1704</v>
      </c>
      <c r="E33" s="128" t="s">
        <v>1705</v>
      </c>
      <c r="F33" s="128" t="s">
        <v>1706</v>
      </c>
      <c r="G33" s="128" t="s">
        <v>1707</v>
      </c>
      <c r="H33" s="128" t="s">
        <v>1708</v>
      </c>
      <c r="I33" s="130">
        <f>IF(COUNTIF(J33:AW33,"&lt;&gt;")=0,"",SUMPRODUCT(((Recommendations[ImplStatus]="Implemented")+(Recommendations[ImplStatus]="Compensated"))*ISNUMBER(MATCH(Recommendations[Id],J33:AW33,0)))/COUNTIF(J33:AW33,"&lt;&gt;"))</f>
        <v>0</v>
      </c>
      <c r="J33" s="132" t="s">
        <v>227</v>
      </c>
      <c r="K33" s="132" t="s">
        <v>240</v>
      </c>
      <c r="L33" s="132" t="s">
        <v>256</v>
      </c>
      <c r="M33" s="132" t="s">
        <v>296</v>
      </c>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1693</v>
      </c>
      <c r="B34" s="125" t="s">
        <v>1709</v>
      </c>
      <c r="C34" s="126" t="s">
        <v>1710</v>
      </c>
      <c r="D34" s="128" t="s">
        <v>1711</v>
      </c>
      <c r="E34" s="128" t="s">
        <v>1712</v>
      </c>
      <c r="F34" s="128" t="s">
        <v>1713</v>
      </c>
      <c r="G34" s="128" t="s">
        <v>1714</v>
      </c>
      <c r="H34" s="128" t="s">
        <v>1715</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1693</v>
      </c>
      <c r="B35" s="125" t="s">
        <v>1716</v>
      </c>
      <c r="C35" s="126" t="s">
        <v>1717</v>
      </c>
      <c r="D35" s="128" t="s">
        <v>1718</v>
      </c>
      <c r="E35" s="128" t="s">
        <v>1719</v>
      </c>
      <c r="F35" s="128" t="s">
        <v>1720</v>
      </c>
      <c r="G35" s="128" t="s">
        <v>1721</v>
      </c>
      <c r="H35" s="128" t="s">
        <v>1722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1693</v>
      </c>
      <c r="B36" s="125" t="s">
        <v>1723</v>
      </c>
      <c r="C36" s="126" t="s">
        <v>1724</v>
      </c>
      <c r="D36" s="128" t="s">
        <v>1725</v>
      </c>
      <c r="E36" s="128" t="s">
        <v>1726</v>
      </c>
      <c r="F36" s="128" t="s">
        <v>1727</v>
      </c>
      <c r="G36" s="128" t="s">
        <v>1728</v>
      </c>
      <c r="H36" s="128" t="s">
        <v>1729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1693</v>
      </c>
      <c r="B37" s="125" t="s">
        <v>1730</v>
      </c>
      <c r="C37" s="126" t="s">
        <v>1731</v>
      </c>
      <c r="D37" s="128" t="s">
        <v>1732</v>
      </c>
      <c r="E37" s="128" t="s">
        <v>1733</v>
      </c>
      <c r="F37" s="128" t="s">
        <v>1734</v>
      </c>
      <c r="G37" s="128" t="s">
        <v>1735</v>
      </c>
      <c r="H37" s="128" t="s">
        <v>1736</v>
      </c>
      <c r="I37" s="130">
        <f>IF(COUNTIF(J37:AW37,"&lt;&gt;")=0,"",SUMPRODUCT(((Recommendations[ImplStatus]="Implemented")+(Recommendations[ImplStatus]="Compensated"))*ISNUMBER(MATCH(Recommendations[Id],J37:AW37,0)))/COUNTIF(J37:AW37,"&lt;&gt;"))</f>
        <v>0</v>
      </c>
      <c r="J37" s="132" t="s">
        <v>169</v>
      </c>
      <c r="K37" s="132" t="s">
        <v>320</v>
      </c>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1693</v>
      </c>
      <c r="B38" s="125" t="s">
        <v>1737</v>
      </c>
      <c r="C38" s="126" t="s">
        <v>1738</v>
      </c>
      <c r="D38" s="128" t="s">
        <v>1739</v>
      </c>
      <c r="E38" s="128" t="s">
        <v>1740</v>
      </c>
      <c r="F38" s="128" t="s">
        <v>1741</v>
      </c>
      <c r="G38" s="128" t="s">
        <v>1742</v>
      </c>
      <c r="H38" s="128" t="s">
        <v>1743</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1693</v>
      </c>
      <c r="B39" s="125" t="s">
        <v>1744</v>
      </c>
      <c r="C39" s="126" t="s">
        <v>1745</v>
      </c>
      <c r="D39" s="128" t="s">
        <v>1746</v>
      </c>
      <c r="E39" s="128" t="s">
        <v>1747</v>
      </c>
      <c r="F39" s="128" t="s">
        <v>1748</v>
      </c>
      <c r="G39" s="128" t="s">
        <v>1749</v>
      </c>
      <c r="H39" s="128" t="s">
        <v>1750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1693</v>
      </c>
      <c r="B40" s="125" t="s">
        <v>1751</v>
      </c>
      <c r="C40" s="126" t="s">
        <v>1752</v>
      </c>
      <c r="D40" s="128" t="s">
        <v>1753</v>
      </c>
      <c r="E40" s="128" t="s">
        <v>1754</v>
      </c>
      <c r="F40" s="128" t="s">
        <v>1755</v>
      </c>
      <c r="G40" s="128" t="s">
        <v>1756</v>
      </c>
      <c r="H40" s="128" t="s">
        <v>1757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1693</v>
      </c>
      <c r="B41" s="125" t="s">
        <v>1758</v>
      </c>
      <c r="C41" s="126" t="s">
        <v>1759</v>
      </c>
      <c r="D41" s="128" t="s">
        <v>1760</v>
      </c>
      <c r="E41" s="128" t="s">
        <v>1761</v>
      </c>
      <c r="F41" s="128" t="s">
        <v>1762</v>
      </c>
      <c r="G41" s="128" t="s">
        <v>1700</v>
      </c>
      <c r="H41" s="128" t="s">
        <v>1763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1764</v>
      </c>
      <c r="B42" s="124"/>
      <c r="C42" s="123" t="s">
        <v>1765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1764</v>
      </c>
      <c r="B43" s="125" t="s">
        <v>1766</v>
      </c>
      <c r="C43" s="126" t="s">
        <v>1767</v>
      </c>
      <c r="D43" s="128" t="s">
        <v>1768</v>
      </c>
      <c r="E43" s="128" t="s">
        <v>1769</v>
      </c>
      <c r="F43" s="128" t="s">
        <v>1770</v>
      </c>
      <c r="G43" s="128" t="s">
        <v>1771</v>
      </c>
      <c r="H43" s="128" t="s">
        <v>1772</v>
      </c>
      <c r="I43" s="130">
        <f>IF(COUNTIF(J43:AW43,"&lt;&gt;")=0,"",SUMPRODUCT(((Recommendations[ImplStatus]="Implemented")+(Recommendations[ImplStatus]="Compensated"))*ISNUMBER(MATCH(Recommendations[Id],J43:AW43,0)))/COUNTIF(J43:AW43,"&lt;&gt;"))</f>
        <v>0</v>
      </c>
      <c r="J43" s="132" t="s">
        <v>23</v>
      </c>
      <c r="K43" s="132" t="s">
        <v>89</v>
      </c>
      <c r="L43" s="132" t="s">
        <v>99</v>
      </c>
      <c r="M43" s="132" t="s">
        <v>114</v>
      </c>
      <c r="N43" s="132" t="s">
        <v>134</v>
      </c>
      <c r="O43" s="132" t="s">
        <v>194</v>
      </c>
      <c r="P43" s="132" t="s">
        <v>214</v>
      </c>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1764</v>
      </c>
      <c r="B44" s="125" t="s">
        <v>1773</v>
      </c>
      <c r="C44" s="126" t="s">
        <v>1774</v>
      </c>
      <c r="D44" s="128" t="s">
        <v>1775</v>
      </c>
      <c r="E44" s="128" t="s">
        <v>1776</v>
      </c>
      <c r="F44" s="128" t="s">
        <v>1777</v>
      </c>
      <c r="G44" s="128" t="s">
        <v>1778</v>
      </c>
      <c r="H44" s="128" t="s">
        <v>1779</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1764</v>
      </c>
      <c r="B45" s="125" t="s">
        <v>1780</v>
      </c>
      <c r="C45" s="126" t="s">
        <v>1781</v>
      </c>
      <c r="D45" s="128" t="s">
        <v>1782</v>
      </c>
      <c r="E45" s="128" t="s">
        <v>1783</v>
      </c>
      <c r="F45" s="128" t="s">
        <v>1784</v>
      </c>
      <c r="G45" s="128" t="s">
        <v>1785</v>
      </c>
      <c r="H45" s="128" t="s">
        <v>1786</v>
      </c>
      <c r="I45" s="130">
        <f>IF(COUNTIF(J45:AW45,"&lt;&gt;")=0,"",SUMPRODUCT(((Recommendations[ImplStatus]="Implemented")+(Recommendations[ImplStatus]="Compensated"))*ISNUMBER(MATCH(Recommendations[Id],J45:AW45,0)))/COUNTIF(J45:AW45,"&lt;&gt;"))</f>
        <v>0</v>
      </c>
      <c r="J45" s="132" t="s">
        <v>174</v>
      </c>
      <c r="K45" s="132" t="s">
        <v>219</v>
      </c>
      <c r="L45" s="132" t="s">
        <v>305</v>
      </c>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1764</v>
      </c>
      <c r="B46" s="125" t="s">
        <v>1787</v>
      </c>
      <c r="C46" s="126" t="s">
        <v>1788</v>
      </c>
      <c r="D46" s="128" t="s">
        <v>1789</v>
      </c>
      <c r="E46" s="128" t="s">
        <v>1790</v>
      </c>
      <c r="F46" s="128" t="s">
        <v>1791</v>
      </c>
      <c r="G46" s="128" t="s">
        <v>1785</v>
      </c>
      <c r="H46" s="128" t="s">
        <v>1792</v>
      </c>
      <c r="I46" s="130">
        <f>IF(COUNTIF(J46:AW46,"&lt;&gt;")=0,"",SUMPRODUCT(((Recommendations[ImplStatus]="Implemented")+(Recommendations[ImplStatus]="Compensated"))*ISNUMBER(MATCH(Recommendations[Id],J46:AW46,0)))/COUNTIF(J46:AW46,"&lt;&gt;"))</f>
        <v>0</v>
      </c>
      <c r="J46" s="132" t="s">
        <v>119</v>
      </c>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1764</v>
      </c>
      <c r="B47" s="125" t="s">
        <v>1793</v>
      </c>
      <c r="C47" s="126" t="s">
        <v>1794</v>
      </c>
      <c r="D47" s="128" t="s">
        <v>1795</v>
      </c>
      <c r="E47" s="128" t="s">
        <v>1796</v>
      </c>
      <c r="F47" s="128" t="s">
        <v>1797</v>
      </c>
      <c r="G47" s="128" t="s">
        <v>1798</v>
      </c>
      <c r="H47" s="128" t="s">
        <v>1799</v>
      </c>
      <c r="I47" s="130">
        <f>IF(COUNTIF(J47:AW47,"&lt;&gt;")=0,"",SUMPRODUCT(((Recommendations[ImplStatus]="Implemented")+(Recommendations[ImplStatus]="Compensated"))*ISNUMBER(MATCH(Recommendations[Id],J47:AW47,0)))/COUNTIF(J47:AW47,"&lt;&gt;"))</f>
        <v>0</v>
      </c>
      <c r="J47" s="132" t="s">
        <v>154</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1764</v>
      </c>
      <c r="B48" s="125" t="s">
        <v>1800</v>
      </c>
      <c r="C48" s="126" t="s">
        <v>1801</v>
      </c>
      <c r="D48" s="128" t="s">
        <v>1802</v>
      </c>
      <c r="E48" s="128" t="s">
        <v>1803</v>
      </c>
      <c r="F48" s="128" t="s">
        <v>1804</v>
      </c>
      <c r="G48" s="128" t="s">
        <v>1805</v>
      </c>
      <c r="H48" s="128" t="s">
        <v>1806</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1764</v>
      </c>
      <c r="B49" s="125" t="s">
        <v>1807</v>
      </c>
      <c r="C49" s="126" t="s">
        <v>1808</v>
      </c>
      <c r="D49" s="128" t="s">
        <v>1809</v>
      </c>
      <c r="E49" s="128" t="s">
        <v>1810</v>
      </c>
      <c r="F49" s="128" t="s">
        <v>1811</v>
      </c>
      <c r="G49" s="128" t="s">
        <v>1569</v>
      </c>
      <c r="H49" s="128" t="s">
        <v>1812</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1764</v>
      </c>
      <c r="B50" s="125" t="s">
        <v>1813</v>
      </c>
      <c r="C50" s="126" t="s">
        <v>1814</v>
      </c>
      <c r="D50" s="128" t="s">
        <v>1815</v>
      </c>
      <c r="E50" s="128" t="s">
        <v>1816</v>
      </c>
      <c r="F50" s="128" t="s">
        <v>1817</v>
      </c>
      <c r="G50" s="128" t="s">
        <v>1818</v>
      </c>
      <c r="H50" s="128" t="s">
        <v>1819</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1820</v>
      </c>
      <c r="B51" s="124"/>
      <c r="C51" s="123" t="s">
        <v>1821</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1820</v>
      </c>
      <c r="B52" s="125" t="s">
        <v>1822</v>
      </c>
      <c r="C52" s="126" t="s">
        <v>1823</v>
      </c>
      <c r="D52" s="128" t="s">
        <v>1824</v>
      </c>
      <c r="E52" s="128" t="s">
        <v>1825</v>
      </c>
      <c r="F52" s="128" t="s">
        <v>1826</v>
      </c>
      <c r="G52" s="128" t="s">
        <v>1827</v>
      </c>
      <c r="H52" s="128" t="s">
        <v>1828</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1820</v>
      </c>
      <c r="B53" s="125" t="s">
        <v>1829</v>
      </c>
      <c r="C53" s="126" t="s">
        <v>1830</v>
      </c>
      <c r="D53" s="128" t="s">
        <v>1831</v>
      </c>
      <c r="E53" s="128" t="s">
        <v>1832</v>
      </c>
      <c r="F53" s="128" t="s">
        <v>1833</v>
      </c>
      <c r="G53" s="128" t="s">
        <v>1834</v>
      </c>
      <c r="H53" s="128" t="s">
        <v>1835</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1820</v>
      </c>
      <c r="B54" s="125" t="s">
        <v>1836</v>
      </c>
      <c r="C54" s="126" t="s">
        <v>1837</v>
      </c>
      <c r="D54" s="128" t="s">
        <v>1838</v>
      </c>
      <c r="E54" s="128" t="s">
        <v>1839</v>
      </c>
      <c r="F54" s="128" t="s">
        <v>1840</v>
      </c>
      <c r="G54" s="128" t="s">
        <v>1841</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1820</v>
      </c>
      <c r="B55" s="125" t="s">
        <v>1842</v>
      </c>
      <c r="C55" s="126" t="s">
        <v>1843</v>
      </c>
      <c r="D55" s="128" t="s">
        <v>1844</v>
      </c>
      <c r="E55" s="128" t="s">
        <v>1845</v>
      </c>
      <c r="F55" s="128" t="s">
        <v>1846</v>
      </c>
      <c r="G55" s="128" t="s">
        <v>1847</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1820</v>
      </c>
      <c r="B56" s="125" t="s">
        <v>1848</v>
      </c>
      <c r="C56" s="126" t="s">
        <v>1849</v>
      </c>
      <c r="D56" s="128" t="s">
        <v>1850</v>
      </c>
      <c r="E56" s="128" t="s">
        <v>1851</v>
      </c>
      <c r="F56" s="128" t="s">
        <v>1852</v>
      </c>
      <c r="G56" s="128" t="s">
        <v>1853</v>
      </c>
      <c r="H56" s="128" t="s">
        <v>1854</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1855</v>
      </c>
      <c r="B57" s="124"/>
      <c r="C57" s="123" t="s">
        <v>1856</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1855</v>
      </c>
      <c r="B58" s="125" t="s">
        <v>1857</v>
      </c>
      <c r="C58" s="126" t="s">
        <v>1858</v>
      </c>
      <c r="D58" s="128" t="s">
        <v>1859</v>
      </c>
      <c r="E58" s="128" t="s">
        <v>1860</v>
      </c>
      <c r="F58" s="128" t="s">
        <v>1861</v>
      </c>
      <c r="G58" s="128" t="s">
        <v>1862</v>
      </c>
      <c r="H58" s="128" t="s">
        <v>1863</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1855</v>
      </c>
      <c r="B59" s="125" t="s">
        <v>1864</v>
      </c>
      <c r="C59" s="126" t="s">
        <v>1865</v>
      </c>
      <c r="D59" s="128" t="s">
        <v>1866</v>
      </c>
      <c r="E59" s="128" t="s">
        <v>1867</v>
      </c>
      <c r="F59" s="128" t="s">
        <v>1868</v>
      </c>
      <c r="G59" s="128" t="s">
        <v>1869</v>
      </c>
      <c r="H59" s="128" t="s">
        <v>1870</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1855</v>
      </c>
      <c r="B60" s="125" t="s">
        <v>1871</v>
      </c>
      <c r="C60" s="126" t="s">
        <v>1872</v>
      </c>
      <c r="D60" s="128" t="s">
        <v>1873</v>
      </c>
      <c r="E60" s="128" t="s">
        <v>1874</v>
      </c>
      <c r="F60" s="128" t="s">
        <v>1875</v>
      </c>
      <c r="G60" s="128" t="s">
        <v>1876</v>
      </c>
      <c r="H60" s="128" t="s">
        <v>1877</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1878</v>
      </c>
      <c r="B61" s="124"/>
      <c r="C61" s="123" t="s">
        <v>1879</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1878</v>
      </c>
      <c r="B62" s="125" t="s">
        <v>1880</v>
      </c>
      <c r="C62" s="126" t="s">
        <v>1881</v>
      </c>
      <c r="D62" s="128" t="s">
        <v>1882</v>
      </c>
      <c r="E62" s="128" t="s">
        <v>1883</v>
      </c>
      <c r="F62" s="128" t="s">
        <v>1884</v>
      </c>
      <c r="G62" s="128" t="s">
        <v>1885</v>
      </c>
      <c r="H62" s="128" t="s">
        <v>1886</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1878</v>
      </c>
      <c r="B63" s="125" t="s">
        <v>1887</v>
      </c>
      <c r="C63" s="126" t="s">
        <v>1888</v>
      </c>
      <c r="D63" s="128" t="s">
        <v>1889</v>
      </c>
      <c r="E63" s="128" t="s">
        <v>1890</v>
      </c>
      <c r="F63" s="128" t="s">
        <v>1891</v>
      </c>
      <c r="G63" s="128" t="s">
        <v>1892</v>
      </c>
      <c r="H63" s="128" t="s">
        <v>1893</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1878</v>
      </c>
      <c r="B64" s="125" t="s">
        <v>1894</v>
      </c>
      <c r="C64" s="126" t="s">
        <v>1895</v>
      </c>
      <c r="D64" s="128" t="s">
        <v>1896</v>
      </c>
      <c r="E64" s="128" t="s">
        <v>1897</v>
      </c>
      <c r="F64" s="128" t="s">
        <v>1898</v>
      </c>
      <c r="G64" s="128" t="s">
        <v>1899</v>
      </c>
      <c r="H64" s="128" t="s">
        <v>1900</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1878</v>
      </c>
      <c r="B65" s="125" t="s">
        <v>1901</v>
      </c>
      <c r="C65" s="126" t="s">
        <v>1902</v>
      </c>
      <c r="D65" s="128" t="s">
        <v>1903</v>
      </c>
      <c r="E65" s="128" t="s">
        <v>1904</v>
      </c>
      <c r="F65" s="128" t="s">
        <v>1905</v>
      </c>
      <c r="G65" s="128" t="s">
        <v>1906</v>
      </c>
      <c r="H65" s="128" t="s">
        <v>1907</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1878</v>
      </c>
      <c r="B66" s="125" t="s">
        <v>1908</v>
      </c>
      <c r="C66" s="126" t="s">
        <v>1909</v>
      </c>
      <c r="D66" s="128" t="s">
        <v>1910</v>
      </c>
      <c r="E66" s="128" t="s">
        <v>1911</v>
      </c>
      <c r="F66" s="128" t="s">
        <v>1912</v>
      </c>
      <c r="G66" s="128" t="s">
        <v>1913</v>
      </c>
      <c r="H66" s="128" t="s">
        <v>1914</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1878</v>
      </c>
      <c r="B67" s="125" t="s">
        <v>1915</v>
      </c>
      <c r="C67" s="126" t="s">
        <v>1916</v>
      </c>
      <c r="D67" s="128" t="s">
        <v>1917</v>
      </c>
      <c r="E67" s="128" t="s">
        <v>1918</v>
      </c>
      <c r="F67" s="128" t="s">
        <v>1919</v>
      </c>
      <c r="G67" s="128" t="s">
        <v>1920</v>
      </c>
      <c r="H67" s="128" t="s">
        <v>1921</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1878</v>
      </c>
      <c r="B68" s="125" t="s">
        <v>1922</v>
      </c>
      <c r="C68" s="126" t="s">
        <v>1923</v>
      </c>
      <c r="D68" s="128" t="s">
        <v>1924</v>
      </c>
      <c r="E68" s="128" t="s">
        <v>1925</v>
      </c>
      <c r="F68" s="128" t="s">
        <v>1926</v>
      </c>
      <c r="G68" s="128" t="s">
        <v>1927</v>
      </c>
      <c r="H68" s="128" t="s">
        <v>1928</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1929</v>
      </c>
      <c r="B69" s="124"/>
      <c r="C69" s="123" t="s">
        <v>1930</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1929</v>
      </c>
      <c r="B70" s="125" t="s">
        <v>1931</v>
      </c>
      <c r="C70" s="126" t="s">
        <v>1932</v>
      </c>
      <c r="D70" s="128" t="s">
        <v>1933</v>
      </c>
      <c r="E70" s="128" t="s">
        <v>1934</v>
      </c>
      <c r="F70" s="128" t="s">
        <v>1935</v>
      </c>
      <c r="G70" s="128" t="s">
        <v>1936</v>
      </c>
      <c r="H70" s="128" t="s">
        <v>1937</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1929</v>
      </c>
      <c r="B71" s="125" t="s">
        <v>1938</v>
      </c>
      <c r="C71" s="126" t="s">
        <v>1939</v>
      </c>
      <c r="D71" s="128" t="s">
        <v>1940</v>
      </c>
      <c r="E71" s="128" t="s">
        <v>1941</v>
      </c>
      <c r="F71" s="128" t="s">
        <v>1942</v>
      </c>
      <c r="G71" s="128" t="s">
        <v>1943</v>
      </c>
      <c r="H71" s="128" t="s">
        <v>1944</v>
      </c>
      <c r="I71" s="130">
        <f>IF(COUNTIF(J71:AW71,"&lt;&gt;")=0,"",SUMPRODUCT(((Recommendations[ImplStatus]="Implemented")+(Recommendations[ImplStatus]="Compensated"))*ISNUMBER(MATCH(Recommendations[Id],J71:AW71,0)))/COUNTIF(J71:AW71,"&lt;&gt;"))</f>
        <v>0</v>
      </c>
      <c r="J71" s="132" t="s">
        <v>29</v>
      </c>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1945</v>
      </c>
      <c r="B72" s="124"/>
      <c r="C72" s="123" t="s">
        <v>1946</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1945</v>
      </c>
      <c r="B73" s="125" t="s">
        <v>1947</v>
      </c>
      <c r="C73" s="126" t="s">
        <v>1948</v>
      </c>
      <c r="D73" s="128" t="s">
        <v>1949</v>
      </c>
      <c r="E73" s="128" t="s">
        <v>1950</v>
      </c>
      <c r="F73" s="128" t="s">
        <v>1951</v>
      </c>
      <c r="G73" s="128" t="s">
        <v>1952</v>
      </c>
      <c r="H73" s="128" t="s">
        <v>1953</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1945</v>
      </c>
      <c r="B74" s="125" t="s">
        <v>1954</v>
      </c>
      <c r="C74" s="126" t="s">
        <v>1955</v>
      </c>
      <c r="D74" s="128" t="s">
        <v>1956</v>
      </c>
      <c r="E74" s="128" t="s">
        <v>1957</v>
      </c>
      <c r="F74" s="128" t="s">
        <v>1958</v>
      </c>
      <c r="G74" s="128" t="s">
        <v>1959</v>
      </c>
      <c r="H74" s="128" t="s">
        <v>1960</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1945</v>
      </c>
      <c r="B75" s="125" t="s">
        <v>1961</v>
      </c>
      <c r="C75" s="126" t="s">
        <v>1962</v>
      </c>
      <c r="D75" s="128" t="s">
        <v>1963</v>
      </c>
      <c r="E75" s="128" t="s">
        <v>1964</v>
      </c>
      <c r="F75" s="128" t="s">
        <v>1965</v>
      </c>
      <c r="G75" s="128" t="s">
        <v>1966</v>
      </c>
      <c r="H75" s="128" t="s">
        <v>1967</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1945</v>
      </c>
      <c r="B76" s="125" t="s">
        <v>1968</v>
      </c>
      <c r="C76" s="126" t="s">
        <v>1969</v>
      </c>
      <c r="D76" s="128" t="s">
        <v>1970</v>
      </c>
      <c r="E76" s="128" t="s">
        <v>1971</v>
      </c>
      <c r="F76" s="128" t="s">
        <v>1972</v>
      </c>
      <c r="G76" s="128" t="s">
        <v>1973</v>
      </c>
      <c r="H76" s="128" t="s">
        <v>1974</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1945</v>
      </c>
      <c r="B77" s="125" t="s">
        <v>1975</v>
      </c>
      <c r="C77" s="126" t="s">
        <v>1976</v>
      </c>
      <c r="D77" s="128" t="s">
        <v>1977</v>
      </c>
      <c r="E77" s="128" t="s">
        <v>1978</v>
      </c>
      <c r="F77" s="128" t="s">
        <v>1979</v>
      </c>
      <c r="G77" s="128" t="s">
        <v>1973</v>
      </c>
      <c r="H77" s="128" t="s">
        <v>1980</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1981</v>
      </c>
      <c r="B78" s="124"/>
      <c r="C78" s="123" t="s">
        <v>1982</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1981</v>
      </c>
      <c r="B79" s="125" t="s">
        <v>1981</v>
      </c>
      <c r="C79" s="126" t="s">
        <v>1983</v>
      </c>
      <c r="D79" s="128" t="s">
        <v>1984</v>
      </c>
      <c r="E79" s="128" t="s">
        <v>1985</v>
      </c>
      <c r="F79" s="128" t="s">
        <v>1986</v>
      </c>
      <c r="G79" s="128" t="s">
        <v>1987</v>
      </c>
      <c r="H79" s="128" t="s">
        <v>1988</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1981</v>
      </c>
      <c r="B80" s="125" t="s">
        <v>1989</v>
      </c>
      <c r="C80" s="126" t="s">
        <v>1990</v>
      </c>
      <c r="D80" s="128" t="s">
        <v>1991</v>
      </c>
      <c r="E80" s="128" t="s">
        <v>1992</v>
      </c>
      <c r="F80" s="128" t="s">
        <v>1993</v>
      </c>
      <c r="G80" s="128" t="s">
        <v>1994</v>
      </c>
      <c r="H80" s="128" t="s">
        <v>1995</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1981</v>
      </c>
      <c r="B81" s="125" t="s">
        <v>1996</v>
      </c>
      <c r="C81" s="126" t="s">
        <v>1997</v>
      </c>
      <c r="D81" s="128" t="s">
        <v>1998</v>
      </c>
      <c r="E81" s="128" t="s">
        <v>1999</v>
      </c>
      <c r="F81" s="128" t="s">
        <v>2000</v>
      </c>
      <c r="G81" s="128" t="s">
        <v>2001</v>
      </c>
      <c r="H81" s="128" t="s">
        <v>2002</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2003</v>
      </c>
      <c r="B82" s="124"/>
      <c r="C82" s="123" t="s">
        <v>2004</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2003</v>
      </c>
      <c r="B83" s="125" t="s">
        <v>2005</v>
      </c>
      <c r="C83" s="126" t="s">
        <v>2006</v>
      </c>
      <c r="D83" s="128" t="s">
        <v>2007</v>
      </c>
      <c r="E83" s="128" t="s">
        <v>2008</v>
      </c>
      <c r="F83" s="128" t="s">
        <v>2009</v>
      </c>
      <c r="G83" s="128" t="s">
        <v>2010</v>
      </c>
      <c r="H83" s="128" t="s">
        <v>2011</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2003</v>
      </c>
      <c r="B84" s="125" t="s">
        <v>2012</v>
      </c>
      <c r="C84" s="126" t="s">
        <v>2013</v>
      </c>
      <c r="D84" s="128" t="s">
        <v>2014</v>
      </c>
      <c r="E84" s="128" t="s">
        <v>2015</v>
      </c>
      <c r="F84" s="128" t="s">
        <v>2016</v>
      </c>
      <c r="G84" s="128" t="s">
        <v>2017</v>
      </c>
      <c r="H84" s="128" t="s">
        <v>2018</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2003</v>
      </c>
      <c r="B85" s="125" t="s">
        <v>2019</v>
      </c>
      <c r="C85" s="126" t="s">
        <v>2020</v>
      </c>
      <c r="D85" s="128" t="s">
        <v>2021</v>
      </c>
      <c r="E85" s="128" t="s">
        <v>2022</v>
      </c>
      <c r="F85" s="128" t="s">
        <v>2023</v>
      </c>
      <c r="G85" s="128" t="s">
        <v>2024</v>
      </c>
      <c r="H85" s="128" t="s">
        <v>2025</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2003</v>
      </c>
      <c r="B86" s="125" t="s">
        <v>2026</v>
      </c>
      <c r="C86" s="126" t="s">
        <v>2027</v>
      </c>
      <c r="D86" s="128" t="s">
        <v>2028</v>
      </c>
      <c r="E86" s="128" t="s">
        <v>2029</v>
      </c>
      <c r="F86" s="128" t="s">
        <v>2030</v>
      </c>
      <c r="G86" s="128" t="s">
        <v>2031</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2032</v>
      </c>
      <c r="B87" s="124"/>
      <c r="C87" s="123" t="s">
        <v>2033</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2032</v>
      </c>
      <c r="B88" s="125" t="s">
        <v>2034</v>
      </c>
      <c r="C88" s="126" t="s">
        <v>2035</v>
      </c>
      <c r="D88" s="128" t="s">
        <v>2036</v>
      </c>
      <c r="E88" s="128" t="s">
        <v>2037</v>
      </c>
      <c r="F88" s="128" t="s">
        <v>2038</v>
      </c>
      <c r="G88" s="128" t="s">
        <v>2039</v>
      </c>
      <c r="H88" s="128" t="s">
        <v>2040</v>
      </c>
      <c r="I88" s="130">
        <f>IF(COUNTIF(J88:AW88,"&lt;&gt;")=0,"",SUMPRODUCT(((Recommendations[ImplStatus]="Implemented")+(Recommendations[ImplStatus]="Compensated"))*ISNUMBER(MATCH(Recommendations[Id],J88:AW88,0)))/COUNTIF(J88:AW88,"&lt;&gt;"))</f>
        <v>0</v>
      </c>
      <c r="J88" s="132" t="s">
        <v>129</v>
      </c>
      <c r="K88" s="132" t="s">
        <v>159</v>
      </c>
      <c r="L88" s="132" t="s">
        <v>204</v>
      </c>
      <c r="M88" s="132" t="s">
        <v>209</v>
      </c>
      <c r="N88" s="132" t="s">
        <v>266</v>
      </c>
      <c r="O88" s="132" t="s">
        <v>291</v>
      </c>
      <c r="P88" s="132" t="s">
        <v>300</v>
      </c>
      <c r="Q88" s="132" t="s">
        <v>315</v>
      </c>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2032</v>
      </c>
      <c r="B89" s="125" t="s">
        <v>2041</v>
      </c>
      <c r="C89" s="126" t="s">
        <v>2042</v>
      </c>
      <c r="D89" s="128" t="s">
        <v>2043</v>
      </c>
      <c r="E89" s="128" t="s">
        <v>2044</v>
      </c>
      <c r="F89" s="128" t="s">
        <v>2045</v>
      </c>
      <c r="G89" s="128" t="s">
        <v>1569</v>
      </c>
      <c r="H89" s="128" t="s">
        <v>2046</v>
      </c>
      <c r="I89" s="130">
        <f>IF(COUNTIF(J89:AW89,"&lt;&gt;")=0,"",SUMPRODUCT(((Recommendations[ImplStatus]="Implemented")+(Recommendations[ImplStatus]="Compensated"))*ISNUMBER(MATCH(Recommendations[Id],J89:AW89,0)))/COUNTIF(J89:AW89,"&lt;&gt;"))</f>
        <v>0</v>
      </c>
      <c r="J89" s="132" t="s">
        <v>276</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2032</v>
      </c>
      <c r="B90" s="125" t="s">
        <v>2047</v>
      </c>
      <c r="C90" s="126" t="s">
        <v>2048</v>
      </c>
      <c r="D90" s="128" t="s">
        <v>2049</v>
      </c>
      <c r="E90" s="128" t="s">
        <v>2050</v>
      </c>
      <c r="F90" s="128" t="s">
        <v>2051</v>
      </c>
      <c r="G90" s="128" t="s">
        <v>2039</v>
      </c>
      <c r="H90" s="128" t="s">
        <v>2052</v>
      </c>
      <c r="I90" s="130">
        <f>IF(COUNTIF(J90:AW90,"&lt;&gt;")=0,"",SUMPRODUCT(((Recommendations[ImplStatus]="Implemented")+(Recommendations[ImplStatus]="Compensated"))*ISNUMBER(MATCH(Recommendations[Id],J90:AW90,0)))/COUNTIF(J90:AW90,"&lt;&gt;"))</f>
        <v>0</v>
      </c>
      <c r="J90" s="132" t="s">
        <v>164</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2032</v>
      </c>
      <c r="B91" s="125" t="s">
        <v>2053</v>
      </c>
      <c r="C91" s="126" t="s">
        <v>2054</v>
      </c>
      <c r="D91" s="128" t="s">
        <v>2055</v>
      </c>
      <c r="E91" s="128" t="s">
        <v>2056</v>
      </c>
      <c r="F91" s="128" t="s">
        <v>2057</v>
      </c>
      <c r="G91" s="128" t="s">
        <v>1569</v>
      </c>
      <c r="H91" s="128" t="s">
        <v>2058</v>
      </c>
      <c r="I91" s="130">
        <f>IF(COUNTIF(J91:AW91,"&lt;&gt;")=0,"",SUMPRODUCT(((Recommendations[ImplStatus]="Implemented")+(Recommendations[ImplStatus]="Compensated"))*ISNUMBER(MATCH(Recommendations[Id],J91:AW91,0)))/COUNTIF(J91:AW91,"&lt;&gt;"))</f>
        <v>0</v>
      </c>
      <c r="J91" s="132" t="s">
        <v>13</v>
      </c>
      <c r="K91" s="132" t="s">
        <v>79</v>
      </c>
      <c r="L91" s="132" t="s">
        <v>109</v>
      </c>
      <c r="M91" s="132" t="s">
        <v>139</v>
      </c>
      <c r="N91" s="132" t="s">
        <v>189</v>
      </c>
      <c r="O91" s="132" t="s">
        <v>232</v>
      </c>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2032</v>
      </c>
      <c r="B92" s="125" t="s">
        <v>2059</v>
      </c>
      <c r="C92" s="126" t="s">
        <v>2060</v>
      </c>
      <c r="D92" s="128" t="s">
        <v>2061</v>
      </c>
      <c r="E92" s="128" t="s">
        <v>2062</v>
      </c>
      <c r="F92" s="128" t="s">
        <v>2063</v>
      </c>
      <c r="G92" s="128" t="s">
        <v>1569</v>
      </c>
      <c r="H92" s="128" t="s">
        <v>2064</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2032</v>
      </c>
      <c r="B93" s="125" t="s">
        <v>2065</v>
      </c>
      <c r="C93" s="126" t="s">
        <v>2066</v>
      </c>
      <c r="D93" s="128" t="s">
        <v>2067</v>
      </c>
      <c r="E93" s="128" t="s">
        <v>2068</v>
      </c>
      <c r="F93" s="128" t="s">
        <v>2069</v>
      </c>
      <c r="G93" s="128" t="s">
        <v>2070</v>
      </c>
      <c r="H93" s="128" t="s">
        <v>2071</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2032</v>
      </c>
      <c r="B94" s="125" t="s">
        <v>2072</v>
      </c>
      <c r="C94" s="126" t="s">
        <v>2073</v>
      </c>
      <c r="D94" s="128" t="s">
        <v>2074</v>
      </c>
      <c r="E94" s="128" t="s">
        <v>2075</v>
      </c>
      <c r="F94" s="128" t="s">
        <v>2076</v>
      </c>
      <c r="G94" s="128" t="s">
        <v>2077</v>
      </c>
      <c r="H94" s="128" t="s">
        <v>2078</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2032</v>
      </c>
      <c r="B95" s="125" t="s">
        <v>2079</v>
      </c>
      <c r="C95" s="126" t="s">
        <v>2080</v>
      </c>
      <c r="D95" s="128" t="s">
        <v>2081</v>
      </c>
      <c r="E95" s="128" t="s">
        <v>2082</v>
      </c>
      <c r="F95" s="128" t="s">
        <v>2083</v>
      </c>
      <c r="G95" s="128" t="s">
        <v>2084</v>
      </c>
      <c r="H95" s="128" t="s">
        <v>2085</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2032</v>
      </c>
      <c r="B96" s="125" t="s">
        <v>2086</v>
      </c>
      <c r="C96" s="126" t="s">
        <v>2087</v>
      </c>
      <c r="D96" s="128" t="s">
        <v>2088</v>
      </c>
      <c r="E96" s="128" t="s">
        <v>2089</v>
      </c>
      <c r="F96" s="128" t="s">
        <v>2090</v>
      </c>
      <c r="G96" s="128" t="s">
        <v>2091</v>
      </c>
      <c r="H96" s="128" t="s">
        <v>2092</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2032</v>
      </c>
      <c r="B97" s="125" t="s">
        <v>2093</v>
      </c>
      <c r="C97" s="126" t="s">
        <v>2094</v>
      </c>
      <c r="D97" s="128" t="s">
        <v>2095</v>
      </c>
      <c r="E97" s="128" t="s">
        <v>2096</v>
      </c>
      <c r="F97" s="128" t="s">
        <v>2097</v>
      </c>
      <c r="G97" s="128" t="s">
        <v>2098</v>
      </c>
      <c r="H97" s="128" t="s">
        <v>2099</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2100</v>
      </c>
      <c r="B98" s="124"/>
      <c r="C98" s="123" t="s">
        <v>2101</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2100</v>
      </c>
      <c r="B99" s="125" t="s">
        <v>2102</v>
      </c>
      <c r="C99" s="126" t="s">
        <v>2103</v>
      </c>
      <c r="D99" s="128" t="s">
        <v>2104</v>
      </c>
      <c r="E99" s="128" t="s">
        <v>2105</v>
      </c>
      <c r="F99" s="128" t="s">
        <v>2106</v>
      </c>
      <c r="G99" s="128" t="s">
        <v>2107</v>
      </c>
      <c r="H99" s="128" t="s">
        <v>2108</v>
      </c>
      <c r="I99" s="130">
        <f>IF(COUNTIF(J99:AW99,"&lt;&gt;")=0,"",SUMPRODUCT(((Recommendations[ImplStatus]="Implemented")+(Recommendations[ImplStatus]="Compensated"))*ISNUMBER(MATCH(Recommendations[Id],J99:AW99,0)))/COUNTIF(J99:AW99,"&lt;&gt;"))</f>
        <v>0</v>
      </c>
      <c r="J99" s="132" t="s">
        <v>94</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2100</v>
      </c>
      <c r="B100" s="125" t="s">
        <v>2109</v>
      </c>
      <c r="C100" s="126" t="s">
        <v>2110</v>
      </c>
      <c r="D100" s="128" t="s">
        <v>2111</v>
      </c>
      <c r="E100" s="128" t="s">
        <v>2112</v>
      </c>
      <c r="F100" s="128" t="s">
        <v>2113</v>
      </c>
      <c r="G100" s="128" t="s">
        <v>2114</v>
      </c>
      <c r="H100" s="128" t="s">
        <v>2115</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2100</v>
      </c>
      <c r="B101" s="125" t="s">
        <v>2116</v>
      </c>
      <c r="C101" s="126" t="s">
        <v>2117</v>
      </c>
      <c r="D101" s="128" t="s">
        <v>2118</v>
      </c>
      <c r="E101" s="128" t="s">
        <v>2119</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2100</v>
      </c>
      <c r="B102" s="125" t="s">
        <v>2120</v>
      </c>
      <c r="C102" s="126" t="s">
        <v>2121</v>
      </c>
      <c r="D102" s="128" t="s">
        <v>2122</v>
      </c>
      <c r="E102" s="128" t="s">
        <v>2123</v>
      </c>
      <c r="F102" s="128" t="s">
        <v>2124</v>
      </c>
      <c r="G102" s="128" t="s">
        <v>2125</v>
      </c>
      <c r="H102" s="128" t="s">
        <v>2126</v>
      </c>
      <c r="I102" s="130">
        <f>IF(COUNTIF(J102:AW102,"&lt;&gt;")=0,"",SUMPRODUCT(((Recommendations[ImplStatus]="Implemented")+(Recommendations[ImplStatus]="Compensated"))*ISNUMBER(MATCH(Recommendations[Id],J102:AW102,0)))/COUNTIF(J102:AW102,"&lt;&gt;"))</f>
        <v>0</v>
      </c>
      <c r="J102" s="132" t="s">
        <v>236</v>
      </c>
      <c r="K102" s="132" t="s">
        <v>244</v>
      </c>
      <c r="L102" s="132" t="s">
        <v>261</v>
      </c>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2100</v>
      </c>
      <c r="B103" s="125" t="s">
        <v>2127</v>
      </c>
      <c r="C103" s="126" t="s">
        <v>2128</v>
      </c>
      <c r="D103" s="128" t="s">
        <v>2129</v>
      </c>
      <c r="E103" s="128" t="s">
        <v>2130</v>
      </c>
      <c r="F103" s="128" t="s">
        <v>2131</v>
      </c>
      <c r="G103" s="128" t="s">
        <v>2132</v>
      </c>
      <c r="H103" s="128" t="s">
        <v>2133</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2134</v>
      </c>
      <c r="B104" s="124"/>
      <c r="C104" s="123" t="s">
        <v>2135</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2134</v>
      </c>
      <c r="B105" s="125" t="s">
        <v>2136</v>
      </c>
      <c r="C105" s="126" t="s">
        <v>2137</v>
      </c>
      <c r="D105" s="128" t="s">
        <v>2138</v>
      </c>
      <c r="E105" s="128" t="s">
        <v>2139</v>
      </c>
      <c r="F105" s="128" t="s">
        <v>2140</v>
      </c>
      <c r="G105" s="128" t="s">
        <v>2141</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2134</v>
      </c>
      <c r="B106" s="125" t="s">
        <v>2142</v>
      </c>
      <c r="C106" s="126" t="s">
        <v>2143</v>
      </c>
      <c r="D106" s="128" t="s">
        <v>2144</v>
      </c>
      <c r="E106" s="128" t="s">
        <v>2145</v>
      </c>
      <c r="F106" s="128" t="s">
        <v>2146</v>
      </c>
      <c r="G106" s="128" t="s">
        <v>2147</v>
      </c>
      <c r="H106" s="128" t="s">
        <v>2148</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2134</v>
      </c>
      <c r="B107" s="125" t="s">
        <v>2149</v>
      </c>
      <c r="C107" s="126" t="s">
        <v>2150</v>
      </c>
      <c r="D107" s="128" t="s">
        <v>2151</v>
      </c>
      <c r="E107" s="128" t="s">
        <v>2152</v>
      </c>
      <c r="F107" s="128" t="s">
        <v>2153</v>
      </c>
      <c r="G107" s="128" t="s">
        <v>2154</v>
      </c>
      <c r="H107" s="128" t="s">
        <v>2155</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2156</v>
      </c>
      <c r="B108" s="124"/>
      <c r="C108" s="123" t="s">
        <v>2157</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2156</v>
      </c>
      <c r="B109" s="125" t="s">
        <v>2158</v>
      </c>
      <c r="C109" s="126" t="s">
        <v>2159</v>
      </c>
      <c r="D109" s="128" t="s">
        <v>2160</v>
      </c>
      <c r="E109" s="128" t="s">
        <v>2161</v>
      </c>
      <c r="F109" s="128" t="s">
        <v>2162</v>
      </c>
      <c r="G109" s="128" t="s">
        <v>2163</v>
      </c>
      <c r="H109" s="128" t="s">
        <v>2164</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2156</v>
      </c>
      <c r="B110" s="125" t="s">
        <v>2165</v>
      </c>
      <c r="C110" s="126" t="s">
        <v>2166</v>
      </c>
      <c r="D110" s="128" t="s">
        <v>2167</v>
      </c>
      <c r="E110" s="128" t="s">
        <v>2168</v>
      </c>
      <c r="F110" s="128" t="s">
        <v>2169</v>
      </c>
      <c r="G110" s="128" t="s">
        <v>2170</v>
      </c>
      <c r="H110" s="128" t="s">
        <v>2171</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2156</v>
      </c>
      <c r="B111" s="125" t="s">
        <v>2172</v>
      </c>
      <c r="C111" s="126" t="s">
        <v>2173</v>
      </c>
      <c r="D111" s="128" t="s">
        <v>2174</v>
      </c>
      <c r="E111" s="128" t="s">
        <v>2175</v>
      </c>
      <c r="F111" s="128" t="s">
        <v>2176</v>
      </c>
      <c r="G111" s="128" t="s">
        <v>2177</v>
      </c>
      <c r="H111" s="128" t="s">
        <v>2178</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2179</v>
      </c>
      <c r="B112" s="124"/>
      <c r="C112" s="123" t="s">
        <v>2180</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2179</v>
      </c>
      <c r="B113" s="125" t="s">
        <v>2181</v>
      </c>
      <c r="C113" s="126" t="s">
        <v>2182</v>
      </c>
      <c r="D113" s="128" t="s">
        <v>2183</v>
      </c>
      <c r="E113" s="128" t="s">
        <v>2184</v>
      </c>
      <c r="F113" s="128" t="s">
        <v>2185</v>
      </c>
      <c r="G113" s="128" t="s">
        <v>2186</v>
      </c>
      <c r="H113" s="128" t="s">
        <v>2187</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2179</v>
      </c>
      <c r="B114" s="125" t="s">
        <v>2188</v>
      </c>
      <c r="C114" s="126" t="s">
        <v>2189</v>
      </c>
      <c r="D114" s="128" t="s">
        <v>2190</v>
      </c>
      <c r="E114" s="128" t="s">
        <v>2191</v>
      </c>
      <c r="F114" s="128" t="s">
        <v>2192</v>
      </c>
      <c r="G114" s="128" t="s">
        <v>2186</v>
      </c>
      <c r="H114" s="128" t="s">
        <v>2193</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2179</v>
      </c>
      <c r="B115" s="133" t="s">
        <v>2194</v>
      </c>
      <c r="C115" s="134" t="s">
        <v>2195</v>
      </c>
      <c r="D115" s="135" t="s">
        <v>2196</v>
      </c>
      <c r="E115" s="135" t="s">
        <v>2197</v>
      </c>
      <c r="F115" s="135" t="s">
        <v>2198</v>
      </c>
      <c r="G115" s="135" t="s">
        <v>2199</v>
      </c>
      <c r="H115" s="135" t="s">
        <v>2200</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325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IFERROR(INDEX('Recommendations'!$G$2:$G$64, MATCH(J2,'Recommendations'!$A$2:$A$64,0))="Implemented", FALSE))</xm:f>
            <x14:dxf>
              <font>
                <color rgb="FF000000"/>
              </font>
              <fill>
                <patternFill>
                  <bgColor rgb="FF3C7D22"/>
                </patternFill>
              </fill>
            </x14:dxf>
          </x14:cfRule>
          <x14:cfRule type="expression" priority="2" id="{00000000-000E-0000-0600-000002000000}">
            <xm:f>AND(J2&lt;&gt;"", IFERROR(INDEX('Recommendations'!$G$2:$G$64, MATCH(J2,'Recommendations'!$A$2:$A$64,0))="Compensated", FALSE))</xm:f>
            <x14:dxf>
              <font>
                <color rgb="FF000000"/>
              </font>
              <fill>
                <patternFill>
                  <bgColor rgb="FFC6E0B4"/>
                </patternFill>
              </fill>
            </x14:dxf>
          </x14:cfRule>
          <x14:cfRule type="expression" priority="3" id="{00000000-000E-0000-0600-000003000000}">
            <xm:f>AND(J2&lt;&gt;"", IFERROR(INDEX('Recommendations'!$G$2:$G$64, MATCH(J2,'Recommendations'!$A$2:$A$64,0))="Testing", FALSE))</xm:f>
            <x14:dxf>
              <font>
                <color rgb="FF000000"/>
              </font>
              <fill>
                <patternFill>
                  <bgColor rgb="FFFFC000"/>
                </patternFill>
              </fill>
            </x14:dxf>
          </x14:cfRule>
          <x14:cfRule type="expression" priority="4" id="{00000000-000E-0000-0600-000004000000}">
            <xm:f>AND(J2&lt;&gt;"", IFERROR(INDEX('Recommendations'!$G$2:$G$64, MATCH(J2,'Recommendations'!$A$2:$A$64,0))="Failed", FALSE))</xm:f>
            <x14:dxf>
              <font>
                <color rgb="FF000000"/>
              </font>
              <fill>
                <patternFill>
                  <bgColor rgb="FFD82891"/>
                </patternFill>
              </fill>
            </x14:dxf>
          </x14:cfRule>
          <x14:cfRule type="expression" priority="5" id="{00000000-000E-0000-0600-000005000000}">
            <xm:f>AND(J2&lt;&gt;"", IFERROR(INDEX('Recommendations'!$G$2:$G$64, MATCH(J2,'Recommendations'!$A$2:$A$64,0))="Risk Accepted", FALSE))</xm:f>
            <x14:dxf>
              <font>
                <color rgb="FF000000"/>
              </font>
              <fill>
                <patternFill>
                  <bgColor rgb="FFD9D9D9"/>
                </patternFill>
              </fill>
            </x14:dxf>
          </x14:cfRule>
          <x14:cfRule type="expression" priority="6" id="{00000000-000E-0000-0600-000006000000}">
            <xm:f>AND(J2&lt;&gt;"", IFERROR(INDEX('Recommendations'!$G$2:$G$64, MATCH(J2,'Recommendations'!$A$2:$A$64,0))="N/A",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2201</v>
      </c>
      <c r="B1" s="184" t="s">
        <v>2202</v>
      </c>
      <c r="C1" s="184" t="s">
        <v>0</v>
      </c>
      <c r="D1" s="184" t="s">
        <v>2203</v>
      </c>
      <c r="E1" s="184" t="s">
        <v>2204</v>
      </c>
      <c r="F1" s="184" t="s">
        <v>2205</v>
      </c>
      <c r="G1" s="184" t="s">
        <v>570</v>
      </c>
      <c r="H1" s="184" t="s">
        <v>571</v>
      </c>
      <c r="I1" s="184" t="s">
        <v>572</v>
      </c>
      <c r="J1" s="184" t="s">
        <v>573</v>
      </c>
      <c r="K1" s="184" t="s">
        <v>574</v>
      </c>
      <c r="L1" s="184" t="s">
        <v>575</v>
      </c>
      <c r="M1" s="184" t="s">
        <v>576</v>
      </c>
      <c r="N1" s="184" t="s">
        <v>577</v>
      </c>
      <c r="O1" s="184" t="s">
        <v>578</v>
      </c>
      <c r="P1" s="184" t="s">
        <v>579</v>
      </c>
      <c r="Q1" s="184" t="s">
        <v>580</v>
      </c>
      <c r="R1" s="184" t="s">
        <v>581</v>
      </c>
      <c r="S1" s="184" t="s">
        <v>582</v>
      </c>
      <c r="T1" s="184" t="s">
        <v>583</v>
      </c>
      <c r="U1" s="184" t="s">
        <v>584</v>
      </c>
      <c r="V1" s="184" t="s">
        <v>585</v>
      </c>
      <c r="W1" s="184" t="s">
        <v>586</v>
      </c>
      <c r="X1" s="184" t="s">
        <v>587</v>
      </c>
      <c r="Y1" s="184" t="s">
        <v>588</v>
      </c>
      <c r="Z1" s="184" t="s">
        <v>589</v>
      </c>
      <c r="AA1" s="184" t="s">
        <v>590</v>
      </c>
      <c r="AB1" s="184" t="s">
        <v>591</v>
      </c>
      <c r="AC1" s="184" t="s">
        <v>592</v>
      </c>
      <c r="AD1" s="184" t="s">
        <v>593</v>
      </c>
      <c r="AE1" s="184" t="s">
        <v>594</v>
      </c>
      <c r="AF1" s="184" t="s">
        <v>595</v>
      </c>
      <c r="AG1" s="184" t="s">
        <v>596</v>
      </c>
      <c r="AH1" s="184" t="s">
        <v>597</v>
      </c>
      <c r="AI1" s="184" t="s">
        <v>598</v>
      </c>
      <c r="AJ1" s="184" t="s">
        <v>599</v>
      </c>
      <c r="AK1" s="184" t="s">
        <v>600</v>
      </c>
      <c r="AL1" s="184" t="s">
        <v>601</v>
      </c>
      <c r="AM1" s="184" t="s">
        <v>602</v>
      </c>
      <c r="AN1" s="184" t="s">
        <v>603</v>
      </c>
      <c r="AO1" s="184" t="s">
        <v>604</v>
      </c>
      <c r="AP1" s="184" t="s">
        <v>605</v>
      </c>
      <c r="AQ1" s="184" t="s">
        <v>606</v>
      </c>
      <c r="AR1" s="184" t="s">
        <v>607</v>
      </c>
      <c r="AS1" s="184" t="s">
        <v>608</v>
      </c>
      <c r="AT1" s="184" t="s">
        <v>609</v>
      </c>
      <c r="AU1" s="185" t="s">
        <v>610</v>
      </c>
    </row>
    <row r="2" spans="1:47" ht="60" customHeight="1" outlineLevel="1" x14ac:dyDescent="0.35">
      <c r="A2" s="175" t="s">
        <v>2206</v>
      </c>
      <c r="B2" s="149" t="s">
        <v>19</v>
      </c>
      <c r="C2" s="147" t="s">
        <v>2207</v>
      </c>
      <c r="D2" s="153" t="s">
        <v>2208</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2206</v>
      </c>
      <c r="B3" s="150" t="s">
        <v>2209</v>
      </c>
      <c r="C3" s="148" t="s">
        <v>2210</v>
      </c>
      <c r="D3" s="154" t="s">
        <v>2211</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2206</v>
      </c>
      <c r="B4" s="151" t="s">
        <v>2209</v>
      </c>
      <c r="C4" s="152" t="s">
        <v>2212</v>
      </c>
      <c r="D4" s="155" t="s">
        <v>2213</v>
      </c>
      <c r="E4" s="158" t="s">
        <v>2214</v>
      </c>
      <c r="F4" s="161" t="s">
        <v>2215</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2206</v>
      </c>
      <c r="B5" s="151" t="s">
        <v>2209</v>
      </c>
      <c r="C5" s="152" t="s">
        <v>2216</v>
      </c>
      <c r="D5" s="155" t="s">
        <v>2217</v>
      </c>
      <c r="E5" s="158" t="s">
        <v>2218</v>
      </c>
      <c r="F5" s="161" t="s">
        <v>2219</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2206</v>
      </c>
      <c r="B6" s="151" t="s">
        <v>2209</v>
      </c>
      <c r="C6" s="152" t="s">
        <v>2220</v>
      </c>
      <c r="D6" s="155" t="s">
        <v>2221</v>
      </c>
      <c r="E6" s="158" t="s">
        <v>2222</v>
      </c>
      <c r="F6" s="161" t="s">
        <v>2219</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2206</v>
      </c>
      <c r="B7" s="151" t="s">
        <v>2209</v>
      </c>
      <c r="C7" s="152" t="s">
        <v>2223</v>
      </c>
      <c r="D7" s="155" t="s">
        <v>2224</v>
      </c>
      <c r="E7" s="158" t="s">
        <v>2225</v>
      </c>
      <c r="F7" s="161" t="s">
        <v>2219</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2206</v>
      </c>
      <c r="B8" s="151" t="s">
        <v>2209</v>
      </c>
      <c r="C8" s="152" t="s">
        <v>2226</v>
      </c>
      <c r="D8" s="155" t="s">
        <v>2227</v>
      </c>
      <c r="E8" s="158" t="s">
        <v>2228</v>
      </c>
      <c r="F8" s="161" t="s">
        <v>2229</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2206</v>
      </c>
      <c r="B9" s="150" t="s">
        <v>2230</v>
      </c>
      <c r="C9" s="148" t="s">
        <v>2231</v>
      </c>
      <c r="D9" s="154" t="s">
        <v>2232</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2206</v>
      </c>
      <c r="B10" s="151" t="s">
        <v>2230</v>
      </c>
      <c r="C10" s="152" t="s">
        <v>2233</v>
      </c>
      <c r="D10" s="155" t="s">
        <v>2234</v>
      </c>
      <c r="E10" s="158" t="s">
        <v>2235</v>
      </c>
      <c r="F10" s="161" t="s">
        <v>2215</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2206</v>
      </c>
      <c r="B11" s="151" t="s">
        <v>2230</v>
      </c>
      <c r="C11" s="152" t="s">
        <v>2236</v>
      </c>
      <c r="D11" s="155" t="s">
        <v>2237</v>
      </c>
      <c r="E11" s="158" t="s">
        <v>2238</v>
      </c>
      <c r="F11" s="161" t="s">
        <v>2215</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2206</v>
      </c>
      <c r="B12" s="151" t="s">
        <v>2230</v>
      </c>
      <c r="C12" s="152" t="s">
        <v>2239</v>
      </c>
      <c r="D12" s="155" t="s">
        <v>2240</v>
      </c>
      <c r="E12" s="158" t="s">
        <v>2241</v>
      </c>
      <c r="F12" s="161" t="s">
        <v>2215</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2206</v>
      </c>
      <c r="B13" s="150" t="s">
        <v>2242</v>
      </c>
      <c r="C13" s="148" t="s">
        <v>2243</v>
      </c>
      <c r="D13" s="154" t="s">
        <v>2244</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2206</v>
      </c>
      <c r="B14" s="151" t="s">
        <v>2242</v>
      </c>
      <c r="C14" s="152" t="s">
        <v>2245</v>
      </c>
      <c r="D14" s="155" t="s">
        <v>2246</v>
      </c>
      <c r="E14" s="158" t="s">
        <v>2247</v>
      </c>
      <c r="F14" s="161" t="s">
        <v>2215</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2206</v>
      </c>
      <c r="B15" s="151" t="s">
        <v>2242</v>
      </c>
      <c r="C15" s="152" t="s">
        <v>2248</v>
      </c>
      <c r="D15" s="155" t="s">
        <v>2249</v>
      </c>
      <c r="E15" s="158" t="s">
        <v>2250</v>
      </c>
      <c r="F15" s="161" t="s">
        <v>2215</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2206</v>
      </c>
      <c r="B16" s="150" t="s">
        <v>2251</v>
      </c>
      <c r="C16" s="148" t="s">
        <v>2252</v>
      </c>
      <c r="D16" s="154" t="s">
        <v>2253</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2206</v>
      </c>
      <c r="B17" s="151" t="s">
        <v>2251</v>
      </c>
      <c r="C17" s="152" t="s">
        <v>2254</v>
      </c>
      <c r="D17" s="155" t="s">
        <v>2255</v>
      </c>
      <c r="E17" s="158" t="s">
        <v>2256</v>
      </c>
      <c r="F17" s="161" t="s">
        <v>2215</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2206</v>
      </c>
      <c r="B18" s="151" t="s">
        <v>2251</v>
      </c>
      <c r="C18" s="152" t="s">
        <v>2257</v>
      </c>
      <c r="D18" s="155" t="s">
        <v>2258</v>
      </c>
      <c r="E18" s="158" t="s">
        <v>2259</v>
      </c>
      <c r="F18" s="161" t="s">
        <v>2219</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2206</v>
      </c>
      <c r="B19" s="151" t="s">
        <v>2251</v>
      </c>
      <c r="C19" s="152" t="s">
        <v>2260</v>
      </c>
      <c r="D19" s="155" t="s">
        <v>2261</v>
      </c>
      <c r="E19" s="158" t="s">
        <v>2262</v>
      </c>
      <c r="F19" s="161" t="s">
        <v>2215</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2206</v>
      </c>
      <c r="B20" s="151" t="s">
        <v>2251</v>
      </c>
      <c r="C20" s="152" t="s">
        <v>2263</v>
      </c>
      <c r="D20" s="155" t="s">
        <v>2264</v>
      </c>
      <c r="E20" s="158" t="s">
        <v>2265</v>
      </c>
      <c r="F20" s="161" t="s">
        <v>2215</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2206</v>
      </c>
      <c r="B21" s="151" t="s">
        <v>2251</v>
      </c>
      <c r="C21" s="152" t="s">
        <v>2266</v>
      </c>
      <c r="D21" s="155" t="s">
        <v>2267</v>
      </c>
      <c r="E21" s="158" t="s">
        <v>2268</v>
      </c>
      <c r="F21" s="161" t="s">
        <v>2219</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2206</v>
      </c>
      <c r="B22" s="151" t="s">
        <v>2251</v>
      </c>
      <c r="C22" s="152" t="s">
        <v>2269</v>
      </c>
      <c r="D22" s="155" t="s">
        <v>2270</v>
      </c>
      <c r="E22" s="158" t="s">
        <v>2271</v>
      </c>
      <c r="F22" s="161" t="s">
        <v>2215</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2206</v>
      </c>
      <c r="B23" s="151" t="s">
        <v>2251</v>
      </c>
      <c r="C23" s="152" t="s">
        <v>2272</v>
      </c>
      <c r="D23" s="155" t="s">
        <v>2273</v>
      </c>
      <c r="E23" s="158" t="s">
        <v>2274</v>
      </c>
      <c r="F23" s="161" t="s">
        <v>2215</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2206</v>
      </c>
      <c r="B24" s="150" t="s">
        <v>2275</v>
      </c>
      <c r="C24" s="148" t="s">
        <v>2276</v>
      </c>
      <c r="D24" s="154" t="s">
        <v>2277</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2206</v>
      </c>
      <c r="B25" s="151" t="s">
        <v>2275</v>
      </c>
      <c r="C25" s="152" t="s">
        <v>2278</v>
      </c>
      <c r="D25" s="155" t="s">
        <v>2279</v>
      </c>
      <c r="E25" s="158" t="s">
        <v>2280</v>
      </c>
      <c r="F25" s="161" t="s">
        <v>2215</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2206</v>
      </c>
      <c r="B26" s="151" t="s">
        <v>2275</v>
      </c>
      <c r="C26" s="152" t="s">
        <v>2281</v>
      </c>
      <c r="D26" s="155" t="s">
        <v>2282</v>
      </c>
      <c r="E26" s="158" t="s">
        <v>2283</v>
      </c>
      <c r="F26" s="161" t="s">
        <v>2215</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2206</v>
      </c>
      <c r="B27" s="151" t="s">
        <v>2275</v>
      </c>
      <c r="C27" s="152" t="s">
        <v>2284</v>
      </c>
      <c r="D27" s="155" t="s">
        <v>2285</v>
      </c>
      <c r="E27" s="158" t="s">
        <v>2286</v>
      </c>
      <c r="F27" s="161" t="s">
        <v>2219</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2206</v>
      </c>
      <c r="B28" s="151" t="s">
        <v>2275</v>
      </c>
      <c r="C28" s="152" t="s">
        <v>2287</v>
      </c>
      <c r="D28" s="155" t="s">
        <v>2288</v>
      </c>
      <c r="E28" s="158" t="s">
        <v>2289</v>
      </c>
      <c r="F28" s="161" t="s">
        <v>2215</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2206</v>
      </c>
      <c r="B29" s="150" t="s">
        <v>2290</v>
      </c>
      <c r="C29" s="148" t="s">
        <v>2291</v>
      </c>
      <c r="D29" s="154" t="s">
        <v>2292</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2206</v>
      </c>
      <c r="B30" s="151" t="s">
        <v>2290</v>
      </c>
      <c r="C30" s="152" t="s">
        <v>2293</v>
      </c>
      <c r="D30" s="155" t="s">
        <v>2294</v>
      </c>
      <c r="E30" s="158" t="s">
        <v>2295</v>
      </c>
      <c r="F30" s="161" t="s">
        <v>2229</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2206</v>
      </c>
      <c r="B31" s="151" t="s">
        <v>2290</v>
      </c>
      <c r="C31" s="152" t="s">
        <v>2296</v>
      </c>
      <c r="D31" s="155" t="s">
        <v>2297</v>
      </c>
      <c r="E31" s="158" t="s">
        <v>2298</v>
      </c>
      <c r="F31" s="161" t="s">
        <v>2229</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2206</v>
      </c>
      <c r="B32" s="151" t="s">
        <v>2290</v>
      </c>
      <c r="C32" s="152" t="s">
        <v>2299</v>
      </c>
      <c r="D32" s="155" t="s">
        <v>2300</v>
      </c>
      <c r="E32" s="158" t="s">
        <v>2301</v>
      </c>
      <c r="F32" s="161" t="s">
        <v>2229</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2206</v>
      </c>
      <c r="B33" s="151" t="s">
        <v>2290</v>
      </c>
      <c r="C33" s="152" t="s">
        <v>2302</v>
      </c>
      <c r="D33" s="155" t="s">
        <v>2303</v>
      </c>
      <c r="E33" s="158" t="s">
        <v>2304</v>
      </c>
      <c r="F33" s="161" t="s">
        <v>2229</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2206</v>
      </c>
      <c r="B34" s="151" t="s">
        <v>2290</v>
      </c>
      <c r="C34" s="152" t="s">
        <v>2305</v>
      </c>
      <c r="D34" s="155" t="s">
        <v>2306</v>
      </c>
      <c r="E34" s="158" t="s">
        <v>2307</v>
      </c>
      <c r="F34" s="161" t="s">
        <v>2229</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2206</v>
      </c>
      <c r="B35" s="151" t="s">
        <v>2290</v>
      </c>
      <c r="C35" s="152" t="s">
        <v>2308</v>
      </c>
      <c r="D35" s="155" t="s">
        <v>2309</v>
      </c>
      <c r="E35" s="158" t="s">
        <v>2310</v>
      </c>
      <c r="F35" s="161" t="s">
        <v>2229</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2206</v>
      </c>
      <c r="B36" s="151" t="s">
        <v>2290</v>
      </c>
      <c r="C36" s="152" t="s">
        <v>2311</v>
      </c>
      <c r="D36" s="155" t="s">
        <v>2312</v>
      </c>
      <c r="E36" s="158" t="s">
        <v>2313</v>
      </c>
      <c r="F36" s="161" t="s">
        <v>2229</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2206</v>
      </c>
      <c r="B37" s="151" t="s">
        <v>2290</v>
      </c>
      <c r="C37" s="152" t="s">
        <v>2314</v>
      </c>
      <c r="D37" s="155" t="s">
        <v>2315</v>
      </c>
      <c r="E37" s="158" t="s">
        <v>2316</v>
      </c>
      <c r="F37" s="161" t="s">
        <v>2229</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2206</v>
      </c>
      <c r="B38" s="151" t="s">
        <v>2290</v>
      </c>
      <c r="C38" s="152" t="s">
        <v>2317</v>
      </c>
      <c r="D38" s="155" t="s">
        <v>2318</v>
      </c>
      <c r="E38" s="158" t="s">
        <v>2319</v>
      </c>
      <c r="F38" s="161" t="s">
        <v>2229</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2206</v>
      </c>
      <c r="B39" s="151" t="s">
        <v>2290</v>
      </c>
      <c r="C39" s="152" t="s">
        <v>2320</v>
      </c>
      <c r="D39" s="155" t="s">
        <v>2321</v>
      </c>
      <c r="E39" s="158" t="s">
        <v>2322</v>
      </c>
      <c r="F39" s="161" t="s">
        <v>2229</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2323</v>
      </c>
      <c r="B40" s="149" t="s">
        <v>19</v>
      </c>
      <c r="C40" s="147" t="s">
        <v>2324</v>
      </c>
      <c r="D40" s="153" t="s">
        <v>2325</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2323</v>
      </c>
      <c r="B41" s="150" t="s">
        <v>2326</v>
      </c>
      <c r="C41" s="148" t="s">
        <v>2327</v>
      </c>
      <c r="D41" s="154" t="s">
        <v>2328</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2323</v>
      </c>
      <c r="B42" s="151" t="s">
        <v>2326</v>
      </c>
      <c r="C42" s="152" t="s">
        <v>2329</v>
      </c>
      <c r="D42" s="155" t="s">
        <v>2330</v>
      </c>
      <c r="E42" s="158" t="s">
        <v>2331</v>
      </c>
      <c r="F42" s="161" t="s">
        <v>2215</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2323</v>
      </c>
      <c r="B43" s="151" t="s">
        <v>2326</v>
      </c>
      <c r="C43" s="152" t="s">
        <v>2332</v>
      </c>
      <c r="D43" s="155" t="s">
        <v>2333</v>
      </c>
      <c r="E43" s="158" t="s">
        <v>2334</v>
      </c>
      <c r="F43" s="161" t="s">
        <v>2215</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2323</v>
      </c>
      <c r="B44" s="151" t="s">
        <v>2326</v>
      </c>
      <c r="C44" s="152" t="s">
        <v>2335</v>
      </c>
      <c r="D44" s="155" t="s">
        <v>2336</v>
      </c>
      <c r="E44" s="158" t="s">
        <v>2337</v>
      </c>
      <c r="F44" s="161" t="s">
        <v>2219</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2323</v>
      </c>
      <c r="B45" s="151" t="s">
        <v>2326</v>
      </c>
      <c r="C45" s="152" t="s">
        <v>2338</v>
      </c>
      <c r="D45" s="155" t="s">
        <v>2339</v>
      </c>
      <c r="E45" s="158" t="s">
        <v>2340</v>
      </c>
      <c r="F45" s="161" t="s">
        <v>2229</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2323</v>
      </c>
      <c r="B46" s="151" t="s">
        <v>2326</v>
      </c>
      <c r="C46" s="152" t="s">
        <v>2341</v>
      </c>
      <c r="D46" s="155" t="s">
        <v>2342</v>
      </c>
      <c r="E46" s="158" t="s">
        <v>2343</v>
      </c>
      <c r="F46" s="161" t="s">
        <v>2215</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2323</v>
      </c>
      <c r="B47" s="151" t="s">
        <v>2326</v>
      </c>
      <c r="C47" s="152" t="s">
        <v>2344</v>
      </c>
      <c r="D47" s="155" t="s">
        <v>2345</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2323</v>
      </c>
      <c r="B48" s="151" t="s">
        <v>2326</v>
      </c>
      <c r="C48" s="152" t="s">
        <v>2346</v>
      </c>
      <c r="D48" s="155" t="s">
        <v>2347</v>
      </c>
      <c r="E48" s="158" t="s">
        <v>2348</v>
      </c>
      <c r="F48" s="161" t="s">
        <v>2215</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2323</v>
      </c>
      <c r="B49" s="151" t="s">
        <v>2326</v>
      </c>
      <c r="C49" s="152" t="s">
        <v>2349</v>
      </c>
      <c r="D49" s="155" t="s">
        <v>2350</v>
      </c>
      <c r="E49" s="158" t="s">
        <v>2351</v>
      </c>
      <c r="F49" s="161" t="s">
        <v>2219</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2323</v>
      </c>
      <c r="B50" s="150" t="s">
        <v>2352</v>
      </c>
      <c r="C50" s="148" t="s">
        <v>2353</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2323</v>
      </c>
      <c r="B51" s="151" t="s">
        <v>2352</v>
      </c>
      <c r="C51" s="152" t="s">
        <v>2354</v>
      </c>
      <c r="D51" s="155" t="s">
        <v>2355</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2323</v>
      </c>
      <c r="B52" s="151" t="s">
        <v>2352</v>
      </c>
      <c r="C52" s="152" t="s">
        <v>2356</v>
      </c>
      <c r="D52" s="155" t="s">
        <v>2357</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2323</v>
      </c>
      <c r="B53" s="151" t="s">
        <v>2352</v>
      </c>
      <c r="C53" s="152" t="s">
        <v>2358</v>
      </c>
      <c r="D53" s="155" t="s">
        <v>2359</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2323</v>
      </c>
      <c r="B54" s="151" t="s">
        <v>2352</v>
      </c>
      <c r="C54" s="152" t="s">
        <v>2360</v>
      </c>
      <c r="D54" s="155" t="s">
        <v>2361</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2323</v>
      </c>
      <c r="B55" s="151" t="s">
        <v>2352</v>
      </c>
      <c r="C55" s="152" t="s">
        <v>2362</v>
      </c>
      <c r="D55" s="155" t="s">
        <v>2363</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2323</v>
      </c>
      <c r="B56" s="150" t="s">
        <v>477</v>
      </c>
      <c r="C56" s="148" t="s">
        <v>2364</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2323</v>
      </c>
      <c r="B57" s="151" t="s">
        <v>477</v>
      </c>
      <c r="C57" s="152" t="s">
        <v>2365</v>
      </c>
      <c r="D57" s="155" t="s">
        <v>2366</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2323</v>
      </c>
      <c r="B58" s="151" t="s">
        <v>477</v>
      </c>
      <c r="C58" s="152" t="s">
        <v>2367</v>
      </c>
      <c r="D58" s="155" t="s">
        <v>2368</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2323</v>
      </c>
      <c r="B59" s="151" t="s">
        <v>477</v>
      </c>
      <c r="C59" s="152" t="s">
        <v>2369</v>
      </c>
      <c r="D59" s="155" t="s">
        <v>2370</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2323</v>
      </c>
      <c r="B60" s="151" t="s">
        <v>477</v>
      </c>
      <c r="C60" s="152" t="s">
        <v>2371</v>
      </c>
      <c r="D60" s="155" t="s">
        <v>2372</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2323</v>
      </c>
      <c r="B61" s="150" t="s">
        <v>2373</v>
      </c>
      <c r="C61" s="148" t="s">
        <v>2374</v>
      </c>
      <c r="D61" s="154" t="s">
        <v>2375</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2323</v>
      </c>
      <c r="B62" s="151" t="s">
        <v>2373</v>
      </c>
      <c r="C62" s="152" t="s">
        <v>2376</v>
      </c>
      <c r="D62" s="155" t="s">
        <v>2377</v>
      </c>
      <c r="E62" s="158" t="s">
        <v>2378</v>
      </c>
      <c r="F62" s="161" t="s">
        <v>2215</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2323</v>
      </c>
      <c r="B63" s="151" t="s">
        <v>2373</v>
      </c>
      <c r="C63" s="152" t="s">
        <v>2379</v>
      </c>
      <c r="D63" s="155" t="s">
        <v>2380</v>
      </c>
      <c r="E63" s="158" t="s">
        <v>2381</v>
      </c>
      <c r="F63" s="161" t="s">
        <v>2219</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2323</v>
      </c>
      <c r="B64" s="151" t="s">
        <v>2373</v>
      </c>
      <c r="C64" s="152" t="s">
        <v>2382</v>
      </c>
      <c r="D64" s="155" t="s">
        <v>2383</v>
      </c>
      <c r="E64" s="158" t="s">
        <v>2384</v>
      </c>
      <c r="F64" s="161" t="s">
        <v>2215</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2323</v>
      </c>
      <c r="B65" s="151" t="s">
        <v>2373</v>
      </c>
      <c r="C65" s="152" t="s">
        <v>2385</v>
      </c>
      <c r="D65" s="155" t="s">
        <v>2386</v>
      </c>
      <c r="E65" s="158" t="s">
        <v>2387</v>
      </c>
      <c r="F65" s="161" t="s">
        <v>2215</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2323</v>
      </c>
      <c r="B66" s="150" t="s">
        <v>1981</v>
      </c>
      <c r="C66" s="148" t="s">
        <v>2388</v>
      </c>
      <c r="D66" s="154" t="s">
        <v>2389</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2323</v>
      </c>
      <c r="B67" s="151" t="s">
        <v>1981</v>
      </c>
      <c r="C67" s="152" t="s">
        <v>2390</v>
      </c>
      <c r="D67" s="155" t="s">
        <v>2391</v>
      </c>
      <c r="E67" s="158" t="s">
        <v>2392</v>
      </c>
      <c r="F67" s="161" t="s">
        <v>2215</v>
      </c>
      <c r="G67" s="164">
        <f>IF(COUNTIF(H67:AU67,"&lt;&gt;")=0,"",SUMPRODUCT(((Recommendations[ImplStatus]="Implemented")+(Recommendations[ImplStatus]="Compensated"))*ISNUMBER(MATCH(Recommendations[Id],H67:AU67,0)))/COUNTIF(H67:AU67,"&lt;&gt;"))</f>
        <v>0</v>
      </c>
      <c r="H67" s="167" t="s">
        <v>94</v>
      </c>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2323</v>
      </c>
      <c r="B68" s="151" t="s">
        <v>1981</v>
      </c>
      <c r="C68" s="152" t="s">
        <v>2393</v>
      </c>
      <c r="D68" s="155" t="s">
        <v>2394</v>
      </c>
      <c r="E68" s="158" t="s">
        <v>2395</v>
      </c>
      <c r="F68" s="161" t="s">
        <v>2215</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2323</v>
      </c>
      <c r="B69" s="151" t="s">
        <v>1981</v>
      </c>
      <c r="C69" s="152" t="s">
        <v>2396</v>
      </c>
      <c r="D69" s="155" t="s">
        <v>2397</v>
      </c>
      <c r="E69" s="158" t="s">
        <v>2398</v>
      </c>
      <c r="F69" s="161" t="s">
        <v>2219</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2323</v>
      </c>
      <c r="B70" s="151" t="s">
        <v>1981</v>
      </c>
      <c r="C70" s="152" t="s">
        <v>2399</v>
      </c>
      <c r="D70" s="155" t="s">
        <v>2400</v>
      </c>
      <c r="E70" s="158" t="s">
        <v>2401</v>
      </c>
      <c r="F70" s="161" t="s">
        <v>2215</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2323</v>
      </c>
      <c r="B71" s="151" t="s">
        <v>1981</v>
      </c>
      <c r="C71" s="152" t="s">
        <v>2402</v>
      </c>
      <c r="D71" s="155" t="s">
        <v>2403</v>
      </c>
      <c r="E71" s="158" t="s">
        <v>2404</v>
      </c>
      <c r="F71" s="161" t="s">
        <v>2215</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2323</v>
      </c>
      <c r="B72" s="151" t="s">
        <v>1981</v>
      </c>
      <c r="C72" s="152" t="s">
        <v>2405</v>
      </c>
      <c r="D72" s="155" t="s">
        <v>2406</v>
      </c>
      <c r="E72" s="158" t="s">
        <v>2407</v>
      </c>
      <c r="F72" s="161" t="s">
        <v>2215</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2323</v>
      </c>
      <c r="B73" s="151" t="s">
        <v>1981</v>
      </c>
      <c r="C73" s="152" t="s">
        <v>2408</v>
      </c>
      <c r="D73" s="155" t="s">
        <v>2409</v>
      </c>
      <c r="E73" s="158" t="s">
        <v>2410</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2323</v>
      </c>
      <c r="B74" s="151" t="s">
        <v>1981</v>
      </c>
      <c r="C74" s="152" t="s">
        <v>2411</v>
      </c>
      <c r="D74" s="155" t="s">
        <v>2412</v>
      </c>
      <c r="E74" s="158" t="s">
        <v>2413</v>
      </c>
      <c r="F74" s="161" t="s">
        <v>2219</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2323</v>
      </c>
      <c r="B75" s="151" t="s">
        <v>1981</v>
      </c>
      <c r="C75" s="152" t="s">
        <v>2414</v>
      </c>
      <c r="D75" s="155" t="s">
        <v>2415</v>
      </c>
      <c r="E75" s="158" t="s">
        <v>2416</v>
      </c>
      <c r="F75" s="161" t="s">
        <v>2229</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2323</v>
      </c>
      <c r="B76" s="151" t="s">
        <v>1981</v>
      </c>
      <c r="C76" s="152" t="s">
        <v>2417</v>
      </c>
      <c r="D76" s="155" t="s">
        <v>2418</v>
      </c>
      <c r="E76" s="158" t="s">
        <v>2419</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2323</v>
      </c>
      <c r="B77" s="150" t="s">
        <v>2251</v>
      </c>
      <c r="C77" s="148" t="s">
        <v>2420</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2323</v>
      </c>
      <c r="B78" s="151" t="s">
        <v>2251</v>
      </c>
      <c r="C78" s="152" t="s">
        <v>2421</v>
      </c>
      <c r="D78" s="155" t="s">
        <v>2422</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2323</v>
      </c>
      <c r="B79" s="151" t="s">
        <v>2251</v>
      </c>
      <c r="C79" s="152" t="s">
        <v>2423</v>
      </c>
      <c r="D79" s="155" t="s">
        <v>2424</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2323</v>
      </c>
      <c r="B80" s="151" t="s">
        <v>2251</v>
      </c>
      <c r="C80" s="152" t="s">
        <v>2425</v>
      </c>
      <c r="D80" s="155" t="s">
        <v>2426</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2323</v>
      </c>
      <c r="B81" s="150" t="s">
        <v>2179</v>
      </c>
      <c r="C81" s="148" t="s">
        <v>2427</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2323</v>
      </c>
      <c r="B82" s="151" t="s">
        <v>2179</v>
      </c>
      <c r="C82" s="152" t="s">
        <v>2428</v>
      </c>
      <c r="D82" s="155" t="s">
        <v>2429</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2323</v>
      </c>
      <c r="B83" s="151" t="s">
        <v>2179</v>
      </c>
      <c r="C83" s="152" t="s">
        <v>2430</v>
      </c>
      <c r="D83" s="155" t="s">
        <v>2431</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2323</v>
      </c>
      <c r="B84" s="151" t="s">
        <v>2179</v>
      </c>
      <c r="C84" s="152" t="s">
        <v>2432</v>
      </c>
      <c r="D84" s="155" t="s">
        <v>2433</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2323</v>
      </c>
      <c r="B85" s="151" t="s">
        <v>2179</v>
      </c>
      <c r="C85" s="152" t="s">
        <v>2434</v>
      </c>
      <c r="D85" s="155" t="s">
        <v>2435</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2323</v>
      </c>
      <c r="B86" s="151" t="s">
        <v>2179</v>
      </c>
      <c r="C86" s="152" t="s">
        <v>2436</v>
      </c>
      <c r="D86" s="155" t="s">
        <v>2437</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2438</v>
      </c>
      <c r="B87" s="149" t="s">
        <v>19</v>
      </c>
      <c r="C87" s="147" t="s">
        <v>2439</v>
      </c>
      <c r="D87" s="153" t="s">
        <v>2440</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2438</v>
      </c>
      <c r="B88" s="150" t="s">
        <v>2441</v>
      </c>
      <c r="C88" s="148" t="s">
        <v>2442</v>
      </c>
      <c r="D88" s="154" t="s">
        <v>2443</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2438</v>
      </c>
      <c r="B89" s="151" t="s">
        <v>2441</v>
      </c>
      <c r="C89" s="152" t="s">
        <v>2444</v>
      </c>
      <c r="D89" s="155" t="s">
        <v>2445</v>
      </c>
      <c r="E89" s="158" t="s">
        <v>2446</v>
      </c>
      <c r="F89" s="161" t="s">
        <v>2215</v>
      </c>
      <c r="G89" s="164">
        <f>IF(COUNTIF(H89:AU89,"&lt;&gt;")=0,"",SUMPRODUCT(((Recommendations[ImplStatus]="Implemented")+(Recommendations[ImplStatus]="Compensated"))*ISNUMBER(MATCH(Recommendations[Id],H89:AU89,0)))/COUNTIF(H89:AU89,"&lt;&gt;"))</f>
        <v>0</v>
      </c>
      <c r="H89" s="167" t="s">
        <v>23</v>
      </c>
      <c r="I89" s="167" t="s">
        <v>59</v>
      </c>
      <c r="J89" s="167" t="s">
        <v>64</v>
      </c>
      <c r="K89" s="167" t="s">
        <v>74</v>
      </c>
      <c r="L89" s="167" t="s">
        <v>89</v>
      </c>
      <c r="M89" s="167" t="s">
        <v>114</v>
      </c>
      <c r="N89" s="167" t="s">
        <v>119</v>
      </c>
      <c r="O89" s="167" t="s">
        <v>154</v>
      </c>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2438</v>
      </c>
      <c r="B90" s="151" t="s">
        <v>2441</v>
      </c>
      <c r="C90" s="152" t="s">
        <v>2447</v>
      </c>
      <c r="D90" s="155" t="s">
        <v>2448</v>
      </c>
      <c r="E90" s="158" t="s">
        <v>2449</v>
      </c>
      <c r="F90" s="161" t="s">
        <v>2219</v>
      </c>
      <c r="G90" s="164">
        <f>IF(COUNTIF(H90:AU90,"&lt;&gt;")=0,"",SUMPRODUCT(((Recommendations[ImplStatus]="Implemented")+(Recommendations[ImplStatus]="Compensated"))*ISNUMBER(MATCH(Recommendations[Id],H90:AU90,0)))/COUNTIF(H90:AU90,"&lt;&gt;"))</f>
        <v>0</v>
      </c>
      <c r="H90" s="167" t="s">
        <v>174</v>
      </c>
      <c r="I90" s="167" t="s">
        <v>305</v>
      </c>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2438</v>
      </c>
      <c r="B91" s="151" t="s">
        <v>2441</v>
      </c>
      <c r="C91" s="152" t="s">
        <v>2450</v>
      </c>
      <c r="D91" s="155" t="s">
        <v>2451</v>
      </c>
      <c r="E91" s="158" t="s">
        <v>2452</v>
      </c>
      <c r="F91" s="161" t="s">
        <v>2215</v>
      </c>
      <c r="G91" s="164">
        <f>IF(COUNTIF(H91:AU91,"&lt;&gt;")=0,"",SUMPRODUCT(((Recommendations[ImplStatus]="Implemented")+(Recommendations[ImplStatus]="Compensated"))*ISNUMBER(MATCH(Recommendations[Id],H91:AU91,0)))/COUNTIF(H91:AU91,"&lt;&gt;"))</f>
        <v>0</v>
      </c>
      <c r="H91" s="167" t="s">
        <v>99</v>
      </c>
      <c r="I91" s="167" t="s">
        <v>134</v>
      </c>
      <c r="J91" s="167" t="s">
        <v>194</v>
      </c>
      <c r="K91" s="167" t="s">
        <v>214</v>
      </c>
      <c r="L91" s="167" t="s">
        <v>219</v>
      </c>
      <c r="M91" s="167" t="s">
        <v>223</v>
      </c>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2438</v>
      </c>
      <c r="B92" s="151" t="s">
        <v>2441</v>
      </c>
      <c r="C92" s="152" t="s">
        <v>2453</v>
      </c>
      <c r="D92" s="155" t="s">
        <v>2454</v>
      </c>
      <c r="E92" s="158" t="s">
        <v>2455</v>
      </c>
      <c r="F92" s="161" t="s">
        <v>2215</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2438</v>
      </c>
      <c r="B93" s="151" t="s">
        <v>2441</v>
      </c>
      <c r="C93" s="152" t="s">
        <v>2456</v>
      </c>
      <c r="D93" s="155" t="s">
        <v>2457</v>
      </c>
      <c r="E93" s="158" t="s">
        <v>2458</v>
      </c>
      <c r="F93" s="161" t="s">
        <v>2215</v>
      </c>
      <c r="G93" s="164">
        <f>IF(COUNTIF(H93:AU93,"&lt;&gt;")=0,"",SUMPRODUCT(((Recommendations[ImplStatus]="Implemented")+(Recommendations[ImplStatus]="Compensated"))*ISNUMBER(MATCH(Recommendations[Id],H93:AU93,0)))/COUNTIF(H93:AU93,"&lt;&gt;"))</f>
        <v>0</v>
      </c>
      <c r="H93" s="167" t="s">
        <v>34</v>
      </c>
      <c r="I93" s="167" t="s">
        <v>69</v>
      </c>
      <c r="J93" s="167" t="s">
        <v>104</v>
      </c>
      <c r="K93" s="167" t="s">
        <v>124</v>
      </c>
      <c r="L93" s="167" t="s">
        <v>199</v>
      </c>
      <c r="M93" s="167" t="s">
        <v>281</v>
      </c>
      <c r="N93" s="167" t="s">
        <v>310</v>
      </c>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2438</v>
      </c>
      <c r="B94" s="151" t="s">
        <v>2441</v>
      </c>
      <c r="C94" s="152" t="s">
        <v>2459</v>
      </c>
      <c r="D94" s="155" t="s">
        <v>2460</v>
      </c>
      <c r="E94" s="158" t="s">
        <v>2461</v>
      </c>
      <c r="F94" s="161" t="s">
        <v>2219</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2438</v>
      </c>
      <c r="B95" s="150" t="s">
        <v>2462</v>
      </c>
      <c r="C95" s="148" t="s">
        <v>2463</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2438</v>
      </c>
      <c r="B96" s="151" t="s">
        <v>2462</v>
      </c>
      <c r="C96" s="152" t="s">
        <v>2464</v>
      </c>
      <c r="D96" s="155" t="s">
        <v>2465</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2438</v>
      </c>
      <c r="B97" s="151" t="s">
        <v>2462</v>
      </c>
      <c r="C97" s="152" t="s">
        <v>2466</v>
      </c>
      <c r="D97" s="155" t="s">
        <v>2467</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2438</v>
      </c>
      <c r="B98" s="151" t="s">
        <v>2462</v>
      </c>
      <c r="C98" s="152" t="s">
        <v>2468</v>
      </c>
      <c r="D98" s="155" t="s">
        <v>2469</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2438</v>
      </c>
      <c r="B99" s="151" t="s">
        <v>2462</v>
      </c>
      <c r="C99" s="152" t="s">
        <v>2470</v>
      </c>
      <c r="D99" s="155" t="s">
        <v>2471</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2438</v>
      </c>
      <c r="B100" s="151" t="s">
        <v>2462</v>
      </c>
      <c r="C100" s="152" t="s">
        <v>2472</v>
      </c>
      <c r="D100" s="155" t="s">
        <v>2473</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2438</v>
      </c>
      <c r="B101" s="151" t="s">
        <v>2462</v>
      </c>
      <c r="C101" s="152" t="s">
        <v>2474</v>
      </c>
      <c r="D101" s="155" t="s">
        <v>2475</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2438</v>
      </c>
      <c r="B102" s="151" t="s">
        <v>2462</v>
      </c>
      <c r="C102" s="152" t="s">
        <v>2476</v>
      </c>
      <c r="D102" s="155" t="s">
        <v>2477</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2438</v>
      </c>
      <c r="B103" s="150" t="s">
        <v>1622</v>
      </c>
      <c r="C103" s="148" t="s">
        <v>2478</v>
      </c>
      <c r="D103" s="154" t="s">
        <v>2479</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2438</v>
      </c>
      <c r="B104" s="151" t="s">
        <v>1622</v>
      </c>
      <c r="C104" s="152" t="s">
        <v>2480</v>
      </c>
      <c r="D104" s="155" t="s">
        <v>2481</v>
      </c>
      <c r="E104" s="158" t="s">
        <v>2482</v>
      </c>
      <c r="F104" s="161" t="s">
        <v>2215</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2438</v>
      </c>
      <c r="B105" s="151" t="s">
        <v>1622</v>
      </c>
      <c r="C105" s="152" t="s">
        <v>2483</v>
      </c>
      <c r="D105" s="155" t="s">
        <v>2484</v>
      </c>
      <c r="E105" s="158" t="s">
        <v>2485</v>
      </c>
      <c r="F105" s="161" t="s">
        <v>2219</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2438</v>
      </c>
      <c r="B106" s="151" t="s">
        <v>1622</v>
      </c>
      <c r="C106" s="152" t="s">
        <v>2486</v>
      </c>
      <c r="D106" s="155" t="s">
        <v>2487</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2438</v>
      </c>
      <c r="B107" s="151" t="s">
        <v>1622</v>
      </c>
      <c r="C107" s="152" t="s">
        <v>2488</v>
      </c>
      <c r="D107" s="155" t="s">
        <v>2489</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2438</v>
      </c>
      <c r="B108" s="151" t="s">
        <v>1622</v>
      </c>
      <c r="C108" s="152" t="s">
        <v>2490</v>
      </c>
      <c r="D108" s="155" t="s">
        <v>2491</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2438</v>
      </c>
      <c r="B109" s="150" t="s">
        <v>2492</v>
      </c>
      <c r="C109" s="148" t="s">
        <v>2493</v>
      </c>
      <c r="D109" s="154" t="s">
        <v>2494</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2438</v>
      </c>
      <c r="B110" s="151" t="s">
        <v>2492</v>
      </c>
      <c r="C110" s="152" t="s">
        <v>2495</v>
      </c>
      <c r="D110" s="155" t="s">
        <v>2496</v>
      </c>
      <c r="E110" s="158" t="s">
        <v>2497</v>
      </c>
      <c r="F110" s="161" t="s">
        <v>2215</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2438</v>
      </c>
      <c r="B111" s="151" t="s">
        <v>2492</v>
      </c>
      <c r="C111" s="152" t="s">
        <v>2498</v>
      </c>
      <c r="D111" s="155" t="s">
        <v>2499</v>
      </c>
      <c r="E111" s="158" t="s">
        <v>2500</v>
      </c>
      <c r="F111" s="161" t="s">
        <v>2215</v>
      </c>
      <c r="G111" s="164">
        <f>IF(COUNTIF(H111:AU111,"&lt;&gt;")=0,"",SUMPRODUCT(((Recommendations[ImplStatus]="Implemented")+(Recommendations[ImplStatus]="Compensated"))*ISNUMBER(MATCH(Recommendations[Id],H111:AU111,0)))/COUNTIF(H111:AU111,"&lt;&gt;"))</f>
        <v>0</v>
      </c>
      <c r="H111" s="167" t="s">
        <v>13</v>
      </c>
      <c r="I111" s="167" t="s">
        <v>79</v>
      </c>
      <c r="J111" s="167" t="s">
        <v>109</v>
      </c>
      <c r="K111" s="167" t="s">
        <v>139</v>
      </c>
      <c r="L111" s="167" t="s">
        <v>184</v>
      </c>
      <c r="M111" s="167" t="s">
        <v>189</v>
      </c>
      <c r="N111" s="167" t="s">
        <v>232</v>
      </c>
      <c r="O111" s="167" t="s">
        <v>252</v>
      </c>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2438</v>
      </c>
      <c r="B112" s="151" t="s">
        <v>2492</v>
      </c>
      <c r="C112" s="152" t="s">
        <v>2501</v>
      </c>
      <c r="D112" s="155" t="s">
        <v>2502</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2438</v>
      </c>
      <c r="B113" s="151" t="s">
        <v>2492</v>
      </c>
      <c r="C113" s="152" t="s">
        <v>2503</v>
      </c>
      <c r="D113" s="155" t="s">
        <v>2504</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2438</v>
      </c>
      <c r="B114" s="151" t="s">
        <v>2492</v>
      </c>
      <c r="C114" s="152" t="s">
        <v>2505</v>
      </c>
      <c r="D114" s="155" t="s">
        <v>2506</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2438</v>
      </c>
      <c r="B115" s="151" t="s">
        <v>2492</v>
      </c>
      <c r="C115" s="152" t="s">
        <v>2507</v>
      </c>
      <c r="D115" s="155" t="s">
        <v>2508</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2438</v>
      </c>
      <c r="B116" s="151" t="s">
        <v>2492</v>
      </c>
      <c r="C116" s="152" t="s">
        <v>2509</v>
      </c>
      <c r="D116" s="155" t="s">
        <v>2510</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2438</v>
      </c>
      <c r="B117" s="151" t="s">
        <v>2492</v>
      </c>
      <c r="C117" s="152" t="s">
        <v>2511</v>
      </c>
      <c r="D117" s="155" t="s">
        <v>2512</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2438</v>
      </c>
      <c r="B118" s="151" t="s">
        <v>2492</v>
      </c>
      <c r="C118" s="152" t="s">
        <v>2513</v>
      </c>
      <c r="D118" s="155" t="s">
        <v>2514</v>
      </c>
      <c r="E118" s="158" t="s">
        <v>2515</v>
      </c>
      <c r="F118" s="161" t="s">
        <v>2215</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2438</v>
      </c>
      <c r="B119" s="151" t="s">
        <v>2492</v>
      </c>
      <c r="C119" s="152" t="s">
        <v>2516</v>
      </c>
      <c r="D119" s="155" t="s">
        <v>2517</v>
      </c>
      <c r="E119" s="158" t="s">
        <v>2518</v>
      </c>
      <c r="F119" s="161" t="s">
        <v>2215</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2438</v>
      </c>
      <c r="B120" s="150" t="s">
        <v>2519</v>
      </c>
      <c r="C120" s="148" t="s">
        <v>2520</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2438</v>
      </c>
      <c r="B121" s="151" t="s">
        <v>2519</v>
      </c>
      <c r="C121" s="152" t="s">
        <v>2521</v>
      </c>
      <c r="D121" s="155" t="s">
        <v>2522</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2438</v>
      </c>
      <c r="B122" s="151" t="s">
        <v>2519</v>
      </c>
      <c r="C122" s="152" t="s">
        <v>2523</v>
      </c>
      <c r="D122" s="155" t="s">
        <v>2524</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2438</v>
      </c>
      <c r="B123" s="151" t="s">
        <v>2519</v>
      </c>
      <c r="C123" s="152" t="s">
        <v>2525</v>
      </c>
      <c r="D123" s="155" t="s">
        <v>2526</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2438</v>
      </c>
      <c r="B124" s="151" t="s">
        <v>2519</v>
      </c>
      <c r="C124" s="152" t="s">
        <v>2527</v>
      </c>
      <c r="D124" s="155" t="s">
        <v>2528</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2438</v>
      </c>
      <c r="B125" s="151" t="s">
        <v>2519</v>
      </c>
      <c r="C125" s="152" t="s">
        <v>2529</v>
      </c>
      <c r="D125" s="155" t="s">
        <v>2530</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2438</v>
      </c>
      <c r="B126" s="151" t="s">
        <v>2519</v>
      </c>
      <c r="C126" s="152" t="s">
        <v>2531</v>
      </c>
      <c r="D126" s="155" t="s">
        <v>2532</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2438</v>
      </c>
      <c r="B127" s="151" t="s">
        <v>2519</v>
      </c>
      <c r="C127" s="152" t="s">
        <v>2533</v>
      </c>
      <c r="D127" s="155" t="s">
        <v>2534</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2438</v>
      </c>
      <c r="B128" s="151" t="s">
        <v>2519</v>
      </c>
      <c r="C128" s="152" t="s">
        <v>2535</v>
      </c>
      <c r="D128" s="155" t="s">
        <v>2536</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2438</v>
      </c>
      <c r="B129" s="151" t="s">
        <v>2519</v>
      </c>
      <c r="C129" s="152" t="s">
        <v>2537</v>
      </c>
      <c r="D129" s="155" t="s">
        <v>2538</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2438</v>
      </c>
      <c r="B130" s="151" t="s">
        <v>2519</v>
      </c>
      <c r="C130" s="152" t="s">
        <v>2539</v>
      </c>
      <c r="D130" s="155" t="s">
        <v>2540</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2438</v>
      </c>
      <c r="B131" s="151" t="s">
        <v>2519</v>
      </c>
      <c r="C131" s="152" t="s">
        <v>2541</v>
      </c>
      <c r="D131" s="155" t="s">
        <v>2542</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2438</v>
      </c>
      <c r="B132" s="151" t="s">
        <v>2519</v>
      </c>
      <c r="C132" s="152" t="s">
        <v>2543</v>
      </c>
      <c r="D132" s="155" t="s">
        <v>2544</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2438</v>
      </c>
      <c r="B133" s="150" t="s">
        <v>2545</v>
      </c>
      <c r="C133" s="148" t="s">
        <v>2546</v>
      </c>
      <c r="D133" s="154" t="s">
        <v>2547</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2438</v>
      </c>
      <c r="B134" s="151" t="s">
        <v>2545</v>
      </c>
      <c r="C134" s="152" t="s">
        <v>2548</v>
      </c>
      <c r="D134" s="155" t="s">
        <v>2549</v>
      </c>
      <c r="E134" s="158" t="s">
        <v>2550</v>
      </c>
      <c r="F134" s="161" t="s">
        <v>2219</v>
      </c>
      <c r="G134" s="164">
        <f>IF(COUNTIF(H134:AU134,"&lt;&gt;")=0,"",SUMPRODUCT(((Recommendations[ImplStatus]="Implemented")+(Recommendations[ImplStatus]="Compensated"))*ISNUMBER(MATCH(Recommendations[Id],H134:AU134,0)))/COUNTIF(H134:AU134,"&lt;&gt;"))</f>
        <v>0</v>
      </c>
      <c r="H134" s="167" t="s">
        <v>129</v>
      </c>
      <c r="I134" s="167" t="s">
        <v>144</v>
      </c>
      <c r="J134" s="167" t="s">
        <v>159</v>
      </c>
      <c r="K134" s="167" t="s">
        <v>164</v>
      </c>
      <c r="L134" s="167" t="s">
        <v>204</v>
      </c>
      <c r="M134" s="167" t="s">
        <v>209</v>
      </c>
      <c r="N134" s="167" t="s">
        <v>266</v>
      </c>
      <c r="O134" s="167" t="s">
        <v>276</v>
      </c>
      <c r="P134" s="167" t="s">
        <v>291</v>
      </c>
      <c r="Q134" s="167" t="s">
        <v>300</v>
      </c>
      <c r="R134" s="167" t="s">
        <v>315</v>
      </c>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2438</v>
      </c>
      <c r="B135" s="151" t="s">
        <v>2545</v>
      </c>
      <c r="C135" s="152" t="s">
        <v>2551</v>
      </c>
      <c r="D135" s="155" t="s">
        <v>2552</v>
      </c>
      <c r="E135" s="158" t="s">
        <v>2553</v>
      </c>
      <c r="F135" s="161" t="s">
        <v>2219</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2438</v>
      </c>
      <c r="B136" s="151" t="s">
        <v>2545</v>
      </c>
      <c r="C136" s="152" t="s">
        <v>2554</v>
      </c>
      <c r="D136" s="155" t="s">
        <v>2555</v>
      </c>
      <c r="E136" s="158" t="s">
        <v>2556</v>
      </c>
      <c r="F136" s="161" t="s">
        <v>2215</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2438</v>
      </c>
      <c r="B137" s="151" t="s">
        <v>2545</v>
      </c>
      <c r="C137" s="152" t="s">
        <v>2557</v>
      </c>
      <c r="D137" s="155" t="s">
        <v>2558</v>
      </c>
      <c r="E137" s="158" t="s">
        <v>2559</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2438</v>
      </c>
      <c r="B138" s="150" t="s">
        <v>1855</v>
      </c>
      <c r="C138" s="148" t="s">
        <v>2560</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2438</v>
      </c>
      <c r="B139" s="151" t="s">
        <v>1855</v>
      </c>
      <c r="C139" s="152" t="s">
        <v>2561</v>
      </c>
      <c r="D139" s="155" t="s">
        <v>2562</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2438</v>
      </c>
      <c r="B140" s="151" t="s">
        <v>1855</v>
      </c>
      <c r="C140" s="152" t="s">
        <v>2563</v>
      </c>
      <c r="D140" s="155" t="s">
        <v>2564</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2438</v>
      </c>
      <c r="B141" s="150" t="s">
        <v>2565</v>
      </c>
      <c r="C141" s="148" t="s">
        <v>2566</v>
      </c>
      <c r="D141" s="154" t="s">
        <v>2567</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2438</v>
      </c>
      <c r="B142" s="151" t="s">
        <v>2565</v>
      </c>
      <c r="C142" s="152" t="s">
        <v>2568</v>
      </c>
      <c r="D142" s="155" t="s">
        <v>2569</v>
      </c>
      <c r="E142" s="158" t="s">
        <v>2570</v>
      </c>
      <c r="F142" s="161" t="s">
        <v>2215</v>
      </c>
      <c r="G142" s="164">
        <f>IF(COUNTIF(H142:AU142,"&lt;&gt;")=0,"",SUMPRODUCT(((Recommendations[ImplStatus]="Implemented")+(Recommendations[ImplStatus]="Compensated"))*ISNUMBER(MATCH(Recommendations[Id],H142:AU142,0)))/COUNTIF(H142:AU142,"&lt;&gt;"))</f>
        <v>0</v>
      </c>
      <c r="H142" s="167" t="s">
        <v>169</v>
      </c>
      <c r="I142" s="167" t="s">
        <v>227</v>
      </c>
      <c r="J142" s="167" t="s">
        <v>240</v>
      </c>
      <c r="K142" s="167" t="s">
        <v>256</v>
      </c>
      <c r="L142" s="167" t="s">
        <v>296</v>
      </c>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2438</v>
      </c>
      <c r="B143" s="151" t="s">
        <v>2565</v>
      </c>
      <c r="C143" s="152" t="s">
        <v>2571</v>
      </c>
      <c r="D143" s="155" t="s">
        <v>2572</v>
      </c>
      <c r="E143" s="158" t="s">
        <v>2573</v>
      </c>
      <c r="F143" s="161" t="s">
        <v>2215</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2438</v>
      </c>
      <c r="B144" s="151" t="s">
        <v>2565</v>
      </c>
      <c r="C144" s="152" t="s">
        <v>2574</v>
      </c>
      <c r="D144" s="155" t="s">
        <v>2575</v>
      </c>
      <c r="E144" s="158" t="s">
        <v>2576</v>
      </c>
      <c r="F144" s="161" t="s">
        <v>2219</v>
      </c>
      <c r="G144" s="164">
        <f>IF(COUNTIF(H144:AU144,"&lt;&gt;")=0,"",SUMPRODUCT(((Recommendations[ImplStatus]="Implemented")+(Recommendations[ImplStatus]="Compensated"))*ISNUMBER(MATCH(Recommendations[Id],H144:AU144,0)))/COUNTIF(H144:AU144,"&lt;&gt;"))</f>
        <v>0</v>
      </c>
      <c r="H144" s="167" t="s">
        <v>320</v>
      </c>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2438</v>
      </c>
      <c r="B145" s="151" t="s">
        <v>2565</v>
      </c>
      <c r="C145" s="152" t="s">
        <v>2577</v>
      </c>
      <c r="D145" s="155" t="s">
        <v>2578</v>
      </c>
      <c r="E145" s="158" t="s">
        <v>2579</v>
      </c>
      <c r="F145" s="161" t="s">
        <v>2215</v>
      </c>
      <c r="G145" s="164">
        <f>IF(COUNTIF(H145:AU145,"&lt;&gt;")=0,"",SUMPRODUCT(((Recommendations[ImplStatus]="Implemented")+(Recommendations[ImplStatus]="Compensated"))*ISNUMBER(MATCH(Recommendations[Id],H145:AU145,0)))/COUNTIF(H145:AU145,"&lt;&gt;"))</f>
        <v>0</v>
      </c>
      <c r="H145" s="167" t="s">
        <v>54</v>
      </c>
      <c r="I145" s="167" t="s">
        <v>84</v>
      </c>
      <c r="J145" s="167" t="s">
        <v>271</v>
      </c>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2438</v>
      </c>
      <c r="B146" s="151" t="s">
        <v>2565</v>
      </c>
      <c r="C146" s="152" t="s">
        <v>2580</v>
      </c>
      <c r="D146" s="155" t="s">
        <v>2581</v>
      </c>
      <c r="E146" s="158" t="s">
        <v>2582</v>
      </c>
      <c r="F146" s="161" t="s">
        <v>2215</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2438</v>
      </c>
      <c r="B147" s="151" t="s">
        <v>2565</v>
      </c>
      <c r="C147" s="152" t="s">
        <v>2583</v>
      </c>
      <c r="D147" s="155" t="s">
        <v>2584</v>
      </c>
      <c r="E147" s="158" t="s">
        <v>2585</v>
      </c>
      <c r="F147" s="161" t="s">
        <v>2215</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2438</v>
      </c>
      <c r="B148" s="150" t="s">
        <v>2586</v>
      </c>
      <c r="C148" s="148" t="s">
        <v>2587</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2438</v>
      </c>
      <c r="B149" s="151" t="s">
        <v>2586</v>
      </c>
      <c r="C149" s="152" t="s">
        <v>2588</v>
      </c>
      <c r="D149" s="155" t="s">
        <v>2589</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2438</v>
      </c>
      <c r="B150" s="151" t="s">
        <v>2586</v>
      </c>
      <c r="C150" s="152" t="s">
        <v>2590</v>
      </c>
      <c r="D150" s="155" t="s">
        <v>2591</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2438</v>
      </c>
      <c r="B151" s="151" t="s">
        <v>2586</v>
      </c>
      <c r="C151" s="152" t="s">
        <v>2592</v>
      </c>
      <c r="D151" s="155" t="s">
        <v>2593</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2438</v>
      </c>
      <c r="B152" s="151" t="s">
        <v>2586</v>
      </c>
      <c r="C152" s="152" t="s">
        <v>2594</v>
      </c>
      <c r="D152" s="155" t="s">
        <v>2595</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2438</v>
      </c>
      <c r="B153" s="151" t="s">
        <v>2586</v>
      </c>
      <c r="C153" s="152" t="s">
        <v>2596</v>
      </c>
      <c r="D153" s="155" t="s">
        <v>2597</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2598</v>
      </c>
      <c r="B154" s="149" t="s">
        <v>19</v>
      </c>
      <c r="C154" s="147" t="s">
        <v>2599</v>
      </c>
      <c r="D154" s="153" t="s">
        <v>2600</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2598</v>
      </c>
      <c r="B155" s="150" t="s">
        <v>2601</v>
      </c>
      <c r="C155" s="148" t="s">
        <v>2602</v>
      </c>
      <c r="D155" s="154" t="s">
        <v>2603</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2598</v>
      </c>
      <c r="B156" s="151" t="s">
        <v>2601</v>
      </c>
      <c r="C156" s="152" t="s">
        <v>2604</v>
      </c>
      <c r="D156" s="155" t="s">
        <v>2605</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2598</v>
      </c>
      <c r="B157" s="151" t="s">
        <v>2601</v>
      </c>
      <c r="C157" s="152" t="s">
        <v>2606</v>
      </c>
      <c r="D157" s="155" t="s">
        <v>2607</v>
      </c>
      <c r="E157" s="158" t="s">
        <v>2608</v>
      </c>
      <c r="F157" s="161" t="s">
        <v>2215</v>
      </c>
      <c r="G157" s="164">
        <f>IF(COUNTIF(H157:AU157,"&lt;&gt;")=0,"",SUMPRODUCT(((Recommendations[ImplStatus]="Implemented")+(Recommendations[ImplStatus]="Compensated"))*ISNUMBER(MATCH(Recommendations[Id],H157:AU157,0)))/COUNTIF(H157:AU157,"&lt;&gt;"))</f>
        <v>0</v>
      </c>
      <c r="H157" s="167" t="s">
        <v>39</v>
      </c>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2598</v>
      </c>
      <c r="B158" s="151" t="s">
        <v>2601</v>
      </c>
      <c r="C158" s="152" t="s">
        <v>2609</v>
      </c>
      <c r="D158" s="155" t="s">
        <v>2610</v>
      </c>
      <c r="E158" s="158" t="s">
        <v>2611</v>
      </c>
      <c r="F158" s="161" t="s">
        <v>2215</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2598</v>
      </c>
      <c r="B159" s="151" t="s">
        <v>2601</v>
      </c>
      <c r="C159" s="152" t="s">
        <v>2612</v>
      </c>
      <c r="D159" s="155" t="s">
        <v>2613</v>
      </c>
      <c r="E159" s="158" t="s">
        <v>2614</v>
      </c>
      <c r="F159" s="161" t="s">
        <v>2215</v>
      </c>
      <c r="G159" s="164">
        <f>IF(COUNTIF(H159:AU159,"&lt;&gt;")=0,"",SUMPRODUCT(((Recommendations[ImplStatus]="Implemented")+(Recommendations[ImplStatus]="Compensated"))*ISNUMBER(MATCH(Recommendations[Id],H159:AU159,0)))/COUNTIF(H159:AU159,"&lt;&gt;"))</f>
        <v>0</v>
      </c>
      <c r="H159" s="167" t="s">
        <v>45</v>
      </c>
      <c r="I159" s="167" t="s">
        <v>50</v>
      </c>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2598</v>
      </c>
      <c r="B160" s="151" t="s">
        <v>2601</v>
      </c>
      <c r="C160" s="152" t="s">
        <v>2615</v>
      </c>
      <c r="D160" s="155" t="s">
        <v>2616</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2598</v>
      </c>
      <c r="B161" s="151" t="s">
        <v>2601</v>
      </c>
      <c r="C161" s="152" t="s">
        <v>2617</v>
      </c>
      <c r="D161" s="155" t="s">
        <v>2618</v>
      </c>
      <c r="E161" s="158" t="s">
        <v>2619</v>
      </c>
      <c r="F161" s="161" t="s">
        <v>2215</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2598</v>
      </c>
      <c r="B162" s="151" t="s">
        <v>2601</v>
      </c>
      <c r="C162" s="152" t="s">
        <v>2620</v>
      </c>
      <c r="D162" s="155" t="s">
        <v>2621</v>
      </c>
      <c r="E162" s="158" t="s">
        <v>2622</v>
      </c>
      <c r="F162" s="161" t="s">
        <v>2215</v>
      </c>
      <c r="G162" s="164">
        <f>IF(COUNTIF(H162:AU162,"&lt;&gt;")=0,"",SUMPRODUCT(((Recommendations[ImplStatus]="Implemented")+(Recommendations[ImplStatus]="Compensated"))*ISNUMBER(MATCH(Recommendations[Id],H162:AU162,0)))/COUNTIF(H162:AU162,"&lt;&gt;"))</f>
        <v>0</v>
      </c>
      <c r="H162" s="167" t="s">
        <v>179</v>
      </c>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2598</v>
      </c>
      <c r="B163" s="151" t="s">
        <v>2601</v>
      </c>
      <c r="C163" s="152" t="s">
        <v>2623</v>
      </c>
      <c r="D163" s="155" t="s">
        <v>2624</v>
      </c>
      <c r="E163" s="158" t="s">
        <v>2625</v>
      </c>
      <c r="F163" s="161" t="s">
        <v>2215</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2598</v>
      </c>
      <c r="B164" s="150" t="s">
        <v>2019</v>
      </c>
      <c r="C164" s="148" t="s">
        <v>2626</v>
      </c>
      <c r="D164" s="154" t="s">
        <v>2627</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2598</v>
      </c>
      <c r="B165" s="151" t="s">
        <v>2019</v>
      </c>
      <c r="C165" s="152" t="s">
        <v>2628</v>
      </c>
      <c r="D165" s="155" t="s">
        <v>2629</v>
      </c>
      <c r="E165" s="158" t="s">
        <v>2630</v>
      </c>
      <c r="F165" s="161" t="s">
        <v>2215</v>
      </c>
      <c r="G165" s="164">
        <f>IF(COUNTIF(H165:AU165,"&lt;&gt;")=0,"",SUMPRODUCT(((Recommendations[ImplStatus]="Implemented")+(Recommendations[ImplStatus]="Compensated"))*ISNUMBER(MATCH(Recommendations[Id],H165:AU165,0)))/COUNTIF(H165:AU165,"&lt;&gt;"))</f>
        <v>0</v>
      </c>
      <c r="H165" s="167" t="s">
        <v>236</v>
      </c>
      <c r="I165" s="167" t="s">
        <v>244</v>
      </c>
      <c r="J165" s="167" t="s">
        <v>261</v>
      </c>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2598</v>
      </c>
      <c r="B166" s="151" t="s">
        <v>2019</v>
      </c>
      <c r="C166" s="152" t="s">
        <v>2631</v>
      </c>
      <c r="D166" s="155" t="s">
        <v>2632</v>
      </c>
      <c r="E166" s="158" t="s">
        <v>2633</v>
      </c>
      <c r="F166" s="161" t="s">
        <v>2215</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2598</v>
      </c>
      <c r="B167" s="151" t="s">
        <v>2019</v>
      </c>
      <c r="C167" s="152" t="s">
        <v>2634</v>
      </c>
      <c r="D167" s="155" t="s">
        <v>2635</v>
      </c>
      <c r="E167" s="158" t="s">
        <v>2636</v>
      </c>
      <c r="F167" s="161" t="s">
        <v>2215</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2598</v>
      </c>
      <c r="B168" s="151" t="s">
        <v>2019</v>
      </c>
      <c r="C168" s="152" t="s">
        <v>2637</v>
      </c>
      <c r="D168" s="155" t="s">
        <v>2638</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2598</v>
      </c>
      <c r="B169" s="151" t="s">
        <v>2019</v>
      </c>
      <c r="C169" s="152" t="s">
        <v>2639</v>
      </c>
      <c r="D169" s="155" t="s">
        <v>2640</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2598</v>
      </c>
      <c r="B170" s="151" t="s">
        <v>2019</v>
      </c>
      <c r="C170" s="152" t="s">
        <v>2641</v>
      </c>
      <c r="D170" s="155" t="s">
        <v>2642</v>
      </c>
      <c r="E170" s="158" t="s">
        <v>2643</v>
      </c>
      <c r="F170" s="161" t="s">
        <v>2229</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2598</v>
      </c>
      <c r="B171" s="151" t="s">
        <v>2019</v>
      </c>
      <c r="C171" s="152" t="s">
        <v>2644</v>
      </c>
      <c r="D171" s="155" t="s">
        <v>2645</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2598</v>
      </c>
      <c r="B172" s="151" t="s">
        <v>2019</v>
      </c>
      <c r="C172" s="152" t="s">
        <v>2646</v>
      </c>
      <c r="D172" s="155" t="s">
        <v>2647</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2598</v>
      </c>
      <c r="B173" s="151" t="s">
        <v>2019</v>
      </c>
      <c r="C173" s="152" t="s">
        <v>2648</v>
      </c>
      <c r="D173" s="155" t="s">
        <v>2649</v>
      </c>
      <c r="E173" s="158" t="s">
        <v>2650</v>
      </c>
      <c r="F173" s="161" t="s">
        <v>2215</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2598</v>
      </c>
      <c r="B174" s="150" t="s">
        <v>2651</v>
      </c>
      <c r="C174" s="148" t="s">
        <v>2652</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2598</v>
      </c>
      <c r="B175" s="151" t="s">
        <v>2651</v>
      </c>
      <c r="C175" s="152" t="s">
        <v>2653</v>
      </c>
      <c r="D175" s="155" t="s">
        <v>2654</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2598</v>
      </c>
      <c r="B176" s="151" t="s">
        <v>2651</v>
      </c>
      <c r="C176" s="152" t="s">
        <v>2655</v>
      </c>
      <c r="D176" s="155" t="s">
        <v>2656</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2598</v>
      </c>
      <c r="B177" s="151" t="s">
        <v>2651</v>
      </c>
      <c r="C177" s="152" t="s">
        <v>2657</v>
      </c>
      <c r="D177" s="155" t="s">
        <v>2658</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2598</v>
      </c>
      <c r="B178" s="151" t="s">
        <v>2651</v>
      </c>
      <c r="C178" s="152" t="s">
        <v>2659</v>
      </c>
      <c r="D178" s="155" t="s">
        <v>2660</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2598</v>
      </c>
      <c r="B179" s="151" t="s">
        <v>2651</v>
      </c>
      <c r="C179" s="152" t="s">
        <v>2661</v>
      </c>
      <c r="D179" s="155" t="s">
        <v>2662</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2663</v>
      </c>
      <c r="B180" s="149" t="s">
        <v>19</v>
      </c>
      <c r="C180" s="147" t="s">
        <v>2664</v>
      </c>
      <c r="D180" s="153" t="s">
        <v>2665</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2663</v>
      </c>
      <c r="B181" s="150" t="s">
        <v>2666</v>
      </c>
      <c r="C181" s="148" t="s">
        <v>2667</v>
      </c>
      <c r="D181" s="154" t="s">
        <v>2668</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2663</v>
      </c>
      <c r="B182" s="151" t="s">
        <v>2666</v>
      </c>
      <c r="C182" s="152" t="s">
        <v>2669</v>
      </c>
      <c r="D182" s="155" t="s">
        <v>2670</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2663</v>
      </c>
      <c r="B183" s="151" t="s">
        <v>2666</v>
      </c>
      <c r="C183" s="152" t="s">
        <v>2671</v>
      </c>
      <c r="D183" s="155" t="s">
        <v>2672</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2663</v>
      </c>
      <c r="B184" s="151" t="s">
        <v>2666</v>
      </c>
      <c r="C184" s="152" t="s">
        <v>2673</v>
      </c>
      <c r="D184" s="155" t="s">
        <v>2674</v>
      </c>
      <c r="E184" s="158" t="s">
        <v>2675</v>
      </c>
      <c r="F184" s="161" t="s">
        <v>2215</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2663</v>
      </c>
      <c r="B185" s="151" t="s">
        <v>2666</v>
      </c>
      <c r="C185" s="152" t="s">
        <v>2676</v>
      </c>
      <c r="D185" s="155" t="s">
        <v>2677</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2663</v>
      </c>
      <c r="B186" s="151" t="s">
        <v>2666</v>
      </c>
      <c r="C186" s="152" t="s">
        <v>2678</v>
      </c>
      <c r="D186" s="155" t="s">
        <v>2679</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2663</v>
      </c>
      <c r="B187" s="151" t="s">
        <v>2666</v>
      </c>
      <c r="C187" s="152" t="s">
        <v>2680</v>
      </c>
      <c r="D187" s="155" t="s">
        <v>2681</v>
      </c>
      <c r="E187" s="158" t="s">
        <v>2682</v>
      </c>
      <c r="F187" s="161" t="s">
        <v>2215</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2663</v>
      </c>
      <c r="B188" s="151" t="s">
        <v>2666</v>
      </c>
      <c r="C188" s="152" t="s">
        <v>2683</v>
      </c>
      <c r="D188" s="155" t="s">
        <v>2684</v>
      </c>
      <c r="E188" s="158" t="s">
        <v>2685</v>
      </c>
      <c r="F188" s="161" t="s">
        <v>2215</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2663</v>
      </c>
      <c r="B189" s="151" t="s">
        <v>2666</v>
      </c>
      <c r="C189" s="152" t="s">
        <v>2686</v>
      </c>
      <c r="D189" s="155" t="s">
        <v>2687</v>
      </c>
      <c r="E189" s="158" t="s">
        <v>2688</v>
      </c>
      <c r="F189" s="161" t="s">
        <v>2215</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2663</v>
      </c>
      <c r="B190" s="150" t="s">
        <v>2689</v>
      </c>
      <c r="C190" s="148" t="s">
        <v>2690</v>
      </c>
      <c r="D190" s="154" t="s">
        <v>2691</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2663</v>
      </c>
      <c r="B191" s="151" t="s">
        <v>2689</v>
      </c>
      <c r="C191" s="152" t="s">
        <v>2692</v>
      </c>
      <c r="D191" s="155" t="s">
        <v>2693</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2663</v>
      </c>
      <c r="B192" s="151" t="s">
        <v>2689</v>
      </c>
      <c r="C192" s="152" t="s">
        <v>2694</v>
      </c>
      <c r="D192" s="155" t="s">
        <v>2695</v>
      </c>
      <c r="E192" s="158" t="s">
        <v>2696</v>
      </c>
      <c r="F192" s="161" t="s">
        <v>2219</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2663</v>
      </c>
      <c r="B193" s="151" t="s">
        <v>2689</v>
      </c>
      <c r="C193" s="152" t="s">
        <v>2697</v>
      </c>
      <c r="D193" s="155" t="s">
        <v>2698</v>
      </c>
      <c r="E193" s="158" t="s">
        <v>2699</v>
      </c>
      <c r="F193" s="161" t="s">
        <v>2219</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2663</v>
      </c>
      <c r="B194" s="151" t="s">
        <v>2689</v>
      </c>
      <c r="C194" s="152" t="s">
        <v>2700</v>
      </c>
      <c r="D194" s="155" t="s">
        <v>2701</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2663</v>
      </c>
      <c r="B195" s="151" t="s">
        <v>2689</v>
      </c>
      <c r="C195" s="152" t="s">
        <v>2702</v>
      </c>
      <c r="D195" s="155" t="s">
        <v>2703</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2663</v>
      </c>
      <c r="B196" s="150" t="s">
        <v>2704</v>
      </c>
      <c r="C196" s="148" t="s">
        <v>2705</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2663</v>
      </c>
      <c r="B197" s="151" t="s">
        <v>2704</v>
      </c>
      <c r="C197" s="152" t="s">
        <v>2706</v>
      </c>
      <c r="D197" s="155" t="s">
        <v>2707</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2663</v>
      </c>
      <c r="B198" s="151" t="s">
        <v>2704</v>
      </c>
      <c r="C198" s="152" t="s">
        <v>2708</v>
      </c>
      <c r="D198" s="155" t="s">
        <v>2709</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2663</v>
      </c>
      <c r="B199" s="150" t="s">
        <v>2710</v>
      </c>
      <c r="C199" s="148" t="s">
        <v>2711</v>
      </c>
      <c r="D199" s="154" t="s">
        <v>2712</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2663</v>
      </c>
      <c r="B200" s="151" t="s">
        <v>2710</v>
      </c>
      <c r="C200" s="152" t="s">
        <v>2713</v>
      </c>
      <c r="D200" s="155" t="s">
        <v>2714</v>
      </c>
      <c r="E200" s="158" t="s">
        <v>2715</v>
      </c>
      <c r="F200" s="161" t="s">
        <v>2229</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2663</v>
      </c>
      <c r="B201" s="151" t="s">
        <v>2710</v>
      </c>
      <c r="C201" s="152" t="s">
        <v>2716</v>
      </c>
      <c r="D201" s="155" t="s">
        <v>2717</v>
      </c>
      <c r="E201" s="158" t="s">
        <v>2718</v>
      </c>
      <c r="F201" s="161" t="s">
        <v>2215</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2663</v>
      </c>
      <c r="B202" s="151" t="s">
        <v>2710</v>
      </c>
      <c r="C202" s="152" t="s">
        <v>2719</v>
      </c>
      <c r="D202" s="155" t="s">
        <v>2720</v>
      </c>
      <c r="E202" s="158" t="s">
        <v>2721</v>
      </c>
      <c r="F202" s="161" t="s">
        <v>2215</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2663</v>
      </c>
      <c r="B203" s="151" t="s">
        <v>2710</v>
      </c>
      <c r="C203" s="152" t="s">
        <v>2722</v>
      </c>
      <c r="D203" s="155" t="s">
        <v>2723</v>
      </c>
      <c r="E203" s="158" t="s">
        <v>2724</v>
      </c>
      <c r="F203" s="161" t="s">
        <v>2215</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2663</v>
      </c>
      <c r="B204" s="151" t="s">
        <v>2710</v>
      </c>
      <c r="C204" s="152" t="s">
        <v>2725</v>
      </c>
      <c r="D204" s="155" t="s">
        <v>2726</v>
      </c>
      <c r="E204" s="158" t="s">
        <v>2727</v>
      </c>
      <c r="F204" s="161" t="s">
        <v>2215</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2663</v>
      </c>
      <c r="B205" s="150" t="s">
        <v>2728</v>
      </c>
      <c r="C205" s="148" t="s">
        <v>2729</v>
      </c>
      <c r="D205" s="154" t="s">
        <v>2730</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2663</v>
      </c>
      <c r="B206" s="151" t="s">
        <v>2728</v>
      </c>
      <c r="C206" s="152" t="s">
        <v>2731</v>
      </c>
      <c r="D206" s="155" t="s">
        <v>2732</v>
      </c>
      <c r="E206" s="158" t="s">
        <v>2733</v>
      </c>
      <c r="F206" s="161" t="s">
        <v>2219</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2663</v>
      </c>
      <c r="B207" s="151" t="s">
        <v>2728</v>
      </c>
      <c r="C207" s="152" t="s">
        <v>2734</v>
      </c>
      <c r="D207" s="155" t="s">
        <v>2735</v>
      </c>
      <c r="E207" s="158" t="s">
        <v>2736</v>
      </c>
      <c r="F207" s="161" t="s">
        <v>2219</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2663</v>
      </c>
      <c r="B208" s="151" t="s">
        <v>2728</v>
      </c>
      <c r="C208" s="152" t="s">
        <v>2737</v>
      </c>
      <c r="D208" s="155" t="s">
        <v>2738</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2663</v>
      </c>
      <c r="B209" s="150" t="s">
        <v>2739</v>
      </c>
      <c r="C209" s="148" t="s">
        <v>2740</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2663</v>
      </c>
      <c r="B210" s="151" t="s">
        <v>2739</v>
      </c>
      <c r="C210" s="152" t="s">
        <v>2741</v>
      </c>
      <c r="D210" s="155" t="s">
        <v>2742</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2743</v>
      </c>
      <c r="B211" s="149" t="s">
        <v>19</v>
      </c>
      <c r="C211" s="147" t="s">
        <v>2744</v>
      </c>
      <c r="D211" s="153" t="s">
        <v>2745</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2743</v>
      </c>
      <c r="B212" s="150" t="s">
        <v>2746</v>
      </c>
      <c r="C212" s="148" t="s">
        <v>2747</v>
      </c>
      <c r="D212" s="154" t="s">
        <v>2748</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2743</v>
      </c>
      <c r="B213" s="151" t="s">
        <v>2746</v>
      </c>
      <c r="C213" s="152" t="s">
        <v>2749</v>
      </c>
      <c r="D213" s="155" t="s">
        <v>2750</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2743</v>
      </c>
      <c r="B214" s="151" t="s">
        <v>2746</v>
      </c>
      <c r="C214" s="152" t="s">
        <v>2751</v>
      </c>
      <c r="D214" s="155" t="s">
        <v>2752</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2743</v>
      </c>
      <c r="B215" s="151" t="s">
        <v>2746</v>
      </c>
      <c r="C215" s="152" t="s">
        <v>2753</v>
      </c>
      <c r="D215" s="155" t="s">
        <v>2754</v>
      </c>
      <c r="E215" s="158" t="s">
        <v>2755</v>
      </c>
      <c r="F215" s="161" t="s">
        <v>2219</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2743</v>
      </c>
      <c r="B216" s="151" t="s">
        <v>2746</v>
      </c>
      <c r="C216" s="152" t="s">
        <v>2756</v>
      </c>
      <c r="D216" s="155" t="s">
        <v>2757</v>
      </c>
      <c r="E216" s="158" t="s">
        <v>2758</v>
      </c>
      <c r="F216" s="161" t="s">
        <v>2215</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2743</v>
      </c>
      <c r="B217" s="150" t="s">
        <v>2704</v>
      </c>
      <c r="C217" s="148" t="s">
        <v>2759</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2743</v>
      </c>
      <c r="B218" s="151" t="s">
        <v>2704</v>
      </c>
      <c r="C218" s="152" t="s">
        <v>2760</v>
      </c>
      <c r="D218" s="155" t="s">
        <v>2761</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2743</v>
      </c>
      <c r="B219" s="151" t="s">
        <v>2704</v>
      </c>
      <c r="C219" s="152" t="s">
        <v>2762</v>
      </c>
      <c r="D219" s="155" t="s">
        <v>2763</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2743</v>
      </c>
      <c r="B220" s="150" t="s">
        <v>2764</v>
      </c>
      <c r="C220" s="148" t="s">
        <v>2765</v>
      </c>
      <c r="D220" s="154" t="s">
        <v>2766</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2743</v>
      </c>
      <c r="B221" s="151" t="s">
        <v>2764</v>
      </c>
      <c r="C221" s="152" t="s">
        <v>2767</v>
      </c>
      <c r="D221" s="155" t="s">
        <v>2768</v>
      </c>
      <c r="E221" s="158" t="s">
        <v>2769</v>
      </c>
      <c r="F221" s="161" t="s">
        <v>2215</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2743</v>
      </c>
      <c r="B222" s="151" t="s">
        <v>2764</v>
      </c>
      <c r="C222" s="152" t="s">
        <v>2770</v>
      </c>
      <c r="D222" s="155" t="s">
        <v>2771</v>
      </c>
      <c r="E222" s="158" t="s">
        <v>2772</v>
      </c>
      <c r="F222" s="161" t="s">
        <v>2215</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2743</v>
      </c>
      <c r="B223" s="151" t="s">
        <v>2764</v>
      </c>
      <c r="C223" s="152" t="s">
        <v>2773</v>
      </c>
      <c r="D223" s="155" t="s">
        <v>2774</v>
      </c>
      <c r="E223" s="158" t="s">
        <v>2775</v>
      </c>
      <c r="F223" s="161" t="s">
        <v>2215</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2743</v>
      </c>
      <c r="B224" s="151" t="s">
        <v>2764</v>
      </c>
      <c r="C224" s="152" t="s">
        <v>2776</v>
      </c>
      <c r="D224" s="155" t="s">
        <v>2777</v>
      </c>
      <c r="E224" s="158" t="s">
        <v>2778</v>
      </c>
      <c r="F224" s="161" t="s">
        <v>2215</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2743</v>
      </c>
      <c r="B225" s="151" t="s">
        <v>2764</v>
      </c>
      <c r="C225" s="152" t="s">
        <v>2779</v>
      </c>
      <c r="D225" s="155" t="s">
        <v>2780</v>
      </c>
      <c r="E225" s="158" t="s">
        <v>2781</v>
      </c>
      <c r="F225" s="161" t="s">
        <v>2215</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2743</v>
      </c>
      <c r="B226" s="168" t="s">
        <v>2764</v>
      </c>
      <c r="C226" s="169" t="s">
        <v>2782</v>
      </c>
      <c r="D226" s="170" t="s">
        <v>2783</v>
      </c>
      <c r="E226" s="171" t="s">
        <v>2784</v>
      </c>
      <c r="F226" s="172" t="s">
        <v>2215</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325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IFERROR(INDEX('Recommendations'!$G$2:$G$64, MATCH(H2,'Recommendations'!$A$2:$A$64,0))="Implemented", FALSE))</xm:f>
            <x14:dxf>
              <font>
                <color rgb="FF000000"/>
              </font>
              <fill>
                <patternFill>
                  <bgColor rgb="FF3C7D22"/>
                </patternFill>
              </fill>
            </x14:dxf>
          </x14:cfRule>
          <x14:cfRule type="expression" priority="2" id="{00000000-000E-0000-0700-000002000000}">
            <xm:f>AND(H2&lt;&gt;"", IFERROR(INDEX('Recommendations'!$G$2:$G$64, MATCH(H2,'Recommendations'!$A$2:$A$64,0))="Compensated", FALSE))</xm:f>
            <x14:dxf>
              <font>
                <color rgb="FF000000"/>
              </font>
              <fill>
                <patternFill>
                  <bgColor rgb="FFC6E0B4"/>
                </patternFill>
              </fill>
            </x14:dxf>
          </x14:cfRule>
          <x14:cfRule type="expression" priority="3" id="{00000000-000E-0000-0700-000003000000}">
            <xm:f>AND(H2&lt;&gt;"", IFERROR(INDEX('Recommendations'!$G$2:$G$64, MATCH(H2,'Recommendations'!$A$2:$A$64,0))="Testing", FALSE))</xm:f>
            <x14:dxf>
              <font>
                <color rgb="FF000000"/>
              </font>
              <fill>
                <patternFill>
                  <bgColor rgb="FFFFC000"/>
                </patternFill>
              </fill>
            </x14:dxf>
          </x14:cfRule>
          <x14:cfRule type="expression" priority="4" id="{00000000-000E-0000-0700-000004000000}">
            <xm:f>AND(H2&lt;&gt;"", IFERROR(INDEX('Recommendations'!$G$2:$G$64, MATCH(H2,'Recommendations'!$A$2:$A$64,0))="Failed", FALSE))</xm:f>
            <x14:dxf>
              <font>
                <color rgb="FF000000"/>
              </font>
              <fill>
                <patternFill>
                  <bgColor rgb="FFD82891"/>
                </patternFill>
              </fill>
            </x14:dxf>
          </x14:cfRule>
          <x14:cfRule type="expression" priority="5" id="{00000000-000E-0000-0700-000005000000}">
            <xm:f>AND(H2&lt;&gt;"", IFERROR(INDEX('Recommendations'!$G$2:$G$64, MATCH(H2,'Recommendations'!$A$2:$A$64,0))="Risk Accepted", FALSE))</xm:f>
            <x14:dxf>
              <font>
                <color rgb="FF000000"/>
              </font>
              <fill>
                <patternFill>
                  <bgColor rgb="FFD9D9D9"/>
                </patternFill>
              </fill>
            </x14:dxf>
          </x14:cfRule>
          <x14:cfRule type="expression" priority="6" id="{00000000-000E-0000-0700-000006000000}">
            <xm:f>AND(H2&lt;&gt;"", IFERROR(INDEX('Recommendations'!$G$2:$G$64, MATCH(H2,'Recommendations'!$A$2:$A$64,0))="N/A",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2202</v>
      </c>
      <c r="B1" s="207" t="s">
        <v>2785</v>
      </c>
      <c r="C1" s="207" t="s">
        <v>2786</v>
      </c>
      <c r="D1" s="207" t="s">
        <v>2787</v>
      </c>
      <c r="E1" s="207" t="s">
        <v>1511</v>
      </c>
      <c r="F1" s="207" t="s">
        <v>570</v>
      </c>
      <c r="G1" s="207" t="s">
        <v>571</v>
      </c>
      <c r="H1" s="207" t="s">
        <v>572</v>
      </c>
      <c r="I1" s="207" t="s">
        <v>573</v>
      </c>
      <c r="J1" s="207" t="s">
        <v>574</v>
      </c>
      <c r="K1" s="207" t="s">
        <v>575</v>
      </c>
      <c r="L1" s="207" t="s">
        <v>576</v>
      </c>
      <c r="M1" s="207" t="s">
        <v>577</v>
      </c>
      <c r="N1" s="207" t="s">
        <v>578</v>
      </c>
      <c r="O1" s="207" t="s">
        <v>579</v>
      </c>
      <c r="P1" s="207" t="s">
        <v>580</v>
      </c>
      <c r="Q1" s="207" t="s">
        <v>581</v>
      </c>
      <c r="R1" s="207" t="s">
        <v>582</v>
      </c>
      <c r="S1" s="207" t="s">
        <v>583</v>
      </c>
      <c r="T1" s="207" t="s">
        <v>584</v>
      </c>
      <c r="U1" s="207" t="s">
        <v>585</v>
      </c>
      <c r="V1" s="207" t="s">
        <v>586</v>
      </c>
      <c r="W1" s="207" t="s">
        <v>587</v>
      </c>
      <c r="X1" s="207" t="s">
        <v>588</v>
      </c>
      <c r="Y1" s="207" t="s">
        <v>589</v>
      </c>
      <c r="Z1" s="207" t="s">
        <v>590</v>
      </c>
      <c r="AA1" s="207" t="s">
        <v>591</v>
      </c>
      <c r="AB1" s="207" t="s">
        <v>592</v>
      </c>
      <c r="AC1" s="207" t="s">
        <v>593</v>
      </c>
      <c r="AD1" s="207" t="s">
        <v>594</v>
      </c>
      <c r="AE1" s="207" t="s">
        <v>595</v>
      </c>
      <c r="AF1" s="207" t="s">
        <v>596</v>
      </c>
      <c r="AG1" s="207" t="s">
        <v>597</v>
      </c>
      <c r="AH1" s="207" t="s">
        <v>598</v>
      </c>
      <c r="AI1" s="207" t="s">
        <v>599</v>
      </c>
      <c r="AJ1" s="207" t="s">
        <v>600</v>
      </c>
      <c r="AK1" s="207" t="s">
        <v>601</v>
      </c>
      <c r="AL1" s="207" t="s">
        <v>602</v>
      </c>
      <c r="AM1" s="207" t="s">
        <v>603</v>
      </c>
      <c r="AN1" s="207" t="s">
        <v>604</v>
      </c>
      <c r="AO1" s="207" t="s">
        <v>605</v>
      </c>
      <c r="AP1" s="207" t="s">
        <v>606</v>
      </c>
      <c r="AQ1" s="207" t="s">
        <v>607</v>
      </c>
      <c r="AR1" s="207" t="s">
        <v>608</v>
      </c>
      <c r="AS1" s="207" t="s">
        <v>609</v>
      </c>
      <c r="AT1" s="208" t="s">
        <v>610</v>
      </c>
    </row>
    <row r="2" spans="1:46" ht="60" customHeight="1" outlineLevel="1" x14ac:dyDescent="0.35">
      <c r="A2" s="200" t="s">
        <v>412</v>
      </c>
      <c r="B2" s="186" t="s">
        <v>2788</v>
      </c>
      <c r="C2" s="186"/>
      <c r="D2" s="189" t="s">
        <v>2789</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412</v>
      </c>
      <c r="B3" s="187" t="s">
        <v>2788</v>
      </c>
      <c r="C3" s="188" t="s">
        <v>2790</v>
      </c>
      <c r="D3" s="190" t="s">
        <v>2791</v>
      </c>
      <c r="E3" s="190" t="s">
        <v>2792</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412</v>
      </c>
      <c r="B4" s="187" t="s">
        <v>2788</v>
      </c>
      <c r="C4" s="188" t="s">
        <v>2793</v>
      </c>
      <c r="D4" s="190" t="s">
        <v>2794</v>
      </c>
      <c r="E4" s="190" t="s">
        <v>2795</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412</v>
      </c>
      <c r="B5" s="187" t="s">
        <v>2788</v>
      </c>
      <c r="C5" s="188" t="s">
        <v>2796</v>
      </c>
      <c r="D5" s="190" t="s">
        <v>2797</v>
      </c>
      <c r="E5" s="190" t="s">
        <v>2798</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412</v>
      </c>
      <c r="B6" s="187" t="s">
        <v>2788</v>
      </c>
      <c r="C6" s="188" t="s">
        <v>2799</v>
      </c>
      <c r="D6" s="190" t="s">
        <v>2800</v>
      </c>
      <c r="E6" s="190" t="s">
        <v>2801</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412</v>
      </c>
      <c r="B7" s="187" t="s">
        <v>2788</v>
      </c>
      <c r="C7" s="188" t="s">
        <v>2802</v>
      </c>
      <c r="D7" s="190" t="s">
        <v>2803</v>
      </c>
      <c r="E7" s="190" t="s">
        <v>2804</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412</v>
      </c>
      <c r="B8" s="187" t="s">
        <v>2788</v>
      </c>
      <c r="C8" s="188" t="s">
        <v>2805</v>
      </c>
      <c r="D8" s="190" t="s">
        <v>2806</v>
      </c>
      <c r="E8" s="190" t="s">
        <v>2807</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412</v>
      </c>
      <c r="B9" s="187" t="s">
        <v>2788</v>
      </c>
      <c r="C9" s="188" t="s">
        <v>2808</v>
      </c>
      <c r="D9" s="190" t="s">
        <v>2809</v>
      </c>
      <c r="E9" s="190" t="s">
        <v>2810</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412</v>
      </c>
      <c r="B10" s="187" t="s">
        <v>2788</v>
      </c>
      <c r="C10" s="188" t="s">
        <v>2811</v>
      </c>
      <c r="D10" s="190" t="s">
        <v>2812</v>
      </c>
      <c r="E10" s="190" t="s">
        <v>2813</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412</v>
      </c>
      <c r="B11" s="187" t="s">
        <v>2788</v>
      </c>
      <c r="C11" s="188" t="s">
        <v>2814</v>
      </c>
      <c r="D11" s="190" t="s">
        <v>2815</v>
      </c>
      <c r="E11" s="190" t="s">
        <v>2816</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412</v>
      </c>
      <c r="B12" s="187" t="s">
        <v>2788</v>
      </c>
      <c r="C12" s="188" t="s">
        <v>2817</v>
      </c>
      <c r="D12" s="190" t="s">
        <v>2818</v>
      </c>
      <c r="E12" s="190" t="s">
        <v>2819</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412</v>
      </c>
      <c r="B13" s="187" t="s">
        <v>2788</v>
      </c>
      <c r="C13" s="188" t="s">
        <v>2820</v>
      </c>
      <c r="D13" s="190" t="s">
        <v>2821</v>
      </c>
      <c r="E13" s="190" t="s">
        <v>2822</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412</v>
      </c>
      <c r="B14" s="187" t="s">
        <v>2788</v>
      </c>
      <c r="C14" s="188" t="s">
        <v>2823</v>
      </c>
      <c r="D14" s="190" t="s">
        <v>2824</v>
      </c>
      <c r="E14" s="190" t="s">
        <v>2825</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412</v>
      </c>
      <c r="B15" s="187" t="s">
        <v>2788</v>
      </c>
      <c r="C15" s="188" t="s">
        <v>2826</v>
      </c>
      <c r="D15" s="190" t="s">
        <v>2827</v>
      </c>
      <c r="E15" s="190" t="s">
        <v>2828</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412</v>
      </c>
      <c r="B16" s="187" t="s">
        <v>2788</v>
      </c>
      <c r="C16" s="188" t="s">
        <v>2829</v>
      </c>
      <c r="D16" s="190" t="s">
        <v>2830</v>
      </c>
      <c r="E16" s="190" t="s">
        <v>2831</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412</v>
      </c>
      <c r="B17" s="187" t="s">
        <v>2788</v>
      </c>
      <c r="C17" s="188" t="s">
        <v>2832</v>
      </c>
      <c r="D17" s="190" t="s">
        <v>2833</v>
      </c>
      <c r="E17" s="190" t="s">
        <v>2834</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412</v>
      </c>
      <c r="B18" s="187" t="s">
        <v>2788</v>
      </c>
      <c r="C18" s="188" t="s">
        <v>2835</v>
      </c>
      <c r="D18" s="190" t="s">
        <v>2836</v>
      </c>
      <c r="E18" s="190" t="s">
        <v>2837</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412</v>
      </c>
      <c r="B19" s="186" t="s">
        <v>2838</v>
      </c>
      <c r="C19" s="186"/>
      <c r="D19" s="189" t="s">
        <v>2839</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412</v>
      </c>
      <c r="B20" s="187" t="s">
        <v>2838</v>
      </c>
      <c r="C20" s="188" t="s">
        <v>2840</v>
      </c>
      <c r="D20" s="190" t="s">
        <v>2841</v>
      </c>
      <c r="E20" s="190" t="s">
        <v>2842</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412</v>
      </c>
      <c r="B21" s="187" t="s">
        <v>2838</v>
      </c>
      <c r="C21" s="188" t="s">
        <v>2843</v>
      </c>
      <c r="D21" s="190" t="s">
        <v>2844</v>
      </c>
      <c r="E21" s="190" t="s">
        <v>2845</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412</v>
      </c>
      <c r="B22" s="187" t="s">
        <v>2838</v>
      </c>
      <c r="C22" s="188" t="s">
        <v>2846</v>
      </c>
      <c r="D22" s="190" t="s">
        <v>2847</v>
      </c>
      <c r="E22" s="190" t="s">
        <v>2848</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412</v>
      </c>
      <c r="B23" s="187" t="s">
        <v>2838</v>
      </c>
      <c r="C23" s="188" t="s">
        <v>2849</v>
      </c>
      <c r="D23" s="190" t="s">
        <v>2850</v>
      </c>
      <c r="E23" s="190" t="s">
        <v>2851</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412</v>
      </c>
      <c r="B24" s="187" t="s">
        <v>2838</v>
      </c>
      <c r="C24" s="188" t="s">
        <v>2852</v>
      </c>
      <c r="D24" s="190" t="s">
        <v>2853</v>
      </c>
      <c r="E24" s="190" t="s">
        <v>2854</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412</v>
      </c>
      <c r="B25" s="187" t="s">
        <v>2838</v>
      </c>
      <c r="C25" s="188" t="s">
        <v>2855</v>
      </c>
      <c r="D25" s="190" t="s">
        <v>2856</v>
      </c>
      <c r="E25" s="190" t="s">
        <v>2857</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412</v>
      </c>
      <c r="B26" s="187" t="s">
        <v>2838</v>
      </c>
      <c r="C26" s="188" t="s">
        <v>2858</v>
      </c>
      <c r="D26" s="190" t="s">
        <v>2859</v>
      </c>
      <c r="E26" s="190" t="s">
        <v>2860</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412</v>
      </c>
      <c r="B27" s="187" t="s">
        <v>2838</v>
      </c>
      <c r="C27" s="188" t="s">
        <v>2861</v>
      </c>
      <c r="D27" s="190" t="s">
        <v>2862</v>
      </c>
      <c r="E27" s="190" t="s">
        <v>2863</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412</v>
      </c>
      <c r="B28" s="187" t="s">
        <v>2838</v>
      </c>
      <c r="C28" s="188" t="s">
        <v>2864</v>
      </c>
      <c r="D28" s="190" t="s">
        <v>2865</v>
      </c>
      <c r="E28" s="190" t="s">
        <v>2866</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412</v>
      </c>
      <c r="B29" s="187" t="s">
        <v>2838</v>
      </c>
      <c r="C29" s="188" t="s">
        <v>2867</v>
      </c>
      <c r="D29" s="190" t="s">
        <v>2868</v>
      </c>
      <c r="E29" s="190" t="s">
        <v>2869</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412</v>
      </c>
      <c r="B30" s="187" t="s">
        <v>2838</v>
      </c>
      <c r="C30" s="188" t="s">
        <v>2870</v>
      </c>
      <c r="D30" s="190" t="s">
        <v>2871</v>
      </c>
      <c r="E30" s="190" t="s">
        <v>2872</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412</v>
      </c>
      <c r="B31" s="187" t="s">
        <v>2838</v>
      </c>
      <c r="C31" s="188" t="s">
        <v>2873</v>
      </c>
      <c r="D31" s="190" t="s">
        <v>2874</v>
      </c>
      <c r="E31" s="190" t="s">
        <v>2875</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2876</v>
      </c>
      <c r="B32" s="186"/>
      <c r="C32" s="186"/>
      <c r="D32" s="189" t="s">
        <v>2877</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2876</v>
      </c>
      <c r="B33" s="187"/>
      <c r="C33" s="188" t="s">
        <v>2878</v>
      </c>
      <c r="D33" s="190" t="s">
        <v>2879</v>
      </c>
      <c r="E33" s="190" t="s">
        <v>2880</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2876</v>
      </c>
      <c r="B34" s="187"/>
      <c r="C34" s="188" t="s">
        <v>2881</v>
      </c>
      <c r="D34" s="190" t="s">
        <v>2882</v>
      </c>
      <c r="E34" s="190" t="s">
        <v>2883</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2876</v>
      </c>
      <c r="B35" s="187"/>
      <c r="C35" s="188" t="s">
        <v>2884</v>
      </c>
      <c r="D35" s="190" t="s">
        <v>2885</v>
      </c>
      <c r="E35" s="190" t="s">
        <v>2886</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2876</v>
      </c>
      <c r="B36" s="186" t="s">
        <v>2887</v>
      </c>
      <c r="C36" s="186"/>
      <c r="D36" s="189" t="s">
        <v>2888</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2876</v>
      </c>
      <c r="B37" s="187" t="s">
        <v>2887</v>
      </c>
      <c r="C37" s="188" t="s">
        <v>2889</v>
      </c>
      <c r="D37" s="190" t="s">
        <v>2890</v>
      </c>
      <c r="E37" s="190" t="s">
        <v>2891</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2876</v>
      </c>
      <c r="B38" s="187" t="s">
        <v>2887</v>
      </c>
      <c r="C38" s="188" t="s">
        <v>2892</v>
      </c>
      <c r="D38" s="190" t="s">
        <v>2893</v>
      </c>
      <c r="E38" s="190" t="s">
        <v>2894</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2876</v>
      </c>
      <c r="B39" s="187" t="s">
        <v>2887</v>
      </c>
      <c r="C39" s="188" t="s">
        <v>2895</v>
      </c>
      <c r="D39" s="190" t="s">
        <v>2896</v>
      </c>
      <c r="E39" s="190" t="s">
        <v>2897</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2876</v>
      </c>
      <c r="B40" s="187" t="s">
        <v>2887</v>
      </c>
      <c r="C40" s="188" t="s">
        <v>2898</v>
      </c>
      <c r="D40" s="190" t="s">
        <v>2899</v>
      </c>
      <c r="E40" s="190" t="s">
        <v>2900</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2876</v>
      </c>
      <c r="B41" s="187" t="s">
        <v>2887</v>
      </c>
      <c r="C41" s="188" t="s">
        <v>2901</v>
      </c>
      <c r="D41" s="190" t="s">
        <v>2902</v>
      </c>
      <c r="E41" s="190" t="s">
        <v>2903</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2876</v>
      </c>
      <c r="B42" s="187" t="s">
        <v>2887</v>
      </c>
      <c r="C42" s="188" t="s">
        <v>2904</v>
      </c>
      <c r="D42" s="190" t="s">
        <v>2905</v>
      </c>
      <c r="E42" s="190" t="s">
        <v>2906</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2876</v>
      </c>
      <c r="B43" s="187" t="s">
        <v>2887</v>
      </c>
      <c r="C43" s="188" t="s">
        <v>2907</v>
      </c>
      <c r="D43" s="190" t="s">
        <v>2908</v>
      </c>
      <c r="E43" s="190" t="s">
        <v>2909</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2876</v>
      </c>
      <c r="B44" s="187" t="s">
        <v>2887</v>
      </c>
      <c r="C44" s="188" t="s">
        <v>2910</v>
      </c>
      <c r="D44" s="190" t="s">
        <v>2911</v>
      </c>
      <c r="E44" s="190" t="s">
        <v>2912</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2876</v>
      </c>
      <c r="B45" s="187" t="s">
        <v>2887</v>
      </c>
      <c r="C45" s="188" t="s">
        <v>2913</v>
      </c>
      <c r="D45" s="190" t="s">
        <v>2914</v>
      </c>
      <c r="E45" s="190" t="s">
        <v>2915</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2876</v>
      </c>
      <c r="B46" s="187" t="s">
        <v>2887</v>
      </c>
      <c r="C46" s="188" t="s">
        <v>2916</v>
      </c>
      <c r="D46" s="190" t="s">
        <v>2917</v>
      </c>
      <c r="E46" s="190" t="s">
        <v>2918</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2876</v>
      </c>
      <c r="B47" s="187" t="s">
        <v>2887</v>
      </c>
      <c r="C47" s="188" t="s">
        <v>2919</v>
      </c>
      <c r="D47" s="190" t="s">
        <v>2920</v>
      </c>
      <c r="E47" s="190" t="s">
        <v>2921</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2876</v>
      </c>
      <c r="B48" s="187" t="s">
        <v>2887</v>
      </c>
      <c r="C48" s="188" t="s">
        <v>2922</v>
      </c>
      <c r="D48" s="190" t="s">
        <v>2923</v>
      </c>
      <c r="E48" s="190" t="s">
        <v>2924</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2876</v>
      </c>
      <c r="B49" s="187" t="s">
        <v>2887</v>
      </c>
      <c r="C49" s="188" t="s">
        <v>2925</v>
      </c>
      <c r="D49" s="190" t="s">
        <v>2926</v>
      </c>
      <c r="E49" s="190" t="s">
        <v>2927</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2876</v>
      </c>
      <c r="B50" s="187" t="s">
        <v>2887</v>
      </c>
      <c r="C50" s="188" t="s">
        <v>2928</v>
      </c>
      <c r="D50" s="190" t="s">
        <v>2929</v>
      </c>
      <c r="E50" s="190" t="s">
        <v>2930</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2876</v>
      </c>
      <c r="B51" s="186" t="s">
        <v>2931</v>
      </c>
      <c r="C51" s="186"/>
      <c r="D51" s="189" t="s">
        <v>2932</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2876</v>
      </c>
      <c r="B52" s="187" t="s">
        <v>2931</v>
      </c>
      <c r="C52" s="188" t="s">
        <v>2933</v>
      </c>
      <c r="D52" s="190" t="s">
        <v>2934</v>
      </c>
      <c r="E52" s="190" t="s">
        <v>2935</v>
      </c>
      <c r="F52" s="192">
        <f>IF(COUNTIF(G52:AT52,"&lt;&gt;")=0,"",SUMPRODUCT(((Recommendations[ImplStatus]="Implemented")+(Recommendations[ImplStatus]="Compensated"))*ISNUMBER(MATCH(Recommendations[Id],G52:AT52,0)))/COUNTIF(G52:AT52,"&lt;&gt;"))</f>
        <v>0</v>
      </c>
      <c r="G52" s="194" t="s">
        <v>59</v>
      </c>
      <c r="H52" s="194" t="s">
        <v>64</v>
      </c>
      <c r="I52" s="194" t="s">
        <v>194</v>
      </c>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2876</v>
      </c>
      <c r="B53" s="187" t="s">
        <v>2931</v>
      </c>
      <c r="C53" s="188" t="s">
        <v>2936</v>
      </c>
      <c r="D53" s="190" t="s">
        <v>2937</v>
      </c>
      <c r="E53" s="190" t="s">
        <v>2938</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2876</v>
      </c>
      <c r="B54" s="187" t="s">
        <v>2931</v>
      </c>
      <c r="C54" s="188" t="s">
        <v>2939</v>
      </c>
      <c r="D54" s="190" t="s">
        <v>2940</v>
      </c>
      <c r="E54" s="190" t="s">
        <v>2941</v>
      </c>
      <c r="F54" s="192">
        <f>IF(COUNTIF(G54:AT54,"&lt;&gt;")=0,"",SUMPRODUCT(((Recommendations[ImplStatus]="Implemented")+(Recommendations[ImplStatus]="Compensated"))*ISNUMBER(MATCH(Recommendations[Id],G54:AT54,0)))/COUNTIF(G54:AT54,"&lt;&gt;"))</f>
        <v>0</v>
      </c>
      <c r="G54" s="194" t="s">
        <v>69</v>
      </c>
      <c r="H54" s="194" t="s">
        <v>104</v>
      </c>
      <c r="I54" s="194" t="s">
        <v>310</v>
      </c>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2876</v>
      </c>
      <c r="B55" s="187" t="s">
        <v>2931</v>
      </c>
      <c r="C55" s="188" t="s">
        <v>2942</v>
      </c>
      <c r="D55" s="190" t="s">
        <v>2943</v>
      </c>
      <c r="E55" s="190" t="s">
        <v>2944</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2876</v>
      </c>
      <c r="B56" s="187" t="s">
        <v>2931</v>
      </c>
      <c r="C56" s="188" t="s">
        <v>2945</v>
      </c>
      <c r="D56" s="190" t="s">
        <v>2946</v>
      </c>
      <c r="E56" s="190" t="s">
        <v>2947</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2876</v>
      </c>
      <c r="B57" s="187" t="s">
        <v>2931</v>
      </c>
      <c r="C57" s="188" t="s">
        <v>2948</v>
      </c>
      <c r="D57" s="190" t="s">
        <v>2949</v>
      </c>
      <c r="E57" s="190" t="s">
        <v>2950</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2876</v>
      </c>
      <c r="B58" s="187" t="s">
        <v>2931</v>
      </c>
      <c r="C58" s="188" t="s">
        <v>2951</v>
      </c>
      <c r="D58" s="190" t="s">
        <v>2952</v>
      </c>
      <c r="E58" s="190" t="s">
        <v>2953</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2876</v>
      </c>
      <c r="B59" s="187" t="s">
        <v>2931</v>
      </c>
      <c r="C59" s="188" t="s">
        <v>2954</v>
      </c>
      <c r="D59" s="190" t="s">
        <v>2955</v>
      </c>
      <c r="E59" s="190" t="s">
        <v>2956</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2876</v>
      </c>
      <c r="B60" s="187" t="s">
        <v>2957</v>
      </c>
      <c r="C60" s="188" t="s">
        <v>2958</v>
      </c>
      <c r="D60" s="190" t="s">
        <v>2959</v>
      </c>
      <c r="E60" s="190" t="s">
        <v>2960</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2876</v>
      </c>
      <c r="B61" s="187" t="s">
        <v>2957</v>
      </c>
      <c r="C61" s="188" t="s">
        <v>2961</v>
      </c>
      <c r="D61" s="190" t="s">
        <v>2962</v>
      </c>
      <c r="E61" s="190" t="s">
        <v>2963</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2876</v>
      </c>
      <c r="B62" s="186" t="s">
        <v>2964</v>
      </c>
      <c r="C62" s="186"/>
      <c r="D62" s="189" t="s">
        <v>2965</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2876</v>
      </c>
      <c r="B63" s="187" t="s">
        <v>2964</v>
      </c>
      <c r="C63" s="188" t="s">
        <v>2966</v>
      </c>
      <c r="D63" s="190" t="s">
        <v>2967</v>
      </c>
      <c r="E63" s="190" t="s">
        <v>2968</v>
      </c>
      <c r="F63" s="192">
        <f>IF(COUNTIF(G63:AT63,"&lt;&gt;")=0,"",SUMPRODUCT(((Recommendations[ImplStatus]="Implemented")+(Recommendations[ImplStatus]="Compensated"))*ISNUMBER(MATCH(Recommendations[Id],G63:AT63,0)))/COUNTIF(G63:AT63,"&lt;&gt;"))</f>
        <v>0</v>
      </c>
      <c r="G63" s="194" t="s">
        <v>23</v>
      </c>
      <c r="H63" s="194" t="s">
        <v>89</v>
      </c>
      <c r="I63" s="194" t="s">
        <v>99</v>
      </c>
      <c r="J63" s="194" t="s">
        <v>134</v>
      </c>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2876</v>
      </c>
      <c r="B64" s="187" t="s">
        <v>2964</v>
      </c>
      <c r="C64" s="188" t="s">
        <v>2969</v>
      </c>
      <c r="D64" s="190" t="s">
        <v>2970</v>
      </c>
      <c r="E64" s="190" t="s">
        <v>2971</v>
      </c>
      <c r="F64" s="192">
        <f>IF(COUNTIF(G64:AT64,"&lt;&gt;")=0,"",SUMPRODUCT(((Recommendations[ImplStatus]="Implemented")+(Recommendations[ImplStatus]="Compensated"))*ISNUMBER(MATCH(Recommendations[Id],G64:AT64,0)))/COUNTIF(G64:AT64,"&lt;&gt;"))</f>
        <v>0</v>
      </c>
      <c r="G64" s="194" t="s">
        <v>174</v>
      </c>
      <c r="H64" s="194" t="s">
        <v>219</v>
      </c>
      <c r="I64" s="194" t="s">
        <v>305</v>
      </c>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2876</v>
      </c>
      <c r="B65" s="187" t="s">
        <v>2964</v>
      </c>
      <c r="C65" s="188" t="s">
        <v>2972</v>
      </c>
      <c r="D65" s="190" t="s">
        <v>2973</v>
      </c>
      <c r="E65" s="190" t="s">
        <v>2974</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2876</v>
      </c>
      <c r="B66" s="187" t="s">
        <v>2964</v>
      </c>
      <c r="C66" s="188" t="s">
        <v>2975</v>
      </c>
      <c r="D66" s="190" t="s">
        <v>2976</v>
      </c>
      <c r="E66" s="190" t="s">
        <v>2977</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2876</v>
      </c>
      <c r="B67" s="187" t="s">
        <v>2964</v>
      </c>
      <c r="C67" s="188" t="s">
        <v>2978</v>
      </c>
      <c r="D67" s="190" t="s">
        <v>2979</v>
      </c>
      <c r="E67" s="190" t="s">
        <v>2980</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2876</v>
      </c>
      <c r="B68" s="187" t="s">
        <v>2964</v>
      </c>
      <c r="C68" s="188" t="s">
        <v>2981</v>
      </c>
      <c r="D68" s="190" t="s">
        <v>2982</v>
      </c>
      <c r="E68" s="190" t="s">
        <v>2983</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2876</v>
      </c>
      <c r="B69" s="187" t="s">
        <v>2964</v>
      </c>
      <c r="C69" s="188" t="s">
        <v>2984</v>
      </c>
      <c r="D69" s="190" t="s">
        <v>2985</v>
      </c>
      <c r="E69" s="190" t="s">
        <v>2986</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2876</v>
      </c>
      <c r="B70" s="187" t="s">
        <v>2964</v>
      </c>
      <c r="C70" s="188" t="s">
        <v>2987</v>
      </c>
      <c r="D70" s="190" t="s">
        <v>2988</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2876</v>
      </c>
      <c r="B71" s="187" t="s">
        <v>2964</v>
      </c>
      <c r="C71" s="188" t="s">
        <v>2989</v>
      </c>
      <c r="D71" s="190" t="s">
        <v>2990</v>
      </c>
      <c r="E71" s="190" t="s">
        <v>2991</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2876</v>
      </c>
      <c r="B72" s="187" t="s">
        <v>2964</v>
      </c>
      <c r="C72" s="188" t="s">
        <v>2992</v>
      </c>
      <c r="D72" s="190" t="s">
        <v>2993</v>
      </c>
      <c r="E72" s="190" t="s">
        <v>2994</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2876</v>
      </c>
      <c r="B73" s="187" t="s">
        <v>2964</v>
      </c>
      <c r="C73" s="188" t="s">
        <v>2995</v>
      </c>
      <c r="D73" s="190" t="s">
        <v>2996</v>
      </c>
      <c r="E73" s="190" t="s">
        <v>2997</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2876</v>
      </c>
      <c r="B74" s="187" t="s">
        <v>2964</v>
      </c>
      <c r="C74" s="188" t="s">
        <v>2998</v>
      </c>
      <c r="D74" s="190" t="s">
        <v>2999</v>
      </c>
      <c r="E74" s="190" t="s">
        <v>3000</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2876</v>
      </c>
      <c r="B75" s="187" t="s">
        <v>2964</v>
      </c>
      <c r="C75" s="188" t="s">
        <v>3001</v>
      </c>
      <c r="D75" s="190" t="s">
        <v>3002</v>
      </c>
      <c r="E75" s="190" t="s">
        <v>3003</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2876</v>
      </c>
      <c r="B76" s="187" t="s">
        <v>2964</v>
      </c>
      <c r="C76" s="188" t="s">
        <v>3004</v>
      </c>
      <c r="D76" s="190" t="s">
        <v>3005</v>
      </c>
      <c r="E76" s="190" t="s">
        <v>3006</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2876</v>
      </c>
      <c r="B77" s="187" t="s">
        <v>2964</v>
      </c>
      <c r="C77" s="188" t="s">
        <v>3007</v>
      </c>
      <c r="D77" s="190" t="s">
        <v>3008</v>
      </c>
      <c r="E77" s="190" t="s">
        <v>3009</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2876</v>
      </c>
      <c r="B78" s="187" t="s">
        <v>2964</v>
      </c>
      <c r="C78" s="188" t="s">
        <v>3010</v>
      </c>
      <c r="D78" s="190" t="s">
        <v>3011</v>
      </c>
      <c r="E78" s="190" t="s">
        <v>3012</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2876</v>
      </c>
      <c r="B79" s="186" t="s">
        <v>2964</v>
      </c>
      <c r="C79" s="186"/>
      <c r="D79" s="189" t="s">
        <v>3013</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3014</v>
      </c>
      <c r="B80" s="187"/>
      <c r="C80" s="188" t="s">
        <v>3015</v>
      </c>
      <c r="D80" s="190" t="s">
        <v>3016</v>
      </c>
      <c r="E80" s="190" t="s">
        <v>3017</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3014</v>
      </c>
      <c r="B81" s="187"/>
      <c r="C81" s="188" t="s">
        <v>3018</v>
      </c>
      <c r="D81" s="190" t="s">
        <v>3019</v>
      </c>
      <c r="E81" s="190" t="s">
        <v>3020</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3014</v>
      </c>
      <c r="B82" s="187"/>
      <c r="C82" s="188" t="s">
        <v>3021</v>
      </c>
      <c r="D82" s="190" t="s">
        <v>3022</v>
      </c>
      <c r="E82" s="190" t="s">
        <v>3023</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3014</v>
      </c>
      <c r="B83" s="187"/>
      <c r="C83" s="188" t="s">
        <v>3024</v>
      </c>
      <c r="D83" s="190" t="s">
        <v>3025</v>
      </c>
      <c r="E83" s="190" t="s">
        <v>3026</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3014</v>
      </c>
      <c r="B84" s="186"/>
      <c r="C84" s="186"/>
      <c r="D84" s="189" t="s">
        <v>3027</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3028</v>
      </c>
      <c r="B85" s="187"/>
      <c r="C85" s="188" t="s">
        <v>3029</v>
      </c>
      <c r="D85" s="190" t="s">
        <v>3030</v>
      </c>
      <c r="E85" s="190" t="s">
        <v>3031</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3028</v>
      </c>
      <c r="B86" s="187"/>
      <c r="C86" s="188" t="s">
        <v>3032</v>
      </c>
      <c r="D86" s="190" t="s">
        <v>3033</v>
      </c>
      <c r="E86" s="190" t="s">
        <v>3034</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3028</v>
      </c>
      <c r="B87" s="187"/>
      <c r="C87" s="188" t="s">
        <v>3035</v>
      </c>
      <c r="D87" s="190" t="s">
        <v>3036</v>
      </c>
      <c r="E87" s="190" t="s">
        <v>3037</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3028</v>
      </c>
      <c r="B88" s="187"/>
      <c r="C88" s="188" t="s">
        <v>3038</v>
      </c>
      <c r="D88" s="190" t="s">
        <v>3039</v>
      </c>
      <c r="E88" s="190" t="s">
        <v>3040</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3028</v>
      </c>
      <c r="B89" s="187"/>
      <c r="C89" s="188" t="s">
        <v>3041</v>
      </c>
      <c r="D89" s="190" t="s">
        <v>3042</v>
      </c>
      <c r="E89" s="190" t="s">
        <v>3043</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3028</v>
      </c>
      <c r="B90" s="186" t="s">
        <v>3044</v>
      </c>
      <c r="C90" s="186"/>
      <c r="D90" s="189" t="s">
        <v>3045</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3028</v>
      </c>
      <c r="B91" s="187" t="s">
        <v>3044</v>
      </c>
      <c r="C91" s="188" t="s">
        <v>3046</v>
      </c>
      <c r="D91" s="190" t="s">
        <v>3047</v>
      </c>
      <c r="E91" s="190" t="s">
        <v>3048</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3028</v>
      </c>
      <c r="B92" s="187" t="s">
        <v>3044</v>
      </c>
      <c r="C92" s="188" t="s">
        <v>3049</v>
      </c>
      <c r="D92" s="190" t="s">
        <v>3050</v>
      </c>
      <c r="E92" s="190" t="s">
        <v>3051</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3044</v>
      </c>
      <c r="C93" s="188" t="s">
        <v>3052</v>
      </c>
      <c r="D93" s="190" t="s">
        <v>3053</v>
      </c>
      <c r="E93" s="190" t="s">
        <v>3054</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3044</v>
      </c>
      <c r="C94" s="188" t="s">
        <v>3055</v>
      </c>
      <c r="D94" s="190" t="s">
        <v>3056</v>
      </c>
      <c r="E94" s="190" t="s">
        <v>3057</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3044</v>
      </c>
      <c r="C95" s="188" t="s">
        <v>3058</v>
      </c>
      <c r="D95" s="190" t="s">
        <v>3059</v>
      </c>
      <c r="E95" s="190" t="s">
        <v>3060</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3044</v>
      </c>
      <c r="C96" s="188" t="s">
        <v>3061</v>
      </c>
      <c r="D96" s="190" t="s">
        <v>3062</v>
      </c>
      <c r="E96" s="190" t="s">
        <v>3063</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3044</v>
      </c>
      <c r="C97" s="188" t="s">
        <v>3064</v>
      </c>
      <c r="D97" s="190" t="s">
        <v>3065</v>
      </c>
      <c r="E97" s="190" t="s">
        <v>3066</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3044</v>
      </c>
      <c r="C98" s="188" t="s">
        <v>3067</v>
      </c>
      <c r="D98" s="190" t="s">
        <v>3068</v>
      </c>
      <c r="E98" s="190" t="s">
        <v>3069</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3070</v>
      </c>
      <c r="C99" s="186"/>
      <c r="D99" s="189" t="s">
        <v>3071</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3070</v>
      </c>
      <c r="C100" s="188" t="s">
        <v>3072</v>
      </c>
      <c r="D100" s="190" t="s">
        <v>3073</v>
      </c>
      <c r="E100" s="190" t="s">
        <v>3074</v>
      </c>
      <c r="F100" s="192">
        <f>IF(COUNTIF(G100:AT100,"&lt;&gt;")=0,"",SUMPRODUCT(((Recommendations[ImplStatus]="Implemented")+(Recommendations[ImplStatus]="Compensated"))*ISNUMBER(MATCH(Recommendations[Id],G100:AT100,0)))/COUNTIF(G100:AT100,"&lt;&gt;"))</f>
        <v>0</v>
      </c>
      <c r="G100" s="194" t="s">
        <v>94</v>
      </c>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3070</v>
      </c>
      <c r="C101" s="188" t="s">
        <v>3075</v>
      </c>
      <c r="D101" s="190" t="s">
        <v>3076</v>
      </c>
      <c r="E101" s="190" t="s">
        <v>3077</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3070</v>
      </c>
      <c r="C102" s="188" t="s">
        <v>3078</v>
      </c>
      <c r="D102" s="190" t="s">
        <v>3079</v>
      </c>
      <c r="E102" s="190" t="s">
        <v>3080</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3070</v>
      </c>
      <c r="C103" s="188" t="s">
        <v>3081</v>
      </c>
      <c r="D103" s="190" t="s">
        <v>3082</v>
      </c>
      <c r="E103" s="190" t="s">
        <v>3083</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3070</v>
      </c>
      <c r="C104" s="196" t="s">
        <v>3084</v>
      </c>
      <c r="D104" s="197" t="s">
        <v>3085</v>
      </c>
      <c r="E104" s="197" t="s">
        <v>3086</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325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IFERROR(INDEX('Recommendations'!$G$2:$G$64, MATCH(G2,'Recommendations'!$A$2:$A$64,0))="Implemented", FALSE))</xm:f>
            <x14:dxf>
              <font>
                <color rgb="FF000000"/>
              </font>
              <fill>
                <patternFill>
                  <bgColor rgb="FF3C7D22"/>
                </patternFill>
              </fill>
            </x14:dxf>
          </x14:cfRule>
          <x14:cfRule type="expression" priority="2" id="{00000000-000E-0000-0800-000002000000}">
            <xm:f>AND(G2&lt;&gt;"", IFERROR(INDEX('Recommendations'!$G$2:$G$64, MATCH(G2,'Recommendations'!$A$2:$A$64,0))="Compensated", FALSE))</xm:f>
            <x14:dxf>
              <font>
                <color rgb="FF000000"/>
              </font>
              <fill>
                <patternFill>
                  <bgColor rgb="FFC6E0B4"/>
                </patternFill>
              </fill>
            </x14:dxf>
          </x14:cfRule>
          <x14:cfRule type="expression" priority="3" id="{00000000-000E-0000-0800-000003000000}">
            <xm:f>AND(G2&lt;&gt;"", IFERROR(INDEX('Recommendations'!$G$2:$G$64, MATCH(G2,'Recommendations'!$A$2:$A$64,0))="Testing", FALSE))</xm:f>
            <x14:dxf>
              <font>
                <color rgb="FF000000"/>
              </font>
              <fill>
                <patternFill>
                  <bgColor rgb="FFFFC000"/>
                </patternFill>
              </fill>
            </x14:dxf>
          </x14:cfRule>
          <x14:cfRule type="expression" priority="4" id="{00000000-000E-0000-0800-000004000000}">
            <xm:f>AND(G2&lt;&gt;"", IFERROR(INDEX('Recommendations'!$G$2:$G$64, MATCH(G2,'Recommendations'!$A$2:$A$64,0))="Failed", FALSE))</xm:f>
            <x14:dxf>
              <font>
                <color rgb="FF000000"/>
              </font>
              <fill>
                <patternFill>
                  <bgColor rgb="FFD82891"/>
                </patternFill>
              </fill>
            </x14:dxf>
          </x14:cfRule>
          <x14:cfRule type="expression" priority="5" id="{00000000-000E-0000-0800-000005000000}">
            <xm:f>AND(G2&lt;&gt;"", IFERROR(INDEX('Recommendations'!$G$2:$G$64, MATCH(G2,'Recommendations'!$A$2:$A$64,0))="Risk Accepted", FALSE))</xm:f>
            <x14:dxf>
              <font>
                <color rgb="FF000000"/>
              </font>
              <fill>
                <patternFill>
                  <bgColor rgb="FFD9D9D9"/>
                </patternFill>
              </fill>
            </x14:dxf>
          </x14:cfRule>
          <x14:cfRule type="expression" priority="6" id="{00000000-000E-0000-0800-000006000000}">
            <xm:f>AND(G2&lt;&gt;"", IFERROR(INDEX('Recommendations'!$G$2:$G$64, MATCH(G2,'Recommendations'!$A$2:$A$64,0))="N/A",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Network Devices Security Technical Implementation Guide - SHGIR</dc:title>
  <dc:subject>Generated on: 2026-06-08 14:41:16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2026-06-08T13:41:29Z</dcterms:modified>
  <cp:category>DISA-STIG</cp:category>
  <cp:contentStatus>Draft</cp:contentStatus>
</cp:coreProperties>
</file>