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B5426363710C4DC235A7A815BF2D832A05F092AE" xr6:coauthVersionLast="47" xr6:coauthVersionMax="47" xr10:uidLastSave="{33A89258-5BAA-4AB4-A1D3-8DCED4AC0B9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E87" i="3"/>
  <c r="D87" i="3"/>
  <c r="C87" i="3"/>
  <c r="F87" i="3" s="1"/>
  <c r="E86" i="3"/>
  <c r="D86" i="3"/>
  <c r="C86" i="3"/>
  <c r="W138" i="3" s="1"/>
  <c r="F85" i="3"/>
  <c r="V169" i="3" s="1"/>
  <c r="E85" i="3"/>
  <c r="D85" i="3"/>
  <c r="C85" i="3"/>
  <c r="U138" i="3" s="1"/>
  <c r="F84" i="3"/>
  <c r="T169" i="3" s="1"/>
  <c r="E84" i="3"/>
  <c r="D84" i="3"/>
  <c r="C84" i="3"/>
  <c r="S138" i="3" s="1"/>
  <c r="E69" i="3"/>
  <c r="D69" i="3"/>
  <c r="C69" i="3"/>
  <c r="F69" i="3" s="1"/>
  <c r="E68" i="3"/>
  <c r="D68" i="3"/>
  <c r="C68" i="3"/>
  <c r="F68" i="3" s="1"/>
  <c r="E67" i="3"/>
  <c r="D67" i="3"/>
  <c r="C67" i="3"/>
  <c r="F67" i="3" s="1"/>
  <c r="E49" i="3"/>
  <c r="D49" i="3"/>
  <c r="C49" i="3"/>
  <c r="F49" i="3" s="1"/>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F16" i="3"/>
  <c r="R169" i="3" s="1"/>
  <c r="E16" i="3"/>
  <c r="D16" i="3"/>
  <c r="C16" i="3"/>
  <c r="Q138" i="3" s="1"/>
  <c r="D9" i="3"/>
  <c r="C9" i="3"/>
  <c r="C8" i="3"/>
  <c r="D8" i="3" s="1"/>
  <c r="C7" i="3"/>
  <c r="D7" i="3" s="1"/>
  <c r="E115" i="3" l="1"/>
  <c r="D115" i="3"/>
  <c r="C115" i="3"/>
  <c r="C35" i="3"/>
  <c r="E35" i="3"/>
  <c r="D35" i="3"/>
  <c r="E73" i="3"/>
  <c r="D73" i="3"/>
  <c r="C73" i="3"/>
  <c r="E95" i="3"/>
  <c r="D95" i="3"/>
  <c r="C95" i="3"/>
  <c r="E53" i="3"/>
  <c r="D53" i="3"/>
  <c r="C53" i="3"/>
  <c r="C74" i="3"/>
  <c r="E74" i="3"/>
  <c r="D74" i="3"/>
  <c r="E54" i="3"/>
  <c r="D54" i="3"/>
  <c r="C54" i="3"/>
  <c r="E112" i="3"/>
  <c r="C112" i="3"/>
  <c r="D112" i="3"/>
  <c r="E58" i="3"/>
  <c r="D58" i="3"/>
  <c r="C58" i="3"/>
  <c r="E56" i="3"/>
  <c r="D56" i="3"/>
  <c r="C56" i="3"/>
  <c r="C113" i="3"/>
  <c r="E113" i="3"/>
  <c r="D113" i="3"/>
  <c r="E75" i="3"/>
  <c r="D75" i="3"/>
  <c r="C75" i="3"/>
  <c r="C55" i="3"/>
  <c r="E55" i="3"/>
  <c r="D55" i="3"/>
  <c r="E114" i="3"/>
  <c r="D114" i="3"/>
  <c r="C114" i="3"/>
  <c r="G127" i="3"/>
  <c r="E34" i="3"/>
  <c r="D34" i="3"/>
  <c r="C34" i="3"/>
  <c r="D57" i="3"/>
  <c r="C57" i="3"/>
  <c r="E57" i="3"/>
  <c r="R140" i="3"/>
  <c r="R145" i="3"/>
  <c r="R150" i="3"/>
  <c r="R155" i="3"/>
  <c r="R160" i="3"/>
  <c r="R165" i="3"/>
  <c r="R170" i="3"/>
  <c r="T140" i="3"/>
  <c r="T145" i="3"/>
  <c r="T150" i="3"/>
  <c r="T155" i="3"/>
  <c r="T160" i="3"/>
  <c r="T165" i="3"/>
  <c r="T170" i="3"/>
  <c r="V140" i="3"/>
  <c r="V145" i="3"/>
  <c r="V150" i="3"/>
  <c r="V155" i="3"/>
  <c r="V160" i="3"/>
  <c r="V165" i="3"/>
  <c r="V170" i="3"/>
  <c r="R141" i="3"/>
  <c r="R146" i="3"/>
  <c r="R151" i="3"/>
  <c r="R156" i="3"/>
  <c r="R161" i="3"/>
  <c r="R166" i="3"/>
  <c r="C92" i="3"/>
  <c r="T141" i="3"/>
  <c r="T146" i="3"/>
  <c r="T151" i="3"/>
  <c r="T156" i="3"/>
  <c r="T161" i="3"/>
  <c r="T166" i="3"/>
  <c r="C20" i="3"/>
  <c r="D20" i="3"/>
  <c r="D92" i="3"/>
  <c r="V141" i="3"/>
  <c r="V146" i="3"/>
  <c r="V151" i="3"/>
  <c r="V156" i="3"/>
  <c r="V161" i="3"/>
  <c r="V166" i="3"/>
  <c r="E20" i="3"/>
  <c r="E92" i="3"/>
  <c r="R142" i="3"/>
  <c r="R147" i="3"/>
  <c r="R152" i="3"/>
  <c r="R157" i="3"/>
  <c r="R162" i="3"/>
  <c r="R167" i="3"/>
  <c r="D93" i="3"/>
  <c r="T142" i="3"/>
  <c r="T147" i="3"/>
  <c r="T152" i="3"/>
  <c r="T157" i="3"/>
  <c r="T162" i="3"/>
  <c r="T167" i="3"/>
  <c r="E93" i="3"/>
  <c r="V142" i="3"/>
  <c r="V147" i="3"/>
  <c r="V152" i="3"/>
  <c r="V157" i="3"/>
  <c r="V162" i="3"/>
  <c r="V167" i="3"/>
  <c r="R143" i="3"/>
  <c r="R148" i="3"/>
  <c r="R153" i="3"/>
  <c r="R158" i="3"/>
  <c r="R163" i="3"/>
  <c r="R168" i="3"/>
  <c r="T143" i="3"/>
  <c r="T148" i="3"/>
  <c r="T153" i="3"/>
  <c r="T158" i="3"/>
  <c r="T163" i="3"/>
  <c r="T168" i="3"/>
  <c r="V143" i="3"/>
  <c r="V148" i="3"/>
  <c r="V153" i="3"/>
  <c r="V158" i="3"/>
  <c r="V163" i="3"/>
  <c r="V168" i="3"/>
  <c r="R144" i="3"/>
  <c r="R149" i="3"/>
  <c r="R154" i="3"/>
  <c r="R159" i="3"/>
  <c r="R164" i="3"/>
  <c r="C96" i="3"/>
  <c r="T144" i="3"/>
  <c r="T149" i="3"/>
  <c r="T154" i="3"/>
  <c r="T159" i="3"/>
  <c r="T164" i="3"/>
  <c r="F86" i="3"/>
  <c r="D96" i="3"/>
  <c r="V144" i="3"/>
  <c r="V149" i="3"/>
  <c r="V154" i="3"/>
  <c r="V159" i="3"/>
  <c r="V164" i="3"/>
  <c r="X169" i="3" l="1"/>
  <c r="X164" i="3"/>
  <c r="X159" i="3"/>
  <c r="X154" i="3"/>
  <c r="X149" i="3"/>
  <c r="X144" i="3"/>
  <c r="D94" i="3"/>
  <c r="X168" i="3"/>
  <c r="X163" i="3"/>
  <c r="X158" i="3"/>
  <c r="X153" i="3"/>
  <c r="X148" i="3"/>
  <c r="X143" i="3"/>
  <c r="E94" i="3"/>
  <c r="X167" i="3"/>
  <c r="X162" i="3"/>
  <c r="X157" i="3"/>
  <c r="X152" i="3"/>
  <c r="X147" i="3"/>
  <c r="X142" i="3"/>
  <c r="C94" i="3"/>
  <c r="X166" i="3"/>
  <c r="X161" i="3"/>
  <c r="X156" i="3"/>
  <c r="X151" i="3"/>
  <c r="X146" i="3"/>
  <c r="X141" i="3"/>
  <c r="X170" i="3"/>
  <c r="X165" i="3"/>
  <c r="X160" i="3"/>
  <c r="X155" i="3"/>
  <c r="X150" i="3"/>
  <c r="X145" i="3"/>
  <c r="X1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When updates are applied to SQL Server software, any software components that have been replaced or made unnecessary must be removed.</t>
        </r>
      </text>
    </comment>
    <comment ref="K10" authorId="0" shapeId="0" xr:uid="{00000000-0006-0000-0400-000002000000}">
      <text>
        <r>
          <rPr>
            <sz val="11"/>
            <rFont val="Calibri"/>
          </rPr>
          <t>Microsoft SQL Server products must be a version supported by the vendor.</t>
        </r>
      </text>
    </comment>
    <comment ref="J19" authorId="0" shapeId="0" xr:uid="{00000000-0006-0000-0400-000003000000}">
      <text>
        <r>
          <rPr>
            <sz val="11"/>
            <rFont val="Calibri"/>
          </rPr>
          <t>SQL Server must enforce authorized access to all PKI private keys stored/utilized by SQL Server.</t>
        </r>
      </text>
    </comment>
    <comment ref="K19" authorId="0" shapeId="0" xr:uid="{00000000-0006-0000-0400-000005000000}">
      <text>
        <r>
          <rPr>
            <sz val="11"/>
            <rFont val="Calibri"/>
          </rPr>
          <t>Access to database files must be limited to relevant processes and to authorized, administrative users.</t>
        </r>
      </text>
    </comment>
    <comment ref="L19" authorId="0" shapeId="0" xr:uid="{00000000-0006-0000-0400-000004000000}">
      <text>
        <r>
          <rPr>
            <sz val="11"/>
            <rFont val="Calibri"/>
          </rPr>
          <t>SQL Server execute permissions to access the registry must be revoked, unless specifically required and approved.</t>
        </r>
      </text>
    </comment>
    <comment ref="J26" authorId="0" shapeId="0" xr:uid="{00000000-0006-0000-0400-000006000000}">
      <text>
        <r>
          <rPr>
            <sz val="11"/>
            <rFont val="Calibri"/>
          </rPr>
          <t>If passwords are used for authentication, SQL Server must transmit only encrypted representations of passwords.</t>
        </r>
      </text>
    </comment>
    <comment ref="K26" authorId="0" shapeId="0" xr:uid="{00000000-0006-0000-0400-000008000000}">
      <text>
        <r>
          <rPr>
            <sz val="11"/>
            <rFont val="Calibri"/>
          </rPr>
          <t>Confidentiality of information during transmission is controlled through the use of an approved TLS version.</t>
        </r>
      </text>
    </comment>
    <comment ref="L26" authorId="0" shapeId="0" xr:uid="{00000000-0006-0000-0400-000009000000}">
      <text>
        <r>
          <rPr>
            <sz val="11"/>
            <rFont val="Calibri"/>
          </rPr>
          <t>SQL Server Mirroring endpoint must utilize AES encryption.</t>
        </r>
      </text>
    </comment>
    <comment ref="M26" authorId="0" shapeId="0" xr:uid="{00000000-0006-0000-0400-000007000000}">
      <text>
        <r>
          <rPr>
            <sz val="11"/>
            <rFont val="Calibri"/>
          </rPr>
          <t>SQL Server Service Broker endpoint must utilize AES encryption.</t>
        </r>
      </text>
    </comment>
    <comment ref="J27" authorId="0" shapeId="0" xr:uid="{00000000-0006-0000-0400-00000A000000}">
      <text>
        <r>
          <rPr>
            <sz val="11"/>
            <rFont val="Calibri"/>
          </rPr>
          <t>SQL Server must implement cryptographic mechanisms to prevent unauthorized modification of organization-defined information at rest (to include, at a minimum, PII and classified information) on organization-defined information system components.</t>
        </r>
      </text>
    </comment>
    <comment ref="K27" authorId="0" shapeId="0" xr:uid="{00000000-0006-0000-0400-00000B000000}">
      <text>
        <r>
          <rPr>
            <sz val="11"/>
            <rFont val="Calibri"/>
          </rPr>
          <t>SQL Server must protect the confidentiality and integrity of all information at rest.</t>
        </r>
      </text>
    </comment>
    <comment ref="J32" authorId="0" shapeId="0" xr:uid="{00000000-0006-0000-0400-00000C000000}">
      <text>
        <r>
          <rPr>
            <sz val="11"/>
            <rFont val="Calibri"/>
          </rPr>
          <t>SQL Server must enforce access restrictions associated with changes to the configuration of the database(s).</t>
        </r>
      </text>
    </comment>
    <comment ref="K32" authorId="0" shapeId="0" xr:uid="{00000000-0006-0000-0400-00000D000000}">
      <text>
        <r>
          <rPr>
            <sz val="11"/>
            <rFont val="Calibri"/>
          </rPr>
          <t>SQL Server must enforce access restrictions associated with changes to the configuration of the instance.</t>
        </r>
      </text>
    </comment>
    <comment ref="L32" authorId="0" shapeId="0" xr:uid="{00000000-0006-0000-0400-00000E000000}">
      <text>
        <r>
          <rPr>
            <sz val="11"/>
            <rFont val="Calibri"/>
          </rPr>
          <t>Windows must enforce access restrictions associated with changes to the configuration of the SQL Server instance.</t>
        </r>
      </text>
    </comment>
    <comment ref="J38" authorId="0" shapeId="0" xr:uid="{00000000-0006-0000-0400-00000F000000}">
      <text>
        <r>
          <rPr>
            <sz val="11"/>
            <rFont val="Calibri"/>
          </rPr>
          <t>The SQL Server default account [sa] must be disabled.</t>
        </r>
      </text>
    </comment>
    <comment ref="K38" authorId="0" shapeId="0" xr:uid="{00000000-0006-0000-0400-000010000000}">
      <text>
        <r>
          <rPr>
            <sz val="11"/>
            <rFont val="Calibri"/>
          </rPr>
          <t>SQL Server default account [sa] must have its name changed.</t>
        </r>
      </text>
    </comment>
    <comment ref="J39" authorId="0" shapeId="0" xr:uid="{00000000-0006-0000-0400-000011000000}">
      <text>
        <r>
          <rPr>
            <sz val="11"/>
            <rFont val="Calibri"/>
          </rPr>
          <t>Default demonstration and sample databases, database objects, and applications must be removed.</t>
        </r>
      </text>
    </comment>
    <comment ref="K39" authorId="0" shapeId="0" xr:uid="{00000000-0006-0000-0400-000022000000}">
      <text>
        <r>
          <rPr>
            <sz val="11"/>
            <rFont val="Calibri"/>
          </rPr>
          <t>Unused database components, DBMS software, and database objects must be removed.</t>
        </r>
      </text>
    </comment>
    <comment ref="L39" authorId="0" shapeId="0" xr:uid="{00000000-0006-0000-0400-000023000000}">
      <text>
        <r>
          <rPr>
            <sz val="11"/>
            <rFont val="Calibri"/>
          </rPr>
          <t>Unused database components that are integrated in SQL Server and cannot be uninstalled must be disabled.</t>
        </r>
      </text>
    </comment>
    <comment ref="M39" authorId="0" shapeId="0" xr:uid="{00000000-0006-0000-0400-000024000000}">
      <text>
        <r>
          <rPr>
            <sz val="11"/>
            <rFont val="Calibri"/>
          </rPr>
          <t>Access to xp_cmdshell must be disabled, unless specifically required and approved.</t>
        </r>
      </text>
    </comment>
    <comment ref="N39" authorId="0" shapeId="0" xr:uid="{00000000-0006-0000-0400-000012000000}">
      <text>
        <r>
          <rPr>
            <sz val="11"/>
            <rFont val="Calibri"/>
          </rPr>
          <t>Access to CLR code must be disabled or restricted, unless specifically required and approved.</t>
        </r>
      </text>
    </comment>
    <comment ref="O39" authorId="0" shapeId="0" xr:uid="{00000000-0006-0000-0400-000013000000}">
      <text>
        <r>
          <rPr>
            <sz val="11"/>
            <rFont val="Calibri"/>
          </rPr>
          <t>Access to Non-Standard extended stored procedures must be disabled or restricted, unless specifically required and approved.</t>
        </r>
      </text>
    </comment>
    <comment ref="P39" authorId="0" shapeId="0" xr:uid="{00000000-0006-0000-0400-000014000000}">
      <text>
        <r>
          <rPr>
            <sz val="11"/>
            <rFont val="Calibri"/>
          </rPr>
          <t>Access to linked servers must be disabled or restricted, unless specifically required and approved.</t>
        </r>
      </text>
    </comment>
    <comment ref="Q39" authorId="0" shapeId="0" xr:uid="{00000000-0006-0000-0400-000015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R39" authorId="0" shapeId="0" xr:uid="{00000000-0006-0000-0400-000016000000}">
      <text>
        <r>
          <rPr>
            <sz val="11"/>
            <rFont val="Calibri"/>
          </rPr>
          <t>Execution of startup stored procedures must be restricted to necessary cases only.</t>
        </r>
      </text>
    </comment>
    <comment ref="S39" authorId="0" shapeId="0" xr:uid="{00000000-0006-0000-0400-000017000000}">
      <text>
        <r>
          <rPr>
            <sz val="11"/>
            <rFont val="Calibri"/>
          </rPr>
          <t>Filestream must be disabled, unless specifically required and approved.</t>
        </r>
      </text>
    </comment>
    <comment ref="T39" authorId="0" shapeId="0" xr:uid="{00000000-0006-0000-0400-000018000000}">
      <text>
        <r>
          <rPr>
            <sz val="11"/>
            <rFont val="Calibri"/>
          </rPr>
          <t>Ole Automation Procedures feature must be disabled, unless specifically required and approved.</t>
        </r>
      </text>
    </comment>
    <comment ref="U39" authorId="0" shapeId="0" xr:uid="{00000000-0006-0000-0400-000019000000}">
      <text>
        <r>
          <rPr>
            <sz val="11"/>
            <rFont val="Calibri"/>
          </rPr>
          <t>SQL Server User Options feature must be disabled, unless specifically required and approved.</t>
        </r>
      </text>
    </comment>
    <comment ref="V39" authorId="0" shapeId="0" xr:uid="{00000000-0006-0000-0400-00001A000000}">
      <text>
        <r>
          <rPr>
            <sz val="11"/>
            <rFont val="Calibri"/>
          </rPr>
          <t>Remote Access feature must be disabled, unless specifically required and approved.</t>
        </r>
      </text>
    </comment>
    <comment ref="W39" authorId="0" shapeId="0" xr:uid="{00000000-0006-0000-0400-00001B000000}">
      <text>
        <r>
          <rPr>
            <sz val="11"/>
            <rFont val="Calibri"/>
          </rPr>
          <t>Hadoop Connectivity feature must be disabled, unless specifically required and approved.</t>
        </r>
      </text>
    </comment>
    <comment ref="X39" authorId="0" shapeId="0" xr:uid="{00000000-0006-0000-0400-00001C000000}">
      <text>
        <r>
          <rPr>
            <sz val="11"/>
            <rFont val="Calibri"/>
          </rPr>
          <t>Allow Polybase Export feature must be disabled, unless specifically required and approved.</t>
        </r>
      </text>
    </comment>
    <comment ref="Y39" authorId="0" shapeId="0" xr:uid="{00000000-0006-0000-0400-00001D000000}">
      <text>
        <r>
          <rPr>
            <sz val="11"/>
            <rFont val="Calibri"/>
          </rPr>
          <t>Remote Data Archive feature must be disabled, unless specifically required and approved.</t>
        </r>
      </text>
    </comment>
    <comment ref="Z39" authorId="0" shapeId="0" xr:uid="{00000000-0006-0000-0400-00001E000000}">
      <text>
        <r>
          <rPr>
            <sz val="11"/>
            <rFont val="Calibri"/>
          </rPr>
          <t>SQL Server External Scripts Enabled feature must be disabled, unless specifically required and approved.</t>
        </r>
      </text>
    </comment>
    <comment ref="AA39" authorId="0" shapeId="0" xr:uid="{00000000-0006-0000-0400-00001F000000}">
      <text>
        <r>
          <rPr>
            <sz val="11"/>
            <rFont val="Calibri"/>
          </rPr>
          <t>The SQL Server Browser service must be disabled unless specifically required and approved.</t>
        </r>
      </text>
    </comment>
    <comment ref="AB39" authorId="0" shapeId="0" xr:uid="{00000000-0006-0000-0400-000020000000}">
      <text>
        <r>
          <rPr>
            <sz val="11"/>
            <rFont val="Calibri"/>
          </rPr>
          <t>SQL Server Replication Xps feature must be disabled, unless specifically required and approved.</t>
        </r>
      </text>
    </comment>
    <comment ref="AC39" authorId="0" shapeId="0" xr:uid="{00000000-0006-0000-0400-000021000000}">
      <text>
        <r>
          <rPr>
            <sz val="11"/>
            <rFont val="Calibri"/>
          </rPr>
          <t>If the SQL Server Browser Service is specifically required and approved, SQL instances must be hidden.</t>
        </r>
      </text>
    </comment>
    <comment ref="J45" authorId="0" shapeId="0" xr:uid="{00000000-0006-0000-0400-000025000000}">
      <text>
        <r>
          <rPr>
            <sz val="11"/>
            <rFont val="Calibri"/>
          </rPr>
          <t>SQL Server must protect against a user falsely repudiating by ensuring only clearly unique Active Directory user accounts can connect to the database.</t>
        </r>
      </text>
    </comment>
    <comment ref="K45" authorId="0" shapeId="0" xr:uid="{00000000-0006-0000-0400-000026000000}">
      <text>
        <r>
          <rPr>
            <sz val="11"/>
            <rFont val="Calibri"/>
          </rPr>
          <t>SQL Server must protect against a user falsely repudiating by ensuring all accounts are individual, unique, and not shared.</t>
        </r>
      </text>
    </comment>
    <comment ref="L45" authorId="0" shapeId="0" xr:uid="{00000000-0006-0000-0400-000027000000}">
      <text>
        <r>
          <rPr>
            <sz val="11"/>
            <rFont val="Calibri"/>
          </rPr>
          <t>SQL Server must protect against a user falsely repudiating by ensuring only clearly unique Active Directory user accounts can connect to the instance.</t>
        </r>
      </text>
    </comment>
    <comment ref="M45" authorId="0" shapeId="0" xr:uid="{00000000-0006-0000-0400-000028000000}">
      <text>
        <r>
          <rPr>
            <sz val="11"/>
            <rFont val="Calibri"/>
          </rPr>
          <t>SQL Server must uniquely identify and authenticate non-organizational users (or processes acting on behalf of non-organizational users).</t>
        </r>
      </text>
    </comment>
    <comment ref="J46" authorId="0" shapeId="0" xr:uid="{00000000-0006-0000-0400-000029000000}">
      <text>
        <r>
          <rPr>
            <sz val="11"/>
            <rFont val="Calibri"/>
          </rPr>
          <t>The Database Master Key encryption password must meet DOD password complexity requirements.</t>
        </r>
      </text>
    </comment>
    <comment ref="K46" authorId="0" shapeId="0" xr:uid="{00000000-0006-0000-0400-00002A000000}">
      <text>
        <r>
          <rPr>
            <sz val="11"/>
            <rFont val="Calibri"/>
          </rPr>
          <t>If DBMS authentication using passwords is employed, SQL Server must enforce the DOD standards for password complexity and lifetime.</t>
        </r>
      </text>
    </comment>
    <comment ref="J48" authorId="0" shapeId="0" xr:uid="{00000000-0006-0000-0400-00002B000000}">
      <text>
        <r>
          <rPr>
            <sz val="11"/>
            <rFont val="Calibri"/>
          </rPr>
          <t>SQL Server must limit privileges to change software modules, to include stored procedures, functions, and triggers, and links to software external to SQL Server.</t>
        </r>
      </text>
    </comment>
    <comment ref="K48" authorId="0" shapeId="0" xr:uid="{00000000-0006-0000-0400-00002C000000}">
      <text>
        <r>
          <rPr>
            <sz val="11"/>
            <rFont val="Calibri"/>
          </rPr>
          <t>Execution of stored procedures and functions that utilize execute as must be restricted to necessary cases only.</t>
        </r>
      </text>
    </comment>
    <comment ref="L48" authorId="0" shapeId="0" xr:uid="{00000000-0006-0000-0400-00002D000000}">
      <text>
        <r>
          <rPr>
            <sz val="11"/>
            <rFont val="Calibri"/>
          </rPr>
          <t>SQL Server must limit privileges to change software modules and links to software external to SQL Server.</t>
        </r>
      </text>
    </comment>
    <comment ref="M48" authorId="0" shapeId="0" xr:uid="{00000000-0006-0000-0400-00002E000000}">
      <text>
        <r>
          <rPr>
            <sz val="11"/>
            <rFont val="Calibri"/>
          </rPr>
          <t>SQL Server must limit privileges to change software modules, to include stored procedures, functions and triggers, and links to software external to SQL Server.</t>
        </r>
      </text>
    </comment>
    <comment ref="N48" authorId="0" shapeId="0" xr:uid="{00000000-0006-0000-0400-00002F000000}">
      <text>
        <r>
          <rPr>
            <sz val="11"/>
            <rFont val="Calibri"/>
          </rPr>
          <t>SQL Server software installation account must be restricted to authorized users.</t>
        </r>
      </text>
    </comment>
    <comment ref="O48" authorId="0" shapeId="0" xr:uid="{00000000-0006-0000-0400-000030000000}">
      <text>
        <r>
          <rPr>
            <sz val="11"/>
            <rFont val="Calibri"/>
          </rPr>
          <t>SQL Server must prevent non-privileged users from executing privileged functions, to include disabling, circumventing, or altering implemented security safeguards/countermeasures.</t>
        </r>
      </text>
    </comment>
    <comment ref="J49" authorId="0" shapeId="0" xr:uid="{00000000-0006-0000-0400-000031000000}">
      <text>
        <r>
          <rPr>
            <sz val="11"/>
            <rFont val="Calibri"/>
          </rPr>
          <t>SQL Server must protect against a user falsely repudiating by ensuring the NT AUTHORITY SYSTEM account is not used for administration.</t>
        </r>
      </text>
    </comment>
    <comment ref="K49" authorId="0" shapeId="0" xr:uid="{00000000-0006-0000-0400-000032000000}">
      <text>
        <r>
          <rPr>
            <sz val="11"/>
            <rFont val="Calibri"/>
          </rPr>
          <t>Use of credentials and proxies must be restricted to necessary cases only.</t>
        </r>
      </text>
    </comment>
    <comment ref="L49" authorId="0" shapeId="0" xr:uid="{00000000-0006-0000-0400-000033000000}">
      <text>
        <r>
          <rPr>
            <sz val="11"/>
            <rFont val="Calibri"/>
          </rPr>
          <t>SQL Server services must be configured to run under unique dedicated user accounts.</t>
        </r>
      </text>
    </comment>
    <comment ref="J59" authorId="0" shapeId="0" xr:uid="{00000000-0006-0000-0400-000034000000}">
      <text>
        <r>
          <rPr>
            <sz val="11"/>
            <rFont val="Calibri"/>
          </rPr>
          <t>SQL Server must enforce approved authorizations for logical access to database information and system resources in accordance with applicable access control policies.</t>
        </r>
      </text>
    </comment>
    <comment ref="K59" authorId="0" shapeId="0" xr:uid="{00000000-0006-0000-0400-000035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59" authorId="0" shapeId="0" xr:uid="{00000000-0006-0000-0400-000036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M59" authorId="0" shapeId="0" xr:uid="{00000000-0006-0000-0400-000037000000}">
      <text>
        <r>
          <rPr>
            <sz val="11"/>
            <rFont val="Calibri"/>
          </rPr>
          <t>SQL Server must enforce discretionary access control policies, as defined by the data owner, over defined subjects and objects.</t>
        </r>
      </text>
    </comment>
    <comment ref="N59" authorId="0" shapeId="0" xr:uid="{00000000-0006-0000-0400-000038000000}">
      <text>
        <r>
          <rPr>
            <sz val="11"/>
            <rFont val="Calibri"/>
          </rPr>
          <t>SQL Server must enforce approved authorizations for logical access to information and system resources in accordance with applicable access control policies.</t>
        </r>
      </text>
    </comment>
    <comment ref="J63" authorId="0" shapeId="0" xr:uid="{00000000-0006-0000-0400-000039000000}">
      <text>
        <r>
          <rPr>
            <sz val="11"/>
            <rFont val="Calibri"/>
          </rPr>
          <t>Security-relevant software updates to SQL Server must be installed within the time period directed by an authoritative source (e.g. IAVM, CTOs, DTMs, and STIGs).</t>
        </r>
      </text>
    </comment>
    <comment ref="J69" authorId="0" shapeId="0" xr:uid="{00000000-0006-0000-0400-00003A000000}">
      <text>
        <r>
          <rPr>
            <sz val="11"/>
            <rFont val="Calibri"/>
          </rPr>
          <t>SQL Server must allow only the ISSM (or individuals or roles appointed by the ISSM) to select which auditable events are to be audited.</t>
        </r>
      </text>
    </comment>
    <comment ref="K69" authorId="0" shapeId="0" xr:uid="{00000000-0006-0000-0400-00003B000000}">
      <text>
        <r>
          <rPr>
            <sz val="11"/>
            <rFont val="Calibri"/>
          </rPr>
          <t>SQL Server must allow only the ISSM (or individuals or roles appointed by the ISSM) to select which auditable events are to be audited.</t>
        </r>
      </text>
    </comment>
    <comment ref="L69" authorId="0" shapeId="0" xr:uid="{00000000-0006-0000-0400-00003C000000}">
      <text>
        <r>
          <rPr>
            <sz val="11"/>
            <rFont val="Calibri"/>
          </rPr>
          <t>SQL Server must protect its audit configuration from authorized and unauthorized access and modification.</t>
        </r>
      </text>
    </comment>
    <comment ref="J70" authorId="0" shapeId="0" xr:uid="{00000000-0006-0000-0400-00003D000000}">
      <text>
        <r>
          <rPr>
            <sz val="11"/>
            <rFont val="Calibri"/>
          </rPr>
          <t>SQL Server must be configured to generate audit records for DoD-defined auditable events within all DBMS/database components.</t>
        </r>
      </text>
    </comment>
    <comment ref="K70" authorId="0" shapeId="0" xr:uid="{00000000-0006-0000-0400-00003E000000}">
      <text>
        <r>
          <rPr>
            <sz val="11"/>
            <rFont val="Calibri"/>
          </rPr>
          <t>SQL Server must initiate session auditing upon startup.</t>
        </r>
      </text>
    </comment>
    <comment ref="J71" authorId="0" shapeId="0" xr:uid="{00000000-0006-0000-0400-00003F000000}">
      <text>
        <r>
          <rPr>
            <sz val="11"/>
            <rFont val="Calibri"/>
          </rPr>
          <t>SQL Server must by default shut down upon audit failure, to include the unavailability of space for more audit log records; or must be configurable to shut down upon audit failure.</t>
        </r>
      </text>
    </comment>
    <comment ref="K71" authorId="0" shapeId="0" xr:uid="{00000000-0006-0000-0400-000040000000}">
      <text>
        <r>
          <rPr>
            <sz val="11"/>
            <rFont val="Calibri"/>
          </rPr>
          <t>SQL Server must be configurable to overwrite audit log records, oldest first (First-In-First-Out - FIFO), in the event of unavailability of space for more audit log records.</t>
        </r>
      </text>
    </comment>
    <comment ref="L71" authorId="0" shapeId="0" xr:uid="{00000000-0006-0000-0400-000041000000}">
      <text>
        <r>
          <rPr>
            <sz val="11"/>
            <rFont val="Calibri"/>
          </rPr>
          <t>The audit information produced by SQL Server must be protected from unauthorized access, modification, and deletion.</t>
        </r>
      </text>
    </comment>
    <comment ref="M71" authorId="0" shapeId="0" xr:uid="{00000000-0006-0000-0400-000042000000}">
      <text>
        <r>
          <rPr>
            <sz val="11"/>
            <rFont val="Calibri"/>
          </rPr>
          <t>SQL Server must allocate audit record storage capacity in accordance with organization-defined audit record storage requirements.</t>
        </r>
      </text>
    </comment>
    <comment ref="N71" authorId="0" shapeId="0" xr:uid="{00000000-0006-0000-0400-000043000000}">
      <text>
        <r>
          <rPr>
            <sz val="11"/>
            <rFont val="Calibri"/>
          </rPr>
          <t>SQL Server must provide a warning to appropriate support staff when allocated audit record storage volume reaches 75% of maximum audit record storage capacity.</t>
        </r>
      </text>
    </comment>
    <comment ref="O71" authorId="0" shapeId="0" xr:uid="{00000000-0006-0000-0400-000044000000}">
      <text>
        <r>
          <rPr>
            <sz val="11"/>
            <rFont val="Calibri"/>
          </rPr>
          <t>SQL Server must provide an immediate real-time alert to appropriate support staff of all audit log failures.</t>
        </r>
      </text>
    </comment>
    <comment ref="J72" authorId="0" shapeId="0" xr:uid="{00000000-0006-0000-0400-000045000000}">
      <text>
        <r>
          <rPr>
            <sz val="11"/>
            <rFont val="Calibri"/>
          </rPr>
          <t>SQL Server must record time stamps in audit records and application data that can be mapped to Coordinated Universal Time (UTC, formerly GMT).</t>
        </r>
      </text>
    </comment>
    <comment ref="J73" authorId="0" shapeId="0" xr:uid="{00000000-0006-0000-0400-000046000000}">
      <text>
        <r>
          <rPr>
            <sz val="11"/>
            <rFont val="Calibri"/>
          </rPr>
          <t>SQL Server must generate audit records when attempts to access privileges, categorized information, and security objects occur.</t>
        </r>
      </text>
    </comment>
    <comment ref="K73" authorId="0" shapeId="0" xr:uid="{00000000-0006-0000-0400-000047000000}">
      <text>
        <r>
          <rPr>
            <sz val="11"/>
            <rFont val="Calibri"/>
          </rPr>
          <t>SQL Server must include additional, more detailed, organization-defined information in the audit records for audit events identified by type, location, or subject.</t>
        </r>
      </text>
    </comment>
    <comment ref="L73" authorId="0" shapeId="0" xr:uid="{00000000-0006-0000-0400-000048000000}">
      <text>
        <r>
          <rPr>
            <sz val="11"/>
            <rFont val="Calibri"/>
          </rPr>
          <t>SQL Server must produce audit records when attempts to modify SQL Server configuration and privileges occur within the database(s).</t>
        </r>
      </text>
    </comment>
    <comment ref="M73" authorId="0" shapeId="0" xr:uid="{00000000-0006-0000-0400-000049000000}">
      <text>
        <r>
          <rPr>
            <sz val="11"/>
            <rFont val="Calibri"/>
          </rPr>
          <t>SQL Server must generate audit records when successful and unsuccessful attempts to add privileges/permissions occur.</t>
        </r>
      </text>
    </comment>
    <comment ref="N73" authorId="0" shapeId="0" xr:uid="{00000000-0006-0000-0400-00004A000000}">
      <text>
        <r>
          <rPr>
            <sz val="11"/>
            <rFont val="Calibri"/>
          </rPr>
          <t>SQL Server must generate audit records when successful and unsuccessful attempts to modify privileges/permissions occur.</t>
        </r>
      </text>
    </comment>
    <comment ref="O73" authorId="0" shapeId="0" xr:uid="{00000000-0006-0000-0400-00004B000000}">
      <text>
        <r>
          <rPr>
            <sz val="11"/>
            <rFont val="Calibri"/>
          </rPr>
          <t>SQL Server must generate audit records when successful and unsuccessful attempts to modify security objects occur.</t>
        </r>
      </text>
    </comment>
    <comment ref="P73" authorId="0" shapeId="0" xr:uid="{00000000-0006-0000-0400-00004C000000}">
      <text>
        <r>
          <rPr>
            <sz val="11"/>
            <rFont val="Calibri"/>
          </rPr>
          <t>SQL Server must generate audit records when successful and unsuccessful attempts to delete privileges/permissions occur.</t>
        </r>
      </text>
    </comment>
    <comment ref="Q73" authorId="0" shapeId="0" xr:uid="{00000000-0006-0000-0400-00004D000000}">
      <text>
        <r>
          <rPr>
            <sz val="11"/>
            <rFont val="Calibri"/>
          </rPr>
          <t>SQL Server must generate audit records when successful and unsuccessful logons or connection attempts occur.</t>
        </r>
      </text>
    </comment>
    <comment ref="R73" authorId="0" shapeId="0" xr:uid="{00000000-0006-0000-0400-00004E000000}">
      <text>
        <r>
          <rPr>
            <sz val="11"/>
            <rFont val="Calibri"/>
          </rPr>
          <t>SQL Server must generate audit records for all direct access to the database(s).</t>
        </r>
      </text>
    </comment>
    <comment ref="J77" authorId="0" shapeId="0" xr:uid="{00000000-0006-0000-0400-00004F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J100" authorId="0" shapeId="0" xr:uid="{00000000-0006-0000-0400-000050000000}">
      <text>
        <r>
          <rPr>
            <sz val="11"/>
            <rFont val="Calibri"/>
          </rPr>
          <t>The Certificate used for encryption must be backed up and stored in a secure location that is not on the SQL Server.</t>
        </r>
      </text>
    </comment>
    <comment ref="K100" authorId="0" shapeId="0" xr:uid="{00000000-0006-0000-0400-000051000000}">
      <text>
        <r>
          <rPr>
            <sz val="11"/>
            <rFont val="Calibri"/>
          </rPr>
          <t>The Service Master Key must be backed up and stored in a secure location that is not on the SQL Server.</t>
        </r>
      </text>
    </comment>
    <comment ref="L100" authorId="0" shapeId="0" xr:uid="{00000000-0006-0000-0400-000052000000}">
      <text>
        <r>
          <rPr>
            <sz val="11"/>
            <rFont val="Calibri"/>
          </rPr>
          <t>The Master Key must be backed up and stored in a secure location that is not on the SQL Server.</t>
        </r>
      </text>
    </comment>
    <comment ref="J102" authorId="0" shapeId="0" xr:uid="{00000000-0006-0000-0400-000053000000}">
      <text>
        <r>
          <rPr>
            <sz val="11"/>
            <rFont val="Calibri"/>
          </rPr>
          <t>In the event of a system failure, hardware loss or disk failure, SQL Server must be able to restore necessary databases with least disruption to mission processes.</t>
        </r>
      </text>
    </comment>
    <comment ref="J108" authorId="0" shapeId="0" xr:uid="{00000000-0006-0000-0400-000054000000}">
      <text>
        <r>
          <rPr>
            <sz val="11"/>
            <rFont val="Calibri"/>
          </rPr>
          <t>SQL Server databases must integrate with an organization-level authentication/access mechanism providing account management and automation for all users, groups, roles, and any other principals.</t>
        </r>
      </text>
    </comment>
    <comment ref="K108" authorId="0" shapeId="0" xr:uid="{00000000-0006-0000-0400-000055000000}">
      <text>
        <r>
          <rPr>
            <sz val="11"/>
            <rFont val="Calibri"/>
          </rPr>
          <t>SQL Server must integrate with an organization-level authentication/access mechanism providing account management and automation for all users, groups, roles, and any other principals.</t>
        </r>
      </text>
    </comment>
    <comment ref="L108" authorId="0" shapeId="0" xr:uid="{00000000-0006-0000-0400-000056000000}">
      <text>
        <r>
          <rPr>
            <sz val="11"/>
            <rFont val="Calibri"/>
          </rPr>
          <t>SQL Server must be configured to utilize the most-secure authentication method available.</t>
        </r>
      </text>
    </comment>
    <comment ref="M108" authorId="0" shapeId="0" xr:uid="{00000000-0006-0000-0400-000057000000}">
      <text>
        <r>
          <rPr>
            <sz val="11"/>
            <rFont val="Calibri"/>
          </rPr>
          <t>Contained databases must use Windows principals.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SQL Server must limit the number of concurrent sessions to an organization-defined number per user for all accounts and/or account types.</t>
        </r>
      </text>
    </comment>
    <comment ref="H5" authorId="0" shapeId="0" xr:uid="{00000000-0006-0000-0500-000002000000}">
      <text>
        <r>
          <rPr>
            <sz val="11"/>
            <rFont val="Calibri"/>
          </rPr>
          <t>SQL Server must check the validity of all data inputs except those specifically identified by the organization.</t>
        </r>
      </text>
    </comment>
    <comment ref="H6" authorId="0" shapeId="0" xr:uid="{00000000-0006-0000-0500-000003000000}">
      <text>
        <r>
          <rPr>
            <sz val="11"/>
            <rFont val="Calibri"/>
          </rPr>
          <t>SQL Server must isolate security functions from non-security functions.</t>
        </r>
      </text>
    </comment>
    <comment ref="I6" authorId="0" shapeId="0" xr:uid="{00000000-0006-0000-0500-000004000000}">
      <text>
        <r>
          <rPr>
            <sz val="11"/>
            <rFont val="Calibri"/>
          </rPr>
          <t>SQL Server must maintain a separate execution domain for each executing process.</t>
        </r>
      </text>
    </comment>
    <comment ref="H7" authorId="0" shapeId="0" xr:uid="{00000000-0006-0000-0500-000005000000}">
      <text>
        <r>
          <rPr>
            <sz val="11"/>
            <rFont val="Calibri"/>
          </rPr>
          <t>SQL Server must protect against a user falsely repudiating by use of system-versioned tables (Temporal Tables).</t>
        </r>
      </text>
    </comment>
    <comment ref="I7" authorId="0" shapeId="0" xr:uid="{00000000-0006-0000-0500-000011000000}">
      <text>
        <r>
          <rPr>
            <sz val="11"/>
            <rFont val="Calibri"/>
          </rPr>
          <t>SQL Server must protect against a user falsely repudiating by ensuring databases are not in a trust relationship.</t>
        </r>
      </text>
    </comment>
    <comment ref="J7" authorId="0" shapeId="0" xr:uid="{00000000-0006-0000-0500-000006000000}">
      <text>
        <r>
          <rPr>
            <sz val="11"/>
            <rFont val="Calibri"/>
          </rPr>
          <t>SQL Server must be configured to generate audit records for DoD-defined auditable events within all DBMS/database components.</t>
        </r>
      </text>
    </comment>
    <comment ref="K7" authorId="0" shapeId="0" xr:uid="{00000000-0006-0000-0500-000007000000}">
      <text>
        <r>
          <rPr>
            <sz val="11"/>
            <rFont val="Calibri"/>
          </rPr>
          <t>SQL Server must generate audit records when attempts to access privileges, categorized information, and security objects occur.</t>
        </r>
      </text>
    </comment>
    <comment ref="L7" authorId="0" shapeId="0" xr:uid="{00000000-0006-0000-0500-000008000000}">
      <text>
        <r>
          <rPr>
            <sz val="11"/>
            <rFont val="Calibri"/>
          </rPr>
          <t>SQL Server must initiate session auditing upon startup.</t>
        </r>
      </text>
    </comment>
    <comment ref="M7" authorId="0" shapeId="0" xr:uid="{00000000-0006-0000-0500-000009000000}">
      <text>
        <r>
          <rPr>
            <sz val="11"/>
            <rFont val="Calibri"/>
          </rPr>
          <t>SQL Server must by default shut down upon audit failure, to include the unavailability of space for more audit log records; or must be configurable to shut down upon audit failure.</t>
        </r>
      </text>
    </comment>
    <comment ref="N7" authorId="0" shapeId="0" xr:uid="{00000000-0006-0000-0500-00000A000000}">
      <text>
        <r>
          <rPr>
            <sz val="11"/>
            <rFont val="Calibri"/>
          </rPr>
          <t>SQL Server must produce audit records when attempts to modify SQL Server configuration and privileges occur within the database(s).</t>
        </r>
      </text>
    </comment>
    <comment ref="O7" authorId="0" shapeId="0" xr:uid="{00000000-0006-0000-0500-00000B000000}">
      <text>
        <r>
          <rPr>
            <sz val="11"/>
            <rFont val="Calibri"/>
          </rPr>
          <t>SQL Server must generate audit records when successful and unsuccessful attempts to add privileges/permissions occur.</t>
        </r>
      </text>
    </comment>
    <comment ref="P7" authorId="0" shapeId="0" xr:uid="{00000000-0006-0000-0500-00000C000000}">
      <text>
        <r>
          <rPr>
            <sz val="11"/>
            <rFont val="Calibri"/>
          </rPr>
          <t>SQL Server must generate audit records when successful and unsuccessful attempts to modify privileges/permissions occur.</t>
        </r>
      </text>
    </comment>
    <comment ref="Q7" authorId="0" shapeId="0" xr:uid="{00000000-0006-0000-0500-00000D000000}">
      <text>
        <r>
          <rPr>
            <sz val="11"/>
            <rFont val="Calibri"/>
          </rPr>
          <t>SQL Server must generate audit records when successful and unsuccessful attempts to modify security objects occur.</t>
        </r>
      </text>
    </comment>
    <comment ref="R7" authorId="0" shapeId="0" xr:uid="{00000000-0006-0000-0500-00000E000000}">
      <text>
        <r>
          <rPr>
            <sz val="11"/>
            <rFont val="Calibri"/>
          </rPr>
          <t>SQL Server must generate audit records when successful and unsuccessful attempts to delete privileges/permissions occur.</t>
        </r>
      </text>
    </comment>
    <comment ref="S7" authorId="0" shapeId="0" xr:uid="{00000000-0006-0000-0500-00000F000000}">
      <text>
        <r>
          <rPr>
            <sz val="11"/>
            <rFont val="Calibri"/>
          </rPr>
          <t>SQL Server must generate audit records when successful and unsuccessful logons or connection attempts occur.</t>
        </r>
      </text>
    </comment>
    <comment ref="T7" authorId="0" shapeId="0" xr:uid="{00000000-0006-0000-0500-000010000000}">
      <text>
        <r>
          <rPr>
            <sz val="11"/>
            <rFont val="Calibri"/>
          </rPr>
          <t>SQL Server must generate audit records for all direct access to the database(s).</t>
        </r>
      </text>
    </comment>
    <comment ref="H14" authorId="0" shapeId="0" xr:uid="{00000000-0006-0000-0500-000012000000}">
      <text>
        <r>
          <rPr>
            <sz val="11"/>
            <rFont val="Calibri"/>
          </rPr>
          <t>Default demonstration and sample databases, database objects, and applications must be removed.</t>
        </r>
      </text>
    </comment>
    <comment ref="I14" authorId="0" shapeId="0" xr:uid="{00000000-0006-0000-0500-000019000000}">
      <text>
        <r>
          <rPr>
            <sz val="11"/>
            <rFont val="Calibri"/>
          </rPr>
          <t>Unused database components, DBMS software, and database objects must be removed.</t>
        </r>
      </text>
    </comment>
    <comment ref="J14" authorId="0" shapeId="0" xr:uid="{00000000-0006-0000-0500-00001A000000}">
      <text>
        <r>
          <rPr>
            <sz val="11"/>
            <rFont val="Calibri"/>
          </rPr>
          <t>Unused database components that are integrated in SQL Server and cannot be uninstalled must be disabled.</t>
        </r>
      </text>
    </comment>
    <comment ref="K14" authorId="0" shapeId="0" xr:uid="{00000000-0006-0000-0500-00001B000000}">
      <text>
        <r>
          <rPr>
            <sz val="11"/>
            <rFont val="Calibri"/>
          </rPr>
          <t>Access to xp_cmdshell must be disabled, unless specifically required and approved.</t>
        </r>
      </text>
    </comment>
    <comment ref="L14" authorId="0" shapeId="0" xr:uid="{00000000-0006-0000-0500-00001C000000}">
      <text>
        <r>
          <rPr>
            <sz val="11"/>
            <rFont val="Calibri"/>
          </rPr>
          <t>Access to CLR code must be disabled or restricted, unless specifically required and approved.</t>
        </r>
      </text>
    </comment>
    <comment ref="M14" authorId="0" shapeId="0" xr:uid="{00000000-0006-0000-0500-00001D000000}">
      <text>
        <r>
          <rPr>
            <sz val="11"/>
            <rFont val="Calibri"/>
          </rPr>
          <t>Access to Non-Standard extended stored procedures must be disabled or restricted, unless specifically required and approved.</t>
        </r>
      </text>
    </comment>
    <comment ref="N14" authorId="0" shapeId="0" xr:uid="{00000000-0006-0000-0500-00001E000000}">
      <text>
        <r>
          <rPr>
            <sz val="11"/>
            <rFont val="Calibri"/>
          </rPr>
          <t>Access to linked servers must be disabled or restricted, unless specifically required and approved.</t>
        </r>
      </text>
    </comment>
    <comment ref="O14" authorId="0" shapeId="0" xr:uid="{00000000-0006-0000-0500-00001F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P14" authorId="0" shapeId="0" xr:uid="{00000000-0006-0000-0500-000020000000}">
      <text>
        <r>
          <rPr>
            <sz val="11"/>
            <rFont val="Calibri"/>
          </rPr>
          <t>Execution of startup stored procedures must be restricted to necessary cases only.</t>
        </r>
      </text>
    </comment>
    <comment ref="Q14" authorId="0" shapeId="0" xr:uid="{00000000-0006-0000-0500-000021000000}">
      <text>
        <r>
          <rPr>
            <sz val="11"/>
            <rFont val="Calibri"/>
          </rPr>
          <t>Filestream must be disabled, unless specifically required and approved.</t>
        </r>
      </text>
    </comment>
    <comment ref="R14" authorId="0" shapeId="0" xr:uid="{00000000-0006-0000-0500-000022000000}">
      <text>
        <r>
          <rPr>
            <sz val="11"/>
            <rFont val="Calibri"/>
          </rPr>
          <t>Ole Automation Procedures feature must be disabled, unless specifically required and approved.</t>
        </r>
      </text>
    </comment>
    <comment ref="S14" authorId="0" shapeId="0" xr:uid="{00000000-0006-0000-0500-000023000000}">
      <text>
        <r>
          <rPr>
            <sz val="11"/>
            <rFont val="Calibri"/>
          </rPr>
          <t>SQL Server User Options feature must be disabled, unless specifically required and approved.</t>
        </r>
      </text>
    </comment>
    <comment ref="T14" authorId="0" shapeId="0" xr:uid="{00000000-0006-0000-0500-000024000000}">
      <text>
        <r>
          <rPr>
            <sz val="11"/>
            <rFont val="Calibri"/>
          </rPr>
          <t>Remote Access feature must be disabled, unless specifically required and approved.</t>
        </r>
      </text>
    </comment>
    <comment ref="U14" authorId="0" shapeId="0" xr:uid="{00000000-0006-0000-0500-000013000000}">
      <text>
        <r>
          <rPr>
            <sz val="11"/>
            <rFont val="Calibri"/>
          </rPr>
          <t>Hadoop Connectivity feature must be disabled, unless specifically required and approved.</t>
        </r>
      </text>
    </comment>
    <comment ref="V14" authorId="0" shapeId="0" xr:uid="{00000000-0006-0000-0500-000014000000}">
      <text>
        <r>
          <rPr>
            <sz val="11"/>
            <rFont val="Calibri"/>
          </rPr>
          <t>Allow Polybase Export feature must be disabled, unless specifically required and approved.</t>
        </r>
      </text>
    </comment>
    <comment ref="W14" authorId="0" shapeId="0" xr:uid="{00000000-0006-0000-0500-000015000000}">
      <text>
        <r>
          <rPr>
            <sz val="11"/>
            <rFont val="Calibri"/>
          </rPr>
          <t>Remote Data Archive feature must be disabled, unless specifically required and approved.</t>
        </r>
      </text>
    </comment>
    <comment ref="X14" authorId="0" shapeId="0" xr:uid="{00000000-0006-0000-0500-000016000000}">
      <text>
        <r>
          <rPr>
            <sz val="11"/>
            <rFont val="Calibri"/>
          </rPr>
          <t>SQL Server External Scripts Enabled feature must be disabled, unless specifically required and approved.</t>
        </r>
      </text>
    </comment>
    <comment ref="Y14" authorId="0" shapeId="0" xr:uid="{00000000-0006-0000-0500-000017000000}">
      <text>
        <r>
          <rPr>
            <sz val="11"/>
            <rFont val="Calibri"/>
          </rPr>
          <t>The SQL Server Browser service must be disabled unless specifically required and approved.</t>
        </r>
      </text>
    </comment>
    <comment ref="Z14" authorId="0" shapeId="0" xr:uid="{00000000-0006-0000-0500-000018000000}">
      <text>
        <r>
          <rPr>
            <sz val="11"/>
            <rFont val="Calibri"/>
          </rPr>
          <t>SQL Server Replication Xps feature must be disabled, unless specifically required and approved.</t>
        </r>
      </text>
    </comment>
    <comment ref="H16" authorId="0" shapeId="0" xr:uid="{00000000-0006-0000-0500-000025000000}">
      <text>
        <r>
          <rPr>
            <sz val="11"/>
            <rFont val="Calibri"/>
          </rPr>
          <t>The Database Master Key must be encrypted by the Service Master Key, where a Database Master Key is required and another encryption method has not been specified.</t>
        </r>
      </text>
    </comment>
    <comment ref="I16" authorId="0" shapeId="0" xr:uid="{00000000-0006-0000-0500-000026000000}">
      <text>
        <r>
          <rPr>
            <sz val="11"/>
            <rFont val="Calibri"/>
          </rPr>
          <t>The Certificate used for encryption must be backed up and stored in a secure location that is not on the SQL Server.</t>
        </r>
      </text>
    </comment>
    <comment ref="J16" authorId="0" shapeId="0" xr:uid="{00000000-0006-0000-0500-000027000000}">
      <text>
        <r>
          <rPr>
            <sz val="11"/>
            <rFont val="Calibri"/>
          </rPr>
          <t>SQL Server must implement cryptographic mechanisms to prevent unauthorized modification of organization-defined information at rest (to include, at a minimum, PII and classified information) on organization-defined information system components.</t>
        </r>
      </text>
    </comment>
    <comment ref="K16" authorId="0" shapeId="0" xr:uid="{00000000-0006-0000-0500-000028000000}">
      <text>
        <r>
          <rPr>
            <sz val="11"/>
            <rFont val="Calibri"/>
          </rPr>
          <t>If passwords are used for authentication, SQL Server must transmit only encrypted representations of passwords.</t>
        </r>
      </text>
    </comment>
    <comment ref="L16" authorId="0" shapeId="0" xr:uid="{00000000-0006-0000-0500-000029000000}">
      <text>
        <r>
          <rPr>
            <sz val="11"/>
            <rFont val="Calibri"/>
          </rPr>
          <t>Confidentiality of information during transmission is controlled through the use of an approved TLS version.</t>
        </r>
      </text>
    </comment>
    <comment ref="M16" authorId="0" shapeId="0" xr:uid="{00000000-0006-0000-0500-00002A000000}">
      <text>
        <r>
          <rPr>
            <sz val="11"/>
            <rFont val="Calibri"/>
          </rPr>
          <t>SQL Server must use NIST FIPS 140-2/140-3-validated cryptographic operations for encryption, hashing, and signing.</t>
        </r>
      </text>
    </comment>
    <comment ref="N16" authorId="0" shapeId="0" xr:uid="{00000000-0006-0000-0500-00002B000000}">
      <text>
        <r>
          <rPr>
            <sz val="11"/>
            <rFont val="Calibri"/>
          </rPr>
          <t>SQL Server must protect the confidentiality and integrity of all information at rest.</t>
        </r>
      </text>
    </comment>
    <comment ref="O16" authorId="0" shapeId="0" xr:uid="{00000000-0006-0000-0500-00002C000000}">
      <text>
        <r>
          <rPr>
            <sz val="11"/>
            <rFont val="Calibri"/>
          </rPr>
          <t>The Service Master Key must be backed up and stored in a secure location that is not on the SQL Server.</t>
        </r>
      </text>
    </comment>
    <comment ref="P16" authorId="0" shapeId="0" xr:uid="{00000000-0006-0000-0500-00002D000000}">
      <text>
        <r>
          <rPr>
            <sz val="11"/>
            <rFont val="Calibri"/>
          </rPr>
          <t>The Master Key must be backed up and stored in a secure location that is not on the SQL Server.</t>
        </r>
      </text>
    </comment>
    <comment ref="Q16" authorId="0" shapeId="0" xr:uid="{00000000-0006-0000-0500-00002E000000}">
      <text>
        <r>
          <rPr>
            <sz val="11"/>
            <rFont val="Calibri"/>
          </rPr>
          <t>SQL Server Mirroring endpoint must utilize AES encryption.</t>
        </r>
      </text>
    </comment>
    <comment ref="R16" authorId="0" shapeId="0" xr:uid="{00000000-0006-0000-0500-00002F000000}">
      <text>
        <r>
          <rPr>
            <sz val="11"/>
            <rFont val="Calibri"/>
          </rPr>
          <t>SQL Server Service Broker endpoint must utilize AES encryption.</t>
        </r>
      </text>
    </comment>
    <comment ref="S16" authorId="0" shapeId="0" xr:uid="{00000000-0006-0000-0500-000030000000}">
      <text>
        <r>
          <rPr>
            <sz val="11"/>
            <rFont val="Calibri"/>
          </rPr>
          <t>SQL Server must use NSA-approved cryptography to protect classified information in accordance with the data owners requirements.</t>
        </r>
      </text>
    </comment>
    <comment ref="H24" authorId="0" shapeId="0" xr:uid="{00000000-0006-0000-0500-000031000000}">
      <text>
        <r>
          <rPr>
            <sz val="11"/>
            <rFont val="Calibri"/>
          </rPr>
          <t>SQL Server databases must integrate with an organization-level authentication/access mechanism providing account management and automation for all users, groups, roles, and any other principals.</t>
        </r>
      </text>
    </comment>
    <comment ref="I24" authorId="0" shapeId="0" xr:uid="{00000000-0006-0000-0500-000032000000}">
      <text>
        <r>
          <rPr>
            <sz val="11"/>
            <rFont val="Calibri"/>
          </rPr>
          <t>SQL Server must integrate with an organization-level authentication/access mechanism providing account management and automation for all users, groups, roles, and any other principals.</t>
        </r>
      </text>
    </comment>
    <comment ref="H27" authorId="0" shapeId="0" xr:uid="{00000000-0006-0000-0500-000033000000}">
      <text>
        <r>
          <rPr>
            <sz val="11"/>
            <rFont val="Calibri"/>
          </rPr>
          <t>If the SQL Server Browser Service is specifically required and approved, SQL instances must be hidden.</t>
        </r>
      </text>
    </comment>
    <comment ref="H29" authorId="0" shapeId="0" xr:uid="{00000000-0006-0000-0500-000034000000}">
      <text>
        <r>
          <rPr>
            <sz val="11"/>
            <rFont val="Calibri"/>
          </rPr>
          <t>The Database Master Key encryption password must meet DOD password complexity requirements.</t>
        </r>
      </text>
    </comment>
    <comment ref="I29" authorId="0" shapeId="0" xr:uid="{00000000-0006-0000-0500-000035000000}">
      <text>
        <r>
          <rPr>
            <sz val="11"/>
            <rFont val="Calibri"/>
          </rPr>
          <t>If DBMS authentication using passwords is employed, SQL Server must enforce the DOD standards for password complexity and lifetime.</t>
        </r>
      </text>
    </comment>
    <comment ref="J29" authorId="0" shapeId="0" xr:uid="{00000000-0006-0000-0500-000036000000}">
      <text>
        <r>
          <rPr>
            <sz val="11"/>
            <rFont val="Calibri"/>
          </rPr>
          <t>When using command-line tools such as SQLCMD in a mixed-mode authentication environment, users must use a logon method that does not expose the password.</t>
        </r>
      </text>
    </comment>
    <comment ref="K29" authorId="0" shapeId="0" xr:uid="{00000000-0006-0000-0500-000037000000}">
      <text>
        <r>
          <rPr>
            <sz val="11"/>
            <rFont val="Calibri"/>
          </rPr>
          <t>Applications must obscure feedback of authentication information during the authentication process to protect the information from possible exploitation/use by unauthorized individuals.</t>
        </r>
      </text>
    </comment>
    <comment ref="H31" authorId="0" shapeId="0" xr:uid="{00000000-0006-0000-0500-000038000000}">
      <text>
        <r>
          <rPr>
            <sz val="11"/>
            <rFont val="Calibri"/>
          </rPr>
          <t>SQL Server must allow only the ISSM (or individuals or roles appointed by the ISSM) to select which auditable events are to be audited.</t>
        </r>
      </text>
    </comment>
    <comment ref="I31" authorId="0" shapeId="0" xr:uid="{00000000-0006-0000-0500-000039000000}">
      <text>
        <r>
          <rPr>
            <sz val="11"/>
            <rFont val="Calibri"/>
          </rPr>
          <t>SQL Server must limit privileges to change software modules, to include stored procedures, functions, and triggers, and links to software external to SQL Server.</t>
        </r>
      </text>
    </comment>
    <comment ref="J31" authorId="0" shapeId="0" xr:uid="{00000000-0006-0000-0500-00003A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K31" authorId="0" shapeId="0" xr:uid="{00000000-0006-0000-0500-00003B000000}">
      <text>
        <r>
          <rPr>
            <sz val="11"/>
            <rFont val="Calibri"/>
          </rPr>
          <t>Execution of stored procedures and functions that utilize execute as must be restricted to necessary cases only.</t>
        </r>
      </text>
    </comment>
    <comment ref="L31" authorId="0" shapeId="0" xr:uid="{00000000-0006-0000-0500-00003C000000}">
      <text>
        <r>
          <rPr>
            <sz val="11"/>
            <rFont val="Calibri"/>
          </rPr>
          <t>SQL Server must enforce access restrictions associated with changes to the configuration of the database(s).</t>
        </r>
      </text>
    </comment>
    <comment ref="M31" authorId="0" shapeId="0" xr:uid="{00000000-0006-0000-0500-00003D000000}">
      <text>
        <r>
          <rPr>
            <sz val="11"/>
            <rFont val="Calibri"/>
          </rPr>
          <t>SQL Server must protect against a user falsely repudiating by ensuring the NT AUTHORITY SYSTEM account is not used for administration.</t>
        </r>
      </text>
    </comment>
    <comment ref="N31" authorId="0" shapeId="0" xr:uid="{00000000-0006-0000-0500-00003E000000}">
      <text>
        <r>
          <rPr>
            <sz val="11"/>
            <rFont val="Calibri"/>
          </rPr>
          <t>SQL Server must allow only the ISSM (or individuals or roles appointed by the ISSM) to select which auditable events are to be audited.</t>
        </r>
      </text>
    </comment>
    <comment ref="O31" authorId="0" shapeId="0" xr:uid="{00000000-0006-0000-0500-00003F000000}">
      <text>
        <r>
          <rPr>
            <sz val="11"/>
            <rFont val="Calibri"/>
          </rPr>
          <t>SQL Server must limit privileges to change software modules and links to software external to SQL Server.</t>
        </r>
      </text>
    </comment>
    <comment ref="P31" authorId="0" shapeId="0" xr:uid="{00000000-0006-0000-0500-000040000000}">
      <text>
        <r>
          <rPr>
            <sz val="11"/>
            <rFont val="Calibri"/>
          </rPr>
          <t>SQL Server must limit privileges to change software modules, to include stored procedures, functions and triggers, and links to software external to SQL Server.</t>
        </r>
      </text>
    </comment>
    <comment ref="Q31" authorId="0" shapeId="0" xr:uid="{00000000-0006-0000-0500-000041000000}">
      <text>
        <r>
          <rPr>
            <sz val="11"/>
            <rFont val="Calibri"/>
          </rPr>
          <t>SQL Server software installation account must be restricted to authorized users.</t>
        </r>
      </text>
    </comment>
    <comment ref="R31" authorId="0" shapeId="0" xr:uid="{00000000-0006-0000-0500-000042000000}">
      <text>
        <r>
          <rPr>
            <sz val="11"/>
            <rFont val="Calibri"/>
          </rPr>
          <t>SQL Server must prevent non-privileged users from executing privileged functions, to include disabling, circumventing, or altering implemented security safeguards/countermeasures.</t>
        </r>
      </text>
    </comment>
    <comment ref="S31" authorId="0" shapeId="0" xr:uid="{00000000-0006-0000-0500-000043000000}">
      <text>
        <r>
          <rPr>
            <sz val="11"/>
            <rFont val="Calibri"/>
          </rPr>
          <t>Use of credentials and proxies must be restricted to necessary cases only.</t>
        </r>
      </text>
    </comment>
    <comment ref="T31" authorId="0" shapeId="0" xr:uid="{00000000-0006-0000-0500-000044000000}">
      <text>
        <r>
          <rPr>
            <sz val="11"/>
            <rFont val="Calibri"/>
          </rPr>
          <t>SQL Server must enforce access restrictions associated with changes to the configuration of the instance.</t>
        </r>
      </text>
    </comment>
    <comment ref="U31" authorId="0" shapeId="0" xr:uid="{00000000-0006-0000-0500-000045000000}">
      <text>
        <r>
          <rPr>
            <sz val="11"/>
            <rFont val="Calibri"/>
          </rPr>
          <t>Windows must enforce access restrictions associated with changes to the configuration of the SQL Server instance.</t>
        </r>
      </text>
    </comment>
    <comment ref="V31" authorId="0" shapeId="0" xr:uid="{00000000-0006-0000-0500-000046000000}">
      <text>
        <r>
          <rPr>
            <sz val="11"/>
            <rFont val="Calibri"/>
          </rPr>
          <t>SQL Server services must be configured to run under unique dedicated user accounts.</t>
        </r>
      </text>
    </comment>
    <comment ref="W31" authorId="0" shapeId="0" xr:uid="{00000000-0006-0000-0500-000047000000}">
      <text>
        <r>
          <rPr>
            <sz val="11"/>
            <rFont val="Calibri"/>
          </rPr>
          <t>The SQL Server default account [sa] must be disabled.</t>
        </r>
      </text>
    </comment>
    <comment ref="X31" authorId="0" shapeId="0" xr:uid="{00000000-0006-0000-0500-000048000000}">
      <text>
        <r>
          <rPr>
            <sz val="11"/>
            <rFont val="Calibri"/>
          </rPr>
          <t>SQL Server default account [sa] must have its name changed.</t>
        </r>
      </text>
    </comment>
    <comment ref="H33" authorId="0" shapeId="0" xr:uid="{00000000-0006-0000-0500-000049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H34" authorId="0" shapeId="0" xr:uid="{00000000-0006-0000-0500-00004A000000}">
      <text>
        <r>
          <rPr>
            <sz val="11"/>
            <rFont val="Calibri"/>
          </rPr>
          <t>The audit information produced by SQL Server must be protected from unauthorized access, modification, and deletion.</t>
        </r>
      </text>
    </comment>
    <comment ref="I34" authorId="0" shapeId="0" xr:uid="{00000000-0006-0000-0500-00004B000000}">
      <text>
        <r>
          <rPr>
            <sz val="11"/>
            <rFont val="Calibri"/>
          </rPr>
          <t>SQL Server must protect its audit configuration from authorized and unauthorized access and modification.</t>
        </r>
      </text>
    </comment>
    <comment ref="J34" authorId="0" shapeId="0" xr:uid="{00000000-0006-0000-0500-00004C000000}">
      <text>
        <r>
          <rPr>
            <sz val="11"/>
            <rFont val="Calibri"/>
          </rPr>
          <t>SQL Server must enforce authorized access to all PKI private keys stored/utilized by SQL Server.</t>
        </r>
      </text>
    </comment>
    <comment ref="K34" authorId="0" shapeId="0" xr:uid="{00000000-0006-0000-0500-00004D000000}">
      <text>
        <r>
          <rPr>
            <sz val="11"/>
            <rFont val="Calibri"/>
          </rPr>
          <t>Access to database files must be limited to relevant processes and to authorized, administrative users.</t>
        </r>
      </text>
    </comment>
    <comment ref="H36" authorId="0" shapeId="0" xr:uid="{00000000-0006-0000-0500-00004E000000}">
      <text>
        <r>
          <rPr>
            <sz val="11"/>
            <rFont val="Calibri"/>
          </rPr>
          <t>SQL Server execute permissions to access the registry must be revoked, unless specifically required and approved.</t>
        </r>
      </text>
    </comment>
    <comment ref="H38" authorId="0" shapeId="0" xr:uid="{00000000-0006-0000-0500-00004F000000}">
      <text>
        <r>
          <rPr>
            <sz val="11"/>
            <rFont val="Calibri"/>
          </rPr>
          <t>SQL Server must provide non-privileged users with error messages that provide information necessary for corrective actions without revealing information that could be exploited by adversaries.</t>
        </r>
      </text>
    </comment>
    <comment ref="I38" authorId="0" shapeId="0" xr:uid="{00000000-0006-0000-0500-000050000000}">
      <text>
        <r>
          <rPr>
            <sz val="11"/>
            <rFont val="Calibri"/>
          </rPr>
          <t>SQL Server must reveal detailed error messages only to documented and approved individuals or roles.</t>
        </r>
      </text>
    </comment>
    <comment ref="J38" authorId="0" shapeId="0" xr:uid="{00000000-0006-0000-0500-000051000000}">
      <text>
        <r>
          <rPr>
            <sz val="11"/>
            <rFont val="Calibri"/>
          </rPr>
          <t>SQL Server must configure Customer Feedback and Error Reporting.</t>
        </r>
      </text>
    </comment>
    <comment ref="K38" authorId="0" shapeId="0" xr:uid="{00000000-0006-0000-0500-000052000000}">
      <text>
        <r>
          <rPr>
            <sz val="11"/>
            <rFont val="Calibri"/>
          </rPr>
          <t>SQL Server must configure SQL Server Usage and Error Reporting Auditing.</t>
        </r>
      </text>
    </comment>
    <comment ref="H41" authorId="0" shapeId="0" xr:uid="{00000000-0006-0000-0500-000053000000}">
      <text>
        <r>
          <rPr>
            <sz val="11"/>
            <rFont val="Calibri"/>
          </rPr>
          <t>When updates are applied to SQL Server software, any software components that have been replaced or made unnecessary must be removed.</t>
        </r>
      </text>
    </comment>
    <comment ref="I41" authorId="0" shapeId="0" xr:uid="{00000000-0006-0000-0500-000054000000}">
      <text>
        <r>
          <rPr>
            <sz val="11"/>
            <rFont val="Calibri"/>
          </rPr>
          <t>Security-relevant software updates to SQL Server must be installed within the time period directed by an authoritative source (e.g. IAVM, CTOs, DTMs, and STIGs).</t>
        </r>
      </text>
    </comment>
    <comment ref="J41" authorId="0" shapeId="0" xr:uid="{00000000-0006-0000-0500-000055000000}">
      <text>
        <r>
          <rPr>
            <sz val="11"/>
            <rFont val="Calibri"/>
          </rPr>
          <t>Microsoft SQL Server products must be a version supported by the vendor.</t>
        </r>
      </text>
    </comment>
    <comment ref="H43" authorId="0" shapeId="0" xr:uid="{00000000-0006-0000-0500-000056000000}">
      <text>
        <r>
          <rPr>
            <sz val="11"/>
            <rFont val="Calibri"/>
          </rPr>
          <t>SQL Server databases must integrate with an organization-level authentication/access mechanism providing account management and automation for all users, groups, roles, and any other principals.</t>
        </r>
      </text>
    </comment>
    <comment ref="I43" authorId="0" shapeId="0" xr:uid="{00000000-0006-0000-0500-000057000000}">
      <text>
        <r>
          <rPr>
            <sz val="11"/>
            <rFont val="Calibri"/>
          </rPr>
          <t>SQL Server must enforce approved authorizations for logical access to database information and system resources in accordance with applicable access control policies.</t>
        </r>
      </text>
    </comment>
    <comment ref="J43" authorId="0" shapeId="0" xr:uid="{00000000-0006-0000-0500-000058000000}">
      <text>
        <r>
          <rPr>
            <sz val="11"/>
            <rFont val="Calibri"/>
          </rPr>
          <t>SQL Server must protect against a user falsely repudiating by ensuring only clearly unique Active Directory user accounts can connect to the database.</t>
        </r>
      </text>
    </comment>
    <comment ref="K43" authorId="0" shapeId="0" xr:uid="{00000000-0006-0000-0500-000059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43" authorId="0" shapeId="0" xr:uid="{00000000-0006-0000-0500-00005A000000}">
      <text>
        <r>
          <rPr>
            <sz val="11"/>
            <rFont val="Calibri"/>
          </rPr>
          <t>SQL Server must enforce discretionary access control policies, as defined by the data owner, over defined subjects and objects.</t>
        </r>
      </text>
    </comment>
    <comment ref="M43" authorId="0" shapeId="0" xr:uid="{00000000-0006-0000-0500-00005B000000}">
      <text>
        <r>
          <rPr>
            <sz val="11"/>
            <rFont val="Calibri"/>
          </rPr>
          <t>SQL Server must integrate with an organization-level authentication/access mechanism providing account management and automation for all users, groups, roles, and any other principals.</t>
        </r>
      </text>
    </comment>
    <comment ref="N43" authorId="0" shapeId="0" xr:uid="{00000000-0006-0000-0500-00005C000000}">
      <text>
        <r>
          <rPr>
            <sz val="11"/>
            <rFont val="Calibri"/>
          </rPr>
          <t>SQL Server must be configured to utilize the most-secure authentication method available.</t>
        </r>
      </text>
    </comment>
    <comment ref="O43" authorId="0" shapeId="0" xr:uid="{00000000-0006-0000-0500-00005D000000}">
      <text>
        <r>
          <rPr>
            <sz val="11"/>
            <rFont val="Calibri"/>
          </rPr>
          <t>SQL Server must enforce approved authorizations for logical access to information and system resources in accordance with applicable access control policies.</t>
        </r>
      </text>
    </comment>
    <comment ref="P43" authorId="0" shapeId="0" xr:uid="{00000000-0006-0000-0500-00005E000000}">
      <text>
        <r>
          <rPr>
            <sz val="11"/>
            <rFont val="Calibri"/>
          </rPr>
          <t>SQL Server must protect against a user falsely repudiating by ensuring all accounts are individual, unique, and not shared.</t>
        </r>
      </text>
    </comment>
    <comment ref="Q43" authorId="0" shapeId="0" xr:uid="{00000000-0006-0000-0500-00005F000000}">
      <text>
        <r>
          <rPr>
            <sz val="11"/>
            <rFont val="Calibri"/>
          </rPr>
          <t>SQL Server must protect against a user falsely repudiating by ensuring only clearly unique Active Directory user accounts can connect to the instance.</t>
        </r>
      </text>
    </comment>
    <comment ref="R43" authorId="0" shapeId="0" xr:uid="{00000000-0006-0000-0500-000060000000}">
      <text>
        <r>
          <rPr>
            <sz val="11"/>
            <rFont val="Calibri"/>
          </rPr>
          <t>Contained databases must use Windows principals.</t>
        </r>
      </text>
    </comment>
    <comment ref="S43" authorId="0" shapeId="0" xr:uid="{00000000-0006-0000-0500-000061000000}">
      <text>
        <r>
          <rPr>
            <sz val="11"/>
            <rFont val="Calibri"/>
          </rPr>
          <t>SQL Server must uniquely identify and authenticate non-organizational users (or processes acting on behalf of non-organizational users).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Access to database files must be limited to relevant processes and to authorized, administrative users.</t>
        </r>
      </text>
    </comment>
    <comment ref="J4" authorId="0" shapeId="0" xr:uid="{00000000-0006-0000-0600-000002000000}">
      <text>
        <r>
          <rPr>
            <sz val="11"/>
            <rFont val="Calibri"/>
          </rPr>
          <t>SQL Server must enforce approved authorizations for logical access to database information and system resources in accordance with applicable access control policies.</t>
        </r>
      </text>
    </comment>
    <comment ref="K4" authorId="0" shapeId="0" xr:uid="{00000000-0006-0000-0600-000006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4" authorId="0" shapeId="0" xr:uid="{00000000-0006-0000-0600-000003000000}">
      <text>
        <r>
          <rPr>
            <sz val="11"/>
            <rFont val="Calibri"/>
          </rPr>
          <t>SQL Server must enforce discretionary access control policies, as defined by the data owner, over defined subjects and objects.</t>
        </r>
      </text>
    </comment>
    <comment ref="M4" authorId="0" shapeId="0" xr:uid="{00000000-0006-0000-0600-000004000000}">
      <text>
        <r>
          <rPr>
            <sz val="11"/>
            <rFont val="Calibri"/>
          </rPr>
          <t>SQL Server must enforce approved authorizations for logical access to information and system resources in accordance with applicable access control policies.</t>
        </r>
      </text>
    </comment>
    <comment ref="N4" authorId="0" shapeId="0" xr:uid="{00000000-0006-0000-0600-000005000000}">
      <text>
        <r>
          <rPr>
            <sz val="11"/>
            <rFont val="Calibri"/>
          </rPr>
          <t>SQL Server execute permissions to access the registry must be revoked, unless specifically required and approved.</t>
        </r>
      </text>
    </comment>
    <comment ref="J5" authorId="0" shapeId="0" xr:uid="{00000000-0006-0000-0600-000007000000}">
      <text>
        <r>
          <rPr>
            <sz val="11"/>
            <rFont val="Calibri"/>
          </rPr>
          <t>SQL Server must associate organization-defined types of security labels having organization-defined security label values with information in process, transit, or storage.</t>
        </r>
      </text>
    </comment>
    <comment ref="J7" authorId="0" shapeId="0" xr:uid="{00000000-0006-0000-0600-000008000000}">
      <text>
        <r>
          <rPr>
            <sz val="11"/>
            <rFont val="Calibri"/>
          </rPr>
          <t>The SQL Server default account [sa] must be disabled.</t>
        </r>
      </text>
    </comment>
    <comment ref="K7" authorId="0" shapeId="0" xr:uid="{00000000-0006-0000-0600-000009000000}">
      <text>
        <r>
          <rPr>
            <sz val="11"/>
            <rFont val="Calibri"/>
          </rPr>
          <t>SQL Server default account [sa] must have its name changed.</t>
        </r>
      </text>
    </comment>
    <comment ref="J8" authorId="0" shapeId="0" xr:uid="{00000000-0006-0000-0600-00000A000000}">
      <text>
        <r>
          <rPr>
            <sz val="11"/>
            <rFont val="Calibri"/>
          </rPr>
          <t>SQL Server must limit privileges to change software modules, to include stored procedures, functions, and triggers, and links to software external to SQL Server.</t>
        </r>
      </text>
    </comment>
    <comment ref="K8" authorId="0" shapeId="0" xr:uid="{00000000-0006-0000-0600-000010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L8" authorId="0" shapeId="0" xr:uid="{00000000-0006-0000-0600-000011000000}">
      <text>
        <r>
          <rPr>
            <sz val="11"/>
            <rFont val="Calibri"/>
          </rPr>
          <t>Execution of stored procedures and functions that utilize execute as must be restricted to necessary cases only.</t>
        </r>
      </text>
    </comment>
    <comment ref="M8" authorId="0" shapeId="0" xr:uid="{00000000-0006-0000-0600-000012000000}">
      <text>
        <r>
          <rPr>
            <sz val="11"/>
            <rFont val="Calibri"/>
          </rPr>
          <t>SQL Server must protect against a user falsely repudiating by ensuring the NT AUTHORITY SYSTEM account is not used for administration.</t>
        </r>
      </text>
    </comment>
    <comment ref="N8" authorId="0" shapeId="0" xr:uid="{00000000-0006-0000-0600-000013000000}">
      <text>
        <r>
          <rPr>
            <sz val="11"/>
            <rFont val="Calibri"/>
          </rPr>
          <t>SQL Server must limit privileges to change software modules and links to software external to SQL Server.</t>
        </r>
      </text>
    </comment>
    <comment ref="O8" authorId="0" shapeId="0" xr:uid="{00000000-0006-0000-0600-00000B000000}">
      <text>
        <r>
          <rPr>
            <sz val="11"/>
            <rFont val="Calibri"/>
          </rPr>
          <t>SQL Server must limit privileges to change software modules, to include stored procedures, functions and triggers, and links to software external to SQL Server.</t>
        </r>
      </text>
    </comment>
    <comment ref="P8" authorId="0" shapeId="0" xr:uid="{00000000-0006-0000-0600-00000C000000}">
      <text>
        <r>
          <rPr>
            <sz val="11"/>
            <rFont val="Calibri"/>
          </rPr>
          <t>SQL Server software installation account must be restricted to authorized users.</t>
        </r>
      </text>
    </comment>
    <comment ref="Q8" authorId="0" shapeId="0" xr:uid="{00000000-0006-0000-0600-00000D000000}">
      <text>
        <r>
          <rPr>
            <sz val="11"/>
            <rFont val="Calibri"/>
          </rPr>
          <t>SQL Server must prevent non-privileged users from executing privileged functions, to include disabling, circumventing, or altering implemented security safeguards/countermeasures.</t>
        </r>
      </text>
    </comment>
    <comment ref="R8" authorId="0" shapeId="0" xr:uid="{00000000-0006-0000-0600-00000E000000}">
      <text>
        <r>
          <rPr>
            <sz val="11"/>
            <rFont val="Calibri"/>
          </rPr>
          <t>Use of credentials and proxies must be restricted to necessary cases only.</t>
        </r>
      </text>
    </comment>
    <comment ref="S8" authorId="0" shapeId="0" xr:uid="{00000000-0006-0000-0600-00000F000000}">
      <text>
        <r>
          <rPr>
            <sz val="11"/>
            <rFont val="Calibri"/>
          </rPr>
          <t>SQL Server services must be configured to run under unique dedicated user accounts.</t>
        </r>
      </text>
    </comment>
    <comment ref="J12" authorId="0" shapeId="0" xr:uid="{00000000-0006-0000-0600-000014000000}">
      <text>
        <r>
          <rPr>
            <sz val="11"/>
            <rFont val="Calibri"/>
          </rPr>
          <t>SQL Server must limit the number of concurrent sessions to an organization-defined number per user for all accounts and/or account types.</t>
        </r>
      </text>
    </comment>
    <comment ref="J23" authorId="0" shapeId="0" xr:uid="{00000000-0006-0000-0600-000015000000}">
      <text>
        <r>
          <rPr>
            <sz val="11"/>
            <rFont val="Calibri"/>
          </rPr>
          <t>SQL Server must be configured to generate audit records for DoD-defined auditable events within all DBMS/database components.</t>
        </r>
      </text>
    </comment>
    <comment ref="K23" authorId="0" shapeId="0" xr:uid="{00000000-0006-0000-0600-000016000000}">
      <text>
        <r>
          <rPr>
            <sz val="11"/>
            <rFont val="Calibri"/>
          </rPr>
          <t>SQL Server must generate audit records when attempts to access privileges, categorized information, and security objects occur.</t>
        </r>
      </text>
    </comment>
    <comment ref="L23" authorId="0" shapeId="0" xr:uid="{00000000-0006-0000-0600-000017000000}">
      <text>
        <r>
          <rPr>
            <sz val="11"/>
            <rFont val="Calibri"/>
          </rPr>
          <t>SQL Server must initiate session auditing upon startup.</t>
        </r>
      </text>
    </comment>
    <comment ref="M23" authorId="0" shapeId="0" xr:uid="{00000000-0006-0000-0600-000018000000}">
      <text>
        <r>
          <rPr>
            <sz val="11"/>
            <rFont val="Calibri"/>
          </rPr>
          <t>SQL Server must produce audit records when attempts to modify SQL Server configuration and privileges occur within the database(s).</t>
        </r>
      </text>
    </comment>
    <comment ref="N23" authorId="0" shapeId="0" xr:uid="{00000000-0006-0000-0600-000019000000}">
      <text>
        <r>
          <rPr>
            <sz val="11"/>
            <rFont val="Calibri"/>
          </rPr>
          <t>SQL Server must generate audit records when successful and unsuccessful attempts to add privileges/permissions occur.</t>
        </r>
      </text>
    </comment>
    <comment ref="O23" authorId="0" shapeId="0" xr:uid="{00000000-0006-0000-0600-00001A000000}">
      <text>
        <r>
          <rPr>
            <sz val="11"/>
            <rFont val="Calibri"/>
          </rPr>
          <t>SQL Server must generate audit records when successful and unsuccessful attempts to modify privileges/permissions occur.</t>
        </r>
      </text>
    </comment>
    <comment ref="P23" authorId="0" shapeId="0" xr:uid="{00000000-0006-0000-0600-00001B000000}">
      <text>
        <r>
          <rPr>
            <sz val="11"/>
            <rFont val="Calibri"/>
          </rPr>
          <t>SQL Server must generate audit records when successful and unsuccessful attempts to modify security objects occur.</t>
        </r>
      </text>
    </comment>
    <comment ref="Q23" authorId="0" shapeId="0" xr:uid="{00000000-0006-0000-0600-00001C000000}">
      <text>
        <r>
          <rPr>
            <sz val="11"/>
            <rFont val="Calibri"/>
          </rPr>
          <t>SQL Server must generate audit records when successful and unsuccessful attempts to delete privileges/permissions occur.</t>
        </r>
      </text>
    </comment>
    <comment ref="R23" authorId="0" shapeId="0" xr:uid="{00000000-0006-0000-0600-00001D000000}">
      <text>
        <r>
          <rPr>
            <sz val="11"/>
            <rFont val="Calibri"/>
          </rPr>
          <t>SQL Server must generate audit records when successful and unsuccessful logons or connection attempts occur.</t>
        </r>
      </text>
    </comment>
    <comment ref="S23" authorId="0" shapeId="0" xr:uid="{00000000-0006-0000-0600-00001E000000}">
      <text>
        <r>
          <rPr>
            <sz val="11"/>
            <rFont val="Calibri"/>
          </rPr>
          <t>SQL Server must generate audit records for all direct access to the database(s).</t>
        </r>
      </text>
    </comment>
    <comment ref="J24" authorId="0" shapeId="0" xr:uid="{00000000-0006-0000-0600-00001F000000}">
      <text>
        <r>
          <rPr>
            <sz val="11"/>
            <rFont val="Calibri"/>
          </rPr>
          <t>SQL Server must include additional, more detailed, organization-defined information in the audit records for audit events identified by type, location, or subject.</t>
        </r>
      </text>
    </comment>
    <comment ref="J26" authorId="0" shapeId="0" xr:uid="{00000000-0006-0000-0600-000020000000}">
      <text>
        <r>
          <rPr>
            <sz val="11"/>
            <rFont val="Calibri"/>
          </rPr>
          <t>SQL Server must by default shut down upon audit failure, to include the unavailability of space for more audit log records; or must be configurable to shut down upon audit failure.</t>
        </r>
      </text>
    </comment>
    <comment ref="K26" authorId="0" shapeId="0" xr:uid="{00000000-0006-0000-0600-000021000000}">
      <text>
        <r>
          <rPr>
            <sz val="11"/>
            <rFont val="Calibri"/>
          </rPr>
          <t>SQL Server must be configurable to overwrite audit log records, oldest first (First-In-First-Out - FIFO), in the event of unavailability of space for more audit log records.</t>
        </r>
      </text>
    </comment>
    <comment ref="L26" authorId="0" shapeId="0" xr:uid="{00000000-0006-0000-0600-000022000000}">
      <text>
        <r>
          <rPr>
            <sz val="11"/>
            <rFont val="Calibri"/>
          </rPr>
          <t>SQL Server must allocate audit record storage capacity in accordance with organization-defined audit record storage requirements.</t>
        </r>
      </text>
    </comment>
    <comment ref="M26" authorId="0" shapeId="0" xr:uid="{00000000-0006-0000-0600-000023000000}">
      <text>
        <r>
          <rPr>
            <sz val="11"/>
            <rFont val="Calibri"/>
          </rPr>
          <t>SQL Server must provide a warning to appropriate support staff when allocated audit record storage volume reaches 75% of maximum audit record storage capacity.</t>
        </r>
      </text>
    </comment>
    <comment ref="N26" authorId="0" shapeId="0" xr:uid="{00000000-0006-0000-0600-000024000000}">
      <text>
        <r>
          <rPr>
            <sz val="11"/>
            <rFont val="Calibri"/>
          </rPr>
          <t>SQL Server must provide an immediate real-time alert to appropriate support staff of all audit log failures.</t>
        </r>
      </text>
    </comment>
    <comment ref="J27" authorId="0" shapeId="0" xr:uid="{00000000-0006-0000-0600-000025000000}">
      <text>
        <r>
          <rPr>
            <sz val="11"/>
            <rFont val="Calibri"/>
          </rPr>
          <t>SQL Server must protect against a user falsely repudiating by use of system-versioned tables (Temporal Tables).</t>
        </r>
      </text>
    </comment>
    <comment ref="J28" authorId="0" shapeId="0" xr:uid="{00000000-0006-0000-0600-000026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J29" authorId="0" shapeId="0" xr:uid="{00000000-0006-0000-0600-000027000000}">
      <text>
        <r>
          <rPr>
            <sz val="11"/>
            <rFont val="Calibri"/>
          </rPr>
          <t>SQL Server must record time stamps in audit records and application data that can be mapped to Coordinated Universal Time (UTC, formerly GMT).</t>
        </r>
      </text>
    </comment>
    <comment ref="J30" authorId="0" shapeId="0" xr:uid="{00000000-0006-0000-0600-000028000000}">
      <text>
        <r>
          <rPr>
            <sz val="11"/>
            <rFont val="Calibri"/>
          </rPr>
          <t>SQL Server must protect against a user falsely repudiating by ensuring databases are not in a trust relationship.</t>
        </r>
      </text>
    </comment>
    <comment ref="K30" authorId="0" shapeId="0" xr:uid="{00000000-0006-0000-0600-000029000000}">
      <text>
        <r>
          <rPr>
            <sz val="11"/>
            <rFont val="Calibri"/>
          </rPr>
          <t>SQL Server must allow only the ISSM (or individuals or roles appointed by the ISSM) to select which auditable events are to be audited.</t>
        </r>
      </text>
    </comment>
    <comment ref="L30" authorId="0" shapeId="0" xr:uid="{00000000-0006-0000-0600-00002A000000}">
      <text>
        <r>
          <rPr>
            <sz val="11"/>
            <rFont val="Calibri"/>
          </rPr>
          <t>SQL Server must allow only the ISSM (or individuals or roles appointed by the ISSM) to select which auditable events are to be audited.</t>
        </r>
      </text>
    </comment>
    <comment ref="M30" authorId="0" shapeId="0" xr:uid="{00000000-0006-0000-0600-00002B000000}">
      <text>
        <r>
          <rPr>
            <sz val="11"/>
            <rFont val="Calibri"/>
          </rPr>
          <t>The audit information produced by SQL Server must be protected from unauthorized access, modification, and deletion.</t>
        </r>
      </text>
    </comment>
    <comment ref="N30" authorId="0" shapeId="0" xr:uid="{00000000-0006-0000-0600-00002C000000}">
      <text>
        <r>
          <rPr>
            <sz val="11"/>
            <rFont val="Calibri"/>
          </rPr>
          <t>SQL Server must protect its audit configuration from authorized and unauthorized access and modification.</t>
        </r>
      </text>
    </comment>
    <comment ref="J32" authorId="0" shapeId="0" xr:uid="{00000000-0006-0000-0600-00002D000000}">
      <text>
        <r>
          <rPr>
            <sz val="11"/>
            <rFont val="Calibri"/>
          </rPr>
          <t>Database software, including DBMS configuration files, must be stored in dedicated directories, separate from the host OS and other applications.</t>
        </r>
      </text>
    </comment>
    <comment ref="J33" authorId="0" shapeId="0" xr:uid="{00000000-0006-0000-0600-00002E000000}">
      <text>
        <r>
          <rPr>
            <sz val="11"/>
            <rFont val="Calibri"/>
          </rPr>
          <t>SQL Server must provide non-privileged users with error messages that provide information necessary for corrective actions without revealing information that could be exploited by adversaries.</t>
        </r>
      </text>
    </comment>
    <comment ref="K33" authorId="0" shapeId="0" xr:uid="{00000000-0006-0000-0600-00002F000000}">
      <text>
        <r>
          <rPr>
            <sz val="11"/>
            <rFont val="Calibri"/>
          </rPr>
          <t>SQL Server must reveal detailed error messages only to documented and approved individuals or roles.</t>
        </r>
      </text>
    </comment>
    <comment ref="L33" authorId="0" shapeId="0" xr:uid="{00000000-0006-0000-0600-000030000000}">
      <text>
        <r>
          <rPr>
            <sz val="11"/>
            <rFont val="Calibri"/>
          </rPr>
          <t>SQL Server must configure Customer Feedback and Error Reporting.</t>
        </r>
      </text>
    </comment>
    <comment ref="M33" authorId="0" shapeId="0" xr:uid="{00000000-0006-0000-0600-000031000000}">
      <text>
        <r>
          <rPr>
            <sz val="11"/>
            <rFont val="Calibri"/>
          </rPr>
          <t>SQL Server must configure SQL Server Usage and Error Reporting Auditing.</t>
        </r>
      </text>
    </comment>
    <comment ref="N33" authorId="0" shapeId="0" xr:uid="{00000000-0006-0000-0600-000032000000}">
      <text>
        <r>
          <rPr>
            <sz val="11"/>
            <rFont val="Calibri"/>
          </rPr>
          <t>If the SQL Server Browser Service is specifically required and approved, SQL instances must be hidden.</t>
        </r>
      </text>
    </comment>
    <comment ref="J34" authorId="0" shapeId="0" xr:uid="{00000000-0006-0000-0600-000033000000}">
      <text>
        <r>
          <rPr>
            <sz val="11"/>
            <rFont val="Calibri"/>
          </rPr>
          <t>SQL Server must enforce access restrictions associated with changes to the configuration of the database(s).</t>
        </r>
      </text>
    </comment>
    <comment ref="K34" authorId="0" shapeId="0" xr:uid="{00000000-0006-0000-0600-000034000000}">
      <text>
        <r>
          <rPr>
            <sz val="11"/>
            <rFont val="Calibri"/>
          </rPr>
          <t>SQL Server must enforce access restrictions associated with changes to the configuration of the instance.</t>
        </r>
      </text>
    </comment>
    <comment ref="L34" authorId="0" shapeId="0" xr:uid="{00000000-0006-0000-0600-000035000000}">
      <text>
        <r>
          <rPr>
            <sz val="11"/>
            <rFont val="Calibri"/>
          </rPr>
          <t>Windows must enforce access restrictions associated with changes to the configuration of the SQL Server instance.</t>
        </r>
      </text>
    </comment>
    <comment ref="J37" authorId="0" shapeId="0" xr:uid="{00000000-0006-0000-0600-000036000000}">
      <text>
        <r>
          <rPr>
            <sz val="11"/>
            <rFont val="Calibri"/>
          </rPr>
          <t>Default demonstration and sample databases, database objects, and applications must be removed.</t>
        </r>
      </text>
    </comment>
    <comment ref="K37" authorId="0" shapeId="0" xr:uid="{00000000-0006-0000-0600-000040000000}">
      <text>
        <r>
          <rPr>
            <sz val="11"/>
            <rFont val="Calibri"/>
          </rPr>
          <t>Unused database components, DBMS software, and database objects must be removed.</t>
        </r>
      </text>
    </comment>
    <comment ref="L37" authorId="0" shapeId="0" xr:uid="{00000000-0006-0000-0600-000041000000}">
      <text>
        <r>
          <rPr>
            <sz val="11"/>
            <rFont val="Calibri"/>
          </rPr>
          <t>Unused database components that are integrated in SQL Server and cannot be uninstalled must be disabled.</t>
        </r>
      </text>
    </comment>
    <comment ref="M37" authorId="0" shapeId="0" xr:uid="{00000000-0006-0000-0600-000042000000}">
      <text>
        <r>
          <rPr>
            <sz val="11"/>
            <rFont val="Calibri"/>
          </rPr>
          <t>Access to xp_cmdshell must be disabled, unless specifically required and approved.</t>
        </r>
      </text>
    </comment>
    <comment ref="N37" authorId="0" shapeId="0" xr:uid="{00000000-0006-0000-0600-000043000000}">
      <text>
        <r>
          <rPr>
            <sz val="11"/>
            <rFont val="Calibri"/>
          </rPr>
          <t>Access to CLR code must be disabled or restricted, unless specifically required and approved.</t>
        </r>
      </text>
    </comment>
    <comment ref="O37" authorId="0" shapeId="0" xr:uid="{00000000-0006-0000-0600-000044000000}">
      <text>
        <r>
          <rPr>
            <sz val="11"/>
            <rFont val="Calibri"/>
          </rPr>
          <t>Access to Non-Standard extended stored procedures must be disabled or restricted, unless specifically required and approved.</t>
        </r>
      </text>
    </comment>
    <comment ref="P37" authorId="0" shapeId="0" xr:uid="{00000000-0006-0000-0600-000045000000}">
      <text>
        <r>
          <rPr>
            <sz val="11"/>
            <rFont val="Calibri"/>
          </rPr>
          <t>Access to linked servers must be disabled or restricted, unless specifically required and approved.</t>
        </r>
      </text>
    </comment>
    <comment ref="Q37" authorId="0" shapeId="0" xr:uid="{00000000-0006-0000-0600-000046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R37" authorId="0" shapeId="0" xr:uid="{00000000-0006-0000-0600-000047000000}">
      <text>
        <r>
          <rPr>
            <sz val="11"/>
            <rFont val="Calibri"/>
          </rPr>
          <t>Execution of startup stored procedures must be restricted to necessary cases only.</t>
        </r>
      </text>
    </comment>
    <comment ref="S37" authorId="0" shapeId="0" xr:uid="{00000000-0006-0000-0600-000048000000}">
      <text>
        <r>
          <rPr>
            <sz val="11"/>
            <rFont val="Calibri"/>
          </rPr>
          <t>Filestream must be disabled, unless specifically required and approved.</t>
        </r>
      </text>
    </comment>
    <comment ref="T37" authorId="0" shapeId="0" xr:uid="{00000000-0006-0000-0600-000037000000}">
      <text>
        <r>
          <rPr>
            <sz val="11"/>
            <rFont val="Calibri"/>
          </rPr>
          <t>Ole Automation Procedures feature must be disabled, unless specifically required and approved.</t>
        </r>
      </text>
    </comment>
    <comment ref="U37" authorId="0" shapeId="0" xr:uid="{00000000-0006-0000-0600-000038000000}">
      <text>
        <r>
          <rPr>
            <sz val="11"/>
            <rFont val="Calibri"/>
          </rPr>
          <t>SQL Server User Options feature must be disabled, unless specifically required and approved.</t>
        </r>
      </text>
    </comment>
    <comment ref="V37" authorId="0" shapeId="0" xr:uid="{00000000-0006-0000-0600-000039000000}">
      <text>
        <r>
          <rPr>
            <sz val="11"/>
            <rFont val="Calibri"/>
          </rPr>
          <t>Remote Access feature must be disabled, unless specifically required and approved.</t>
        </r>
      </text>
    </comment>
    <comment ref="W37" authorId="0" shapeId="0" xr:uid="{00000000-0006-0000-0600-00003A000000}">
      <text>
        <r>
          <rPr>
            <sz val="11"/>
            <rFont val="Calibri"/>
          </rPr>
          <t>Hadoop Connectivity feature must be disabled, unless specifically required and approved.</t>
        </r>
      </text>
    </comment>
    <comment ref="X37" authorId="0" shapeId="0" xr:uid="{00000000-0006-0000-0600-00003B000000}">
      <text>
        <r>
          <rPr>
            <sz val="11"/>
            <rFont val="Calibri"/>
          </rPr>
          <t>Allow Polybase Export feature must be disabled, unless specifically required and approved.</t>
        </r>
      </text>
    </comment>
    <comment ref="Y37" authorId="0" shapeId="0" xr:uid="{00000000-0006-0000-0600-00003C000000}">
      <text>
        <r>
          <rPr>
            <sz val="11"/>
            <rFont val="Calibri"/>
          </rPr>
          <t>Remote Data Archive feature must be disabled, unless specifically required and approved.</t>
        </r>
      </text>
    </comment>
    <comment ref="Z37" authorId="0" shapeId="0" xr:uid="{00000000-0006-0000-0600-00003D000000}">
      <text>
        <r>
          <rPr>
            <sz val="11"/>
            <rFont val="Calibri"/>
          </rPr>
          <t>SQL Server External Scripts Enabled feature must be disabled, unless specifically required and approved.</t>
        </r>
      </text>
    </comment>
    <comment ref="AA37" authorId="0" shapeId="0" xr:uid="{00000000-0006-0000-0600-00003E000000}">
      <text>
        <r>
          <rPr>
            <sz val="11"/>
            <rFont val="Calibri"/>
          </rPr>
          <t>The SQL Server Browser service must be disabled unless specifically required and approved.</t>
        </r>
      </text>
    </comment>
    <comment ref="AB37" authorId="0" shapeId="0" xr:uid="{00000000-0006-0000-0600-00003F000000}">
      <text>
        <r>
          <rPr>
            <sz val="11"/>
            <rFont val="Calibri"/>
          </rPr>
          <t>SQL Server Replication Xps feature must be disabled, unless specifically required and approved.</t>
        </r>
      </text>
    </comment>
    <comment ref="J43" authorId="0" shapeId="0" xr:uid="{00000000-0006-0000-0600-000049000000}">
      <text>
        <r>
          <rPr>
            <sz val="11"/>
            <rFont val="Calibri"/>
          </rPr>
          <t>SQL Server databases must integrate with an organization-level authentication/access mechanism providing account management and automation for all users, groups, roles, and any other principals.</t>
        </r>
      </text>
    </comment>
    <comment ref="K43" authorId="0" shapeId="0" xr:uid="{00000000-0006-0000-0600-00004A000000}">
      <text>
        <r>
          <rPr>
            <sz val="11"/>
            <rFont val="Calibri"/>
          </rPr>
          <t>SQL Server must protect against a user falsely repudiating by ensuring only clearly unique Active Directory user accounts can connect to the database.</t>
        </r>
      </text>
    </comment>
    <comment ref="L43" authorId="0" shapeId="0" xr:uid="{00000000-0006-0000-0600-00004B000000}">
      <text>
        <r>
          <rPr>
            <sz val="11"/>
            <rFont val="Calibri"/>
          </rPr>
          <t>SQL Server must integrate with an organization-level authentication/access mechanism providing account management and automation for all users, groups, roles, and any other principals.</t>
        </r>
      </text>
    </comment>
    <comment ref="M43" authorId="0" shapeId="0" xr:uid="{00000000-0006-0000-0600-00004C000000}">
      <text>
        <r>
          <rPr>
            <sz val="11"/>
            <rFont val="Calibri"/>
          </rPr>
          <t>SQL Server must be configured to utilize the most-secure authentication method available.</t>
        </r>
      </text>
    </comment>
    <comment ref="N43" authorId="0" shapeId="0" xr:uid="{00000000-0006-0000-0600-00004D000000}">
      <text>
        <r>
          <rPr>
            <sz val="11"/>
            <rFont val="Calibri"/>
          </rPr>
          <t>SQL Server must protect against a user falsely repudiating by ensuring all accounts are individual, unique, and not shared.</t>
        </r>
      </text>
    </comment>
    <comment ref="O43" authorId="0" shapeId="0" xr:uid="{00000000-0006-0000-0600-00004E000000}">
      <text>
        <r>
          <rPr>
            <sz val="11"/>
            <rFont val="Calibri"/>
          </rPr>
          <t>SQL Server must protect against a user falsely repudiating by ensuring only clearly unique Active Directory user accounts can connect to the instance.</t>
        </r>
      </text>
    </comment>
    <comment ref="P43" authorId="0" shapeId="0" xr:uid="{00000000-0006-0000-0600-00004F000000}">
      <text>
        <r>
          <rPr>
            <sz val="11"/>
            <rFont val="Calibri"/>
          </rPr>
          <t>Contained databases must use Windows principals.</t>
        </r>
      </text>
    </comment>
    <comment ref="Q43" authorId="0" shapeId="0" xr:uid="{00000000-0006-0000-0600-000050000000}">
      <text>
        <r>
          <rPr>
            <sz val="11"/>
            <rFont val="Calibri"/>
          </rPr>
          <t>SQL Server must uniquely identify and authenticate non-organizational users (or processes acting on behalf of non-organizational users).</t>
        </r>
      </text>
    </comment>
    <comment ref="J48" authorId="0" shapeId="0" xr:uid="{00000000-0006-0000-0600-000051000000}">
      <text>
        <r>
          <rPr>
            <sz val="11"/>
            <rFont val="Calibri"/>
          </rPr>
          <t>The Database Master Key encryption password must meet DOD password complexity requirements.</t>
        </r>
      </text>
    </comment>
    <comment ref="K48" authorId="0" shapeId="0" xr:uid="{00000000-0006-0000-0600-000052000000}">
      <text>
        <r>
          <rPr>
            <sz val="11"/>
            <rFont val="Calibri"/>
          </rPr>
          <t>If DBMS authentication using passwords is employed, SQL Server must enforce the DOD standards for password complexity and lifetime.</t>
        </r>
      </text>
    </comment>
    <comment ref="J49" authorId="0" shapeId="0" xr:uid="{00000000-0006-0000-0600-000053000000}">
      <text>
        <r>
          <rPr>
            <sz val="11"/>
            <rFont val="Calibri"/>
          </rPr>
          <t>When using command-line tools such as SQLCMD in a mixed-mode authentication environment, users must use a logon method that does not expose the password.</t>
        </r>
      </text>
    </comment>
    <comment ref="K49" authorId="0" shapeId="0" xr:uid="{00000000-0006-0000-0600-000054000000}">
      <text>
        <r>
          <rPr>
            <sz val="11"/>
            <rFont val="Calibri"/>
          </rPr>
          <t>Applications must obscure feedback of authentication information during the authentication process to protect the information from possible exploitation/use by unauthorized individuals.</t>
        </r>
      </text>
    </comment>
    <comment ref="J89" authorId="0" shapeId="0" xr:uid="{00000000-0006-0000-0600-000055000000}">
      <text>
        <r>
          <rPr>
            <sz val="11"/>
            <rFont val="Calibri"/>
          </rPr>
          <t>Database contents must be protected from unauthorized and unintended information transfer by enforcement of a data-transfer policy.</t>
        </r>
      </text>
    </comment>
    <comment ref="K89" authorId="0" shapeId="0" xr:uid="{00000000-0006-0000-0600-000056000000}">
      <text>
        <r>
          <rPr>
            <sz val="11"/>
            <rFont val="Calibri"/>
          </rPr>
          <t>SQL Server must prevent unauthorized and unintended information transfer via shared system resources.</t>
        </r>
      </text>
    </comment>
    <comment ref="L89" authorId="0" shapeId="0" xr:uid="{00000000-0006-0000-0600-000057000000}">
      <text>
        <r>
          <rPr>
            <sz val="11"/>
            <rFont val="Calibri"/>
          </rPr>
          <t>SQL Server must prevent unauthorized and unintended information transfer via Instant File Initialization (IFI).</t>
        </r>
      </text>
    </comment>
    <comment ref="J91" authorId="0" shapeId="0" xr:uid="{00000000-0006-0000-0600-000058000000}">
      <text>
        <r>
          <rPr>
            <sz val="11"/>
            <rFont val="Calibri"/>
          </rPr>
          <t>If passwords are used for authentication, SQL Server must transmit only encrypted representations of passwords.</t>
        </r>
      </text>
    </comment>
    <comment ref="K91" authorId="0" shapeId="0" xr:uid="{00000000-0006-0000-0600-000059000000}">
      <text>
        <r>
          <rPr>
            <sz val="11"/>
            <rFont val="Calibri"/>
          </rPr>
          <t>Confidentiality of information during transmission is controlled through the use of an approved TLS version.</t>
        </r>
      </text>
    </comment>
    <comment ref="L91" authorId="0" shapeId="0" xr:uid="{00000000-0006-0000-0600-00005A000000}">
      <text>
        <r>
          <rPr>
            <sz val="11"/>
            <rFont val="Calibri"/>
          </rPr>
          <t>SQL Server Mirroring endpoint must utilize AES encryption.</t>
        </r>
      </text>
    </comment>
    <comment ref="M91" authorId="0" shapeId="0" xr:uid="{00000000-0006-0000-0600-00005B000000}">
      <text>
        <r>
          <rPr>
            <sz val="11"/>
            <rFont val="Calibri"/>
          </rPr>
          <t>SQL Server Service Broker endpoint must utilize AES encryption.</t>
        </r>
      </text>
    </comment>
    <comment ref="J93" authorId="0" shapeId="0" xr:uid="{00000000-0006-0000-0600-00005C000000}">
      <text>
        <r>
          <rPr>
            <sz val="11"/>
            <rFont val="Calibri"/>
          </rPr>
          <t>The Database Master Key must be encrypted by the Service Master Key, where a Database Master Key is required and another encryption method has not been specified.</t>
        </r>
      </text>
    </comment>
    <comment ref="K93" authorId="0" shapeId="0" xr:uid="{00000000-0006-0000-0600-00005D000000}">
      <text>
        <r>
          <rPr>
            <sz val="11"/>
            <rFont val="Calibri"/>
          </rPr>
          <t>The Certificate used for encryption must be backed up and stored in a secure location that is not on the SQL Server.</t>
        </r>
      </text>
    </comment>
    <comment ref="L93" authorId="0" shapeId="0" xr:uid="{00000000-0006-0000-0600-00005E000000}">
      <text>
        <r>
          <rPr>
            <sz val="11"/>
            <rFont val="Calibri"/>
          </rPr>
          <t>SQL Server must implement cryptographic mechanisms to prevent unauthorized modification of organization-defined information at rest (to include, at a minimum, PII and classified information) on organization-defined information system components.</t>
        </r>
      </text>
    </comment>
    <comment ref="M93" authorId="0" shapeId="0" xr:uid="{00000000-0006-0000-0600-00005F000000}">
      <text>
        <r>
          <rPr>
            <sz val="11"/>
            <rFont val="Calibri"/>
          </rPr>
          <t>SQL Server must enforce authorized access to all PKI private keys stored/utilized by SQL Server.</t>
        </r>
      </text>
    </comment>
    <comment ref="N93" authorId="0" shapeId="0" xr:uid="{00000000-0006-0000-0600-000060000000}">
      <text>
        <r>
          <rPr>
            <sz val="11"/>
            <rFont val="Calibri"/>
          </rPr>
          <t>SQL Server must use NIST FIPS 140-2/140-3-validated cryptographic operations for encryption, hashing, and signing.</t>
        </r>
      </text>
    </comment>
    <comment ref="O93" authorId="0" shapeId="0" xr:uid="{00000000-0006-0000-0600-000061000000}">
      <text>
        <r>
          <rPr>
            <sz val="11"/>
            <rFont val="Calibri"/>
          </rPr>
          <t>SQL Server must protect the confidentiality and integrity of all information at rest.</t>
        </r>
      </text>
    </comment>
    <comment ref="P93" authorId="0" shapeId="0" xr:uid="{00000000-0006-0000-0600-000062000000}">
      <text>
        <r>
          <rPr>
            <sz val="11"/>
            <rFont val="Calibri"/>
          </rPr>
          <t>The Service Master Key must be backed up and stored in a secure location that is not on the SQL Server.</t>
        </r>
      </text>
    </comment>
    <comment ref="Q93" authorId="0" shapeId="0" xr:uid="{00000000-0006-0000-0600-000063000000}">
      <text>
        <r>
          <rPr>
            <sz val="11"/>
            <rFont val="Calibri"/>
          </rPr>
          <t>The Master Key must be backed up and stored in a secure location that is not on the SQL Server.</t>
        </r>
      </text>
    </comment>
    <comment ref="R93" authorId="0" shapeId="0" xr:uid="{00000000-0006-0000-0600-000064000000}">
      <text>
        <r>
          <rPr>
            <sz val="11"/>
            <rFont val="Calibri"/>
          </rPr>
          <t>SQL Server must use NSA-approved cryptography to protect classified information in accordance with the data owners requirements.</t>
        </r>
      </text>
    </comment>
    <comment ref="J99" authorId="0" shapeId="0" xr:uid="{00000000-0006-0000-0600-000065000000}">
      <text>
        <r>
          <rPr>
            <sz val="11"/>
            <rFont val="Calibri"/>
          </rPr>
          <t>When updates are applied to SQL Server software, any software components that have been replaced or made unnecessary must be removed.</t>
        </r>
      </text>
    </comment>
    <comment ref="K99" authorId="0" shapeId="0" xr:uid="{00000000-0006-0000-0600-000066000000}">
      <text>
        <r>
          <rPr>
            <sz val="11"/>
            <rFont val="Calibri"/>
          </rPr>
          <t>Security-relevant software updates to SQL Server must be installed within the time period directed by an authoritative source (e.g. IAVM, CTOs, DTMs, and STIGs).</t>
        </r>
      </text>
    </comment>
    <comment ref="L99" authorId="0" shapeId="0" xr:uid="{00000000-0006-0000-0600-000067000000}">
      <text>
        <r>
          <rPr>
            <sz val="11"/>
            <rFont val="Calibri"/>
          </rPr>
          <t>Microsoft SQL Server products must be a version supported by the vendor.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Security-relevant software updates to SQL Server must be installed within the time period directed by an authoritative source (e.g. IAVM, CTOs, DTMs, and STIGs).</t>
        </r>
      </text>
    </comment>
    <comment ref="I67" authorId="0" shapeId="0" xr:uid="{00000000-0006-0000-0700-000002000000}">
      <text>
        <r>
          <rPr>
            <sz val="11"/>
            <rFont val="Calibri"/>
          </rPr>
          <t>Microsoft SQL Server products must be a version supported by the vendor.</t>
        </r>
      </text>
    </comment>
    <comment ref="H89" authorId="0" shapeId="0" xr:uid="{00000000-0006-0000-0700-000003000000}">
      <text>
        <r>
          <rPr>
            <sz val="11"/>
            <rFont val="Calibri"/>
          </rPr>
          <t>SQL Server must protect against a user falsely repudiating by ensuring only clearly unique Active Directory user accounts can connect to the database.</t>
        </r>
      </text>
    </comment>
    <comment ref="I89" authorId="0" shapeId="0" xr:uid="{00000000-0006-0000-0700-000006000000}">
      <text>
        <r>
          <rPr>
            <sz val="11"/>
            <rFont val="Calibri"/>
          </rPr>
          <t>SQL Server must protect against a user falsely repudiating by ensuring all accounts are individual, unique, and not shared.</t>
        </r>
      </text>
    </comment>
    <comment ref="J89" authorId="0" shapeId="0" xr:uid="{00000000-0006-0000-0700-000004000000}">
      <text>
        <r>
          <rPr>
            <sz val="11"/>
            <rFont val="Calibri"/>
          </rPr>
          <t>SQL Server must protect against a user falsely repudiating by ensuring only clearly unique Active Directory user accounts can connect to the instance.</t>
        </r>
      </text>
    </comment>
    <comment ref="K89" authorId="0" shapeId="0" xr:uid="{00000000-0006-0000-0700-000005000000}">
      <text>
        <r>
          <rPr>
            <sz val="11"/>
            <rFont val="Calibri"/>
          </rPr>
          <t>SQL Server must uniquely identify and authenticate non-organizational users (or processes acting on behalf of non-organizational users).</t>
        </r>
      </text>
    </comment>
    <comment ref="H90" authorId="0" shapeId="0" xr:uid="{00000000-0006-0000-0700-000007000000}">
      <text>
        <r>
          <rPr>
            <sz val="11"/>
            <rFont val="Calibri"/>
          </rPr>
          <t>SQL Server databases must integrate with an organization-level authentication/access mechanism providing account management and automation for all users, groups, roles, and any other principals.</t>
        </r>
      </text>
    </comment>
    <comment ref="I90" authorId="0" shapeId="0" xr:uid="{00000000-0006-0000-0700-00000C000000}">
      <text>
        <r>
          <rPr>
            <sz val="11"/>
            <rFont val="Calibri"/>
          </rPr>
          <t>The Database Master Key encryption password must meet DOD password complexity requirements.</t>
        </r>
      </text>
    </comment>
    <comment ref="J90" authorId="0" shapeId="0" xr:uid="{00000000-0006-0000-0700-00000D000000}">
      <text>
        <r>
          <rPr>
            <sz val="11"/>
            <rFont val="Calibri"/>
          </rPr>
          <t>SQL Server must limit the number of concurrent sessions to an organization-defined number per user for all accounts and/or account types.</t>
        </r>
      </text>
    </comment>
    <comment ref="K90" authorId="0" shapeId="0" xr:uid="{00000000-0006-0000-0700-00000E000000}">
      <text>
        <r>
          <rPr>
            <sz val="11"/>
            <rFont val="Calibri"/>
          </rPr>
          <t>SQL Server must integrate with an organization-level authentication/access mechanism providing account management and automation for all users, groups, roles, and any other principals.</t>
        </r>
      </text>
    </comment>
    <comment ref="L90" authorId="0" shapeId="0" xr:uid="{00000000-0006-0000-0700-000008000000}">
      <text>
        <r>
          <rPr>
            <sz val="11"/>
            <rFont val="Calibri"/>
          </rPr>
          <t>SQL Server must be configured to utilize the most-secure authentication method available.</t>
        </r>
      </text>
    </comment>
    <comment ref="M90" authorId="0" shapeId="0" xr:uid="{00000000-0006-0000-0700-000009000000}">
      <text>
        <r>
          <rPr>
            <sz val="11"/>
            <rFont val="Calibri"/>
          </rPr>
          <t>If DBMS authentication using passwords is employed, SQL Server must enforce the DOD standards for password complexity and lifetime.</t>
        </r>
      </text>
    </comment>
    <comment ref="N90" authorId="0" shapeId="0" xr:uid="{00000000-0006-0000-0700-00000A000000}">
      <text>
        <r>
          <rPr>
            <sz val="11"/>
            <rFont val="Calibri"/>
          </rPr>
          <t>Contained databases must use Windows principals.</t>
        </r>
      </text>
    </comment>
    <comment ref="O90" authorId="0" shapeId="0" xr:uid="{00000000-0006-0000-0700-00000B000000}">
      <text>
        <r>
          <rPr>
            <sz val="11"/>
            <rFont val="Calibri"/>
          </rPr>
          <t>Applications must obscure feedback of authentication information during the authentication process to protect the information from possible exploitation/use by unauthorized individuals.</t>
        </r>
      </text>
    </comment>
    <comment ref="H93" authorId="0" shapeId="0" xr:uid="{00000000-0006-0000-0700-00000F000000}">
      <text>
        <r>
          <rPr>
            <sz val="11"/>
            <rFont val="Calibri"/>
          </rPr>
          <t>SQL Server must enforce approved authorizations for logical access to database information and system resources in accordance with applicable access control policies.</t>
        </r>
      </text>
    </comment>
    <comment ref="I93" authorId="0" shapeId="0" xr:uid="{00000000-0006-0000-0700-00001D000000}">
      <text>
        <r>
          <rPr>
            <sz val="11"/>
            <rFont val="Calibri"/>
          </rPr>
          <t>SQL Server must allow only the ISSM (or individuals or roles appointed by the ISSM) to select which auditable events are to be audited.</t>
        </r>
      </text>
    </comment>
    <comment ref="J93" authorId="0" shapeId="0" xr:uid="{00000000-0006-0000-0700-00001E000000}">
      <text>
        <r>
          <rPr>
            <sz val="11"/>
            <rFont val="Calibri"/>
          </rPr>
          <t>SQL Server must limit privileges to change software modules, to include stored procedures, functions, and triggers, and links to software external to SQL Server.</t>
        </r>
      </text>
    </comment>
    <comment ref="K93" authorId="0" shapeId="0" xr:uid="{00000000-0006-0000-0700-00001F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L93" authorId="0" shapeId="0" xr:uid="{00000000-0006-0000-0700-000020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M93" authorId="0" shapeId="0" xr:uid="{00000000-0006-0000-0700-000021000000}">
      <text>
        <r>
          <rPr>
            <sz val="11"/>
            <rFont val="Calibri"/>
          </rPr>
          <t>SQL Server must enforce discretionary access control policies, as defined by the data owner, over defined subjects and objects.</t>
        </r>
      </text>
    </comment>
    <comment ref="N93" authorId="0" shapeId="0" xr:uid="{00000000-0006-0000-0700-000022000000}">
      <text>
        <r>
          <rPr>
            <sz val="11"/>
            <rFont val="Calibri"/>
          </rPr>
          <t>Execution of stored procedures and functions that utilize execute as must be restricted to necessary cases only.</t>
        </r>
      </text>
    </comment>
    <comment ref="O93" authorId="0" shapeId="0" xr:uid="{00000000-0006-0000-0700-000023000000}">
      <text>
        <r>
          <rPr>
            <sz val="11"/>
            <rFont val="Calibri"/>
          </rPr>
          <t>SQL Server must enforce approved authorizations for logical access to information and system resources in accordance with applicable access control policies.</t>
        </r>
      </text>
    </comment>
    <comment ref="P93" authorId="0" shapeId="0" xr:uid="{00000000-0006-0000-0700-000010000000}">
      <text>
        <r>
          <rPr>
            <sz val="11"/>
            <rFont val="Calibri"/>
          </rPr>
          <t>SQL Server must protect against a user falsely repudiating by ensuring the NT AUTHORITY SYSTEM account is not used for administration.</t>
        </r>
      </text>
    </comment>
    <comment ref="Q93" authorId="0" shapeId="0" xr:uid="{00000000-0006-0000-0700-000011000000}">
      <text>
        <r>
          <rPr>
            <sz val="11"/>
            <rFont val="Calibri"/>
          </rPr>
          <t>SQL Server must allow only the ISSM (or individuals or roles appointed by the ISSM) to select which auditable events are to be audited.</t>
        </r>
      </text>
    </comment>
    <comment ref="R93" authorId="0" shapeId="0" xr:uid="{00000000-0006-0000-0700-000012000000}">
      <text>
        <r>
          <rPr>
            <sz val="11"/>
            <rFont val="Calibri"/>
          </rPr>
          <t>SQL Server must protect its audit configuration from authorized and unauthorized access and modification.</t>
        </r>
      </text>
    </comment>
    <comment ref="S93" authorId="0" shapeId="0" xr:uid="{00000000-0006-0000-0700-000013000000}">
      <text>
        <r>
          <rPr>
            <sz val="11"/>
            <rFont val="Calibri"/>
          </rPr>
          <t>SQL Server must limit privileges to change software modules and links to software external to SQL Server.</t>
        </r>
      </text>
    </comment>
    <comment ref="T93" authorId="0" shapeId="0" xr:uid="{00000000-0006-0000-0700-000014000000}">
      <text>
        <r>
          <rPr>
            <sz val="11"/>
            <rFont val="Calibri"/>
          </rPr>
          <t>SQL Server must limit privileges to change software modules, to include stored procedures, functions and triggers, and links to software external to SQL Server.</t>
        </r>
      </text>
    </comment>
    <comment ref="U93" authorId="0" shapeId="0" xr:uid="{00000000-0006-0000-0700-000015000000}">
      <text>
        <r>
          <rPr>
            <sz val="11"/>
            <rFont val="Calibri"/>
          </rPr>
          <t>SQL Server software installation account must be restricted to authorized users.</t>
        </r>
      </text>
    </comment>
    <comment ref="V93" authorId="0" shapeId="0" xr:uid="{00000000-0006-0000-0700-000016000000}">
      <text>
        <r>
          <rPr>
            <sz val="11"/>
            <rFont val="Calibri"/>
          </rPr>
          <t>SQL Server must enforce authorized access to all PKI private keys stored/utilized by SQL Server.</t>
        </r>
      </text>
    </comment>
    <comment ref="W93" authorId="0" shapeId="0" xr:uid="{00000000-0006-0000-0700-000017000000}">
      <text>
        <r>
          <rPr>
            <sz val="11"/>
            <rFont val="Calibri"/>
          </rPr>
          <t>Access to database files must be limited to relevant processes and to authorized, administrative users.</t>
        </r>
      </text>
    </comment>
    <comment ref="X93" authorId="0" shapeId="0" xr:uid="{00000000-0006-0000-0700-000018000000}">
      <text>
        <r>
          <rPr>
            <sz val="11"/>
            <rFont val="Calibri"/>
          </rPr>
          <t>SQL Server must prevent non-privileged users from executing privileged functions, to include disabling, circumventing, or altering implemented security safeguards/countermeasures.</t>
        </r>
      </text>
    </comment>
    <comment ref="Y93" authorId="0" shapeId="0" xr:uid="{00000000-0006-0000-0700-000019000000}">
      <text>
        <r>
          <rPr>
            <sz val="11"/>
            <rFont val="Calibri"/>
          </rPr>
          <t>Use of credentials and proxies must be restricted to necessary cases only.</t>
        </r>
      </text>
    </comment>
    <comment ref="Z93" authorId="0" shapeId="0" xr:uid="{00000000-0006-0000-0700-00001A000000}">
      <text>
        <r>
          <rPr>
            <sz val="11"/>
            <rFont val="Calibri"/>
          </rPr>
          <t>SQL Server services must be configured to run under unique dedicated user accounts.</t>
        </r>
      </text>
    </comment>
    <comment ref="AA93" authorId="0" shapeId="0" xr:uid="{00000000-0006-0000-0700-00001B000000}">
      <text>
        <r>
          <rPr>
            <sz val="11"/>
            <rFont val="Calibri"/>
          </rPr>
          <t>The SQL Server default account [sa] must be disabled.</t>
        </r>
      </text>
    </comment>
    <comment ref="AB93" authorId="0" shapeId="0" xr:uid="{00000000-0006-0000-0700-00001C000000}">
      <text>
        <r>
          <rPr>
            <sz val="11"/>
            <rFont val="Calibri"/>
          </rPr>
          <t>SQL Server execute permissions to access the registry must be revoked, unless specifically required and approved.</t>
        </r>
      </text>
    </comment>
    <comment ref="H110" authorId="0" shapeId="0" xr:uid="{00000000-0006-0000-0700-000024000000}">
      <text>
        <r>
          <rPr>
            <sz val="11"/>
            <rFont val="Calibri"/>
          </rPr>
          <t>Database contents must be protected from unauthorized and unintended information transfer by enforcement of a data-transfer policy.</t>
        </r>
      </text>
    </comment>
    <comment ref="I110" authorId="0" shapeId="0" xr:uid="{00000000-0006-0000-0700-000025000000}">
      <text>
        <r>
          <rPr>
            <sz val="11"/>
            <rFont val="Calibri"/>
          </rPr>
          <t>SQL Server must implement cryptographic mechanisms to prevent unauthorized modification of organization-defined information at rest (to include, at a minimum, PII and classified information) on organization-defined information system components.</t>
        </r>
      </text>
    </comment>
    <comment ref="J110" authorId="0" shapeId="0" xr:uid="{00000000-0006-0000-0700-000026000000}">
      <text>
        <r>
          <rPr>
            <sz val="11"/>
            <rFont val="Calibri"/>
          </rPr>
          <t>The audit information produced by SQL Server must be protected from unauthorized access, modification, and deletion.</t>
        </r>
      </text>
    </comment>
    <comment ref="K110" authorId="0" shapeId="0" xr:uid="{00000000-0006-0000-0700-000027000000}">
      <text>
        <r>
          <rPr>
            <sz val="11"/>
            <rFont val="Calibri"/>
          </rPr>
          <t>SQL Server must protect the confidentiality and integrity of all information at rest.</t>
        </r>
      </text>
    </comment>
    <comment ref="L110" authorId="0" shapeId="0" xr:uid="{00000000-0006-0000-0700-000028000000}">
      <text>
        <r>
          <rPr>
            <sz val="11"/>
            <rFont val="Calibri"/>
          </rPr>
          <t>SQL Server must prevent unauthorized and unintended information transfer via shared system resources.</t>
        </r>
      </text>
    </comment>
    <comment ref="M110" authorId="0" shapeId="0" xr:uid="{00000000-0006-0000-0700-000029000000}">
      <text>
        <r>
          <rPr>
            <sz val="11"/>
            <rFont val="Calibri"/>
          </rPr>
          <t>SQL Server must prevent unauthorized and unintended information transfer via Instant File Initialization (IFI).</t>
        </r>
      </text>
    </comment>
    <comment ref="H111" authorId="0" shapeId="0" xr:uid="{00000000-0006-0000-0700-00002A000000}">
      <text>
        <r>
          <rPr>
            <sz val="11"/>
            <rFont val="Calibri"/>
          </rPr>
          <t>If passwords are used for authentication, SQL Server must transmit only encrypted representations of passwords.</t>
        </r>
      </text>
    </comment>
    <comment ref="I111" authorId="0" shapeId="0" xr:uid="{00000000-0006-0000-0700-00002B000000}">
      <text>
        <r>
          <rPr>
            <sz val="11"/>
            <rFont val="Calibri"/>
          </rPr>
          <t>Confidentiality of information during transmission is controlled through the use of an approved TLS version.</t>
        </r>
      </text>
    </comment>
    <comment ref="J111" authorId="0" shapeId="0" xr:uid="{00000000-0006-0000-0700-00002C000000}">
      <text>
        <r>
          <rPr>
            <sz val="11"/>
            <rFont val="Calibri"/>
          </rPr>
          <t>SQL Server Mirroring endpoint must utilize AES encryption.</t>
        </r>
      </text>
    </comment>
    <comment ref="K111" authorId="0" shapeId="0" xr:uid="{00000000-0006-0000-0700-00002D000000}">
      <text>
        <r>
          <rPr>
            <sz val="11"/>
            <rFont val="Calibri"/>
          </rPr>
          <t>SQL Server Service Broker endpoint must utilize AES encryption.</t>
        </r>
      </text>
    </comment>
    <comment ref="H136" authorId="0" shapeId="0" xr:uid="{00000000-0006-0000-0700-00002E000000}">
      <text>
        <r>
          <rPr>
            <sz val="11"/>
            <rFont val="Calibri"/>
          </rPr>
          <t>SQL Server must isolate security functions from non-security functions.</t>
        </r>
      </text>
    </comment>
    <comment ref="I136" authorId="0" shapeId="0" xr:uid="{00000000-0006-0000-0700-00002F000000}">
      <text>
        <r>
          <rPr>
            <sz val="11"/>
            <rFont val="Calibri"/>
          </rPr>
          <t>SQL Server must maintain a separate execution domain for each executing process.</t>
        </r>
      </text>
    </comment>
    <comment ref="H142" authorId="0" shapeId="0" xr:uid="{00000000-0006-0000-0700-000030000000}">
      <text>
        <r>
          <rPr>
            <sz val="11"/>
            <rFont val="Calibri"/>
          </rPr>
          <t>SQL Server must provide non-privileged users with error messages that provide information necessary for corrective actions without revealing information that could be exploited by adversaries.</t>
        </r>
      </text>
    </comment>
    <comment ref="I142" authorId="0" shapeId="0" xr:uid="{00000000-0006-0000-0700-000039000000}">
      <text>
        <r>
          <rPr>
            <sz val="11"/>
            <rFont val="Calibri"/>
          </rPr>
          <t>SQL Server must enforce access restrictions associated with changes to the configuration of the database(s).</t>
        </r>
      </text>
    </comment>
    <comment ref="J142" authorId="0" shapeId="0" xr:uid="{00000000-0006-0000-0700-00003A000000}">
      <text>
        <r>
          <rPr>
            <sz val="11"/>
            <rFont val="Calibri"/>
          </rPr>
          <t>Database software, including DBMS configuration files, must be stored in dedicated directories, separate from the host OS and other applications.</t>
        </r>
      </text>
    </comment>
    <comment ref="K142" authorId="0" shapeId="0" xr:uid="{00000000-0006-0000-0700-00003B000000}">
      <text>
        <r>
          <rPr>
            <sz val="11"/>
            <rFont val="Calibri"/>
          </rPr>
          <t>Default demonstration and sample databases, database objects, and applications must be removed.</t>
        </r>
      </text>
    </comment>
    <comment ref="L142" authorId="0" shapeId="0" xr:uid="{00000000-0006-0000-0700-00003C000000}">
      <text>
        <r>
          <rPr>
            <sz val="11"/>
            <rFont val="Calibri"/>
          </rPr>
          <t>Unused database components, DBMS software, and database objects must be removed.</t>
        </r>
      </text>
    </comment>
    <comment ref="M142" authorId="0" shapeId="0" xr:uid="{00000000-0006-0000-0700-00003D000000}">
      <text>
        <r>
          <rPr>
            <sz val="11"/>
            <rFont val="Calibri"/>
          </rPr>
          <t>Unused database components that are integrated in SQL Server and cannot be uninstalled must be disabled.</t>
        </r>
      </text>
    </comment>
    <comment ref="N142" authorId="0" shapeId="0" xr:uid="{00000000-0006-0000-0700-00003E000000}">
      <text>
        <r>
          <rPr>
            <sz val="11"/>
            <rFont val="Calibri"/>
          </rPr>
          <t>Access to xp_cmdshell must be disabled, unless specifically required and approved.</t>
        </r>
      </text>
    </comment>
    <comment ref="O142" authorId="0" shapeId="0" xr:uid="{00000000-0006-0000-0700-00003F000000}">
      <text>
        <r>
          <rPr>
            <sz val="11"/>
            <rFont val="Calibri"/>
          </rPr>
          <t>Access to CLR code must be disabled or restricted, unless specifically required and approved.</t>
        </r>
      </text>
    </comment>
    <comment ref="P142" authorId="0" shapeId="0" xr:uid="{00000000-0006-0000-0700-000040000000}">
      <text>
        <r>
          <rPr>
            <sz val="11"/>
            <rFont val="Calibri"/>
          </rPr>
          <t>Access to Non-Standard extended stored procedures must be disabled or restricted, unless specifically required and approved.</t>
        </r>
      </text>
    </comment>
    <comment ref="Q142" authorId="0" shapeId="0" xr:uid="{00000000-0006-0000-0700-000041000000}">
      <text>
        <r>
          <rPr>
            <sz val="11"/>
            <rFont val="Calibri"/>
          </rPr>
          <t>Access to linked servers must be disabled or restricted, unless specifically required and approved.</t>
        </r>
      </text>
    </comment>
    <comment ref="R142" authorId="0" shapeId="0" xr:uid="{00000000-0006-0000-0700-000042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S142" authorId="0" shapeId="0" xr:uid="{00000000-0006-0000-0700-000043000000}">
      <text>
        <r>
          <rPr>
            <sz val="11"/>
            <rFont val="Calibri"/>
          </rPr>
          <t>SQL Server must reveal detailed error messages only to documented and approved individuals or roles.</t>
        </r>
      </text>
    </comment>
    <comment ref="T142" authorId="0" shapeId="0" xr:uid="{00000000-0006-0000-0700-000044000000}">
      <text>
        <r>
          <rPr>
            <sz val="11"/>
            <rFont val="Calibri"/>
          </rPr>
          <t>SQL Server must enforce access restrictions associated with changes to the configuration of the instance.</t>
        </r>
      </text>
    </comment>
    <comment ref="U142" authorId="0" shapeId="0" xr:uid="{00000000-0006-0000-0700-000045000000}">
      <text>
        <r>
          <rPr>
            <sz val="11"/>
            <rFont val="Calibri"/>
          </rPr>
          <t>Windows must enforce access restrictions associated with changes to the configuration of the SQL Server instance.</t>
        </r>
      </text>
    </comment>
    <comment ref="V142" authorId="0" shapeId="0" xr:uid="{00000000-0006-0000-0700-000046000000}">
      <text>
        <r>
          <rPr>
            <sz val="11"/>
            <rFont val="Calibri"/>
          </rPr>
          <t>When updates are applied to SQL Server software, any software components that have been replaced or made unnecessary must be removed.</t>
        </r>
      </text>
    </comment>
    <comment ref="W142" authorId="0" shapeId="0" xr:uid="{00000000-0006-0000-0700-000047000000}">
      <text>
        <r>
          <rPr>
            <sz val="11"/>
            <rFont val="Calibri"/>
          </rPr>
          <t>SQL Server must configure Customer Feedback and Error Reporting.</t>
        </r>
      </text>
    </comment>
    <comment ref="X142" authorId="0" shapeId="0" xr:uid="{00000000-0006-0000-0700-000048000000}">
      <text>
        <r>
          <rPr>
            <sz val="11"/>
            <rFont val="Calibri"/>
          </rPr>
          <t>SQL Server must configure SQL Server Usage and Error Reporting Auditing.</t>
        </r>
      </text>
    </comment>
    <comment ref="Y142" authorId="0" shapeId="0" xr:uid="{00000000-0006-0000-0700-000049000000}">
      <text>
        <r>
          <rPr>
            <sz val="11"/>
            <rFont val="Calibri"/>
          </rPr>
          <t>Execution of startup stored procedures must be restricted to necessary cases only.</t>
        </r>
      </text>
    </comment>
    <comment ref="Z142" authorId="0" shapeId="0" xr:uid="{00000000-0006-0000-0700-00004A000000}">
      <text>
        <r>
          <rPr>
            <sz val="11"/>
            <rFont val="Calibri"/>
          </rPr>
          <t>Filestream must be disabled, unless specifically required and approved.</t>
        </r>
      </text>
    </comment>
    <comment ref="AA142" authorId="0" shapeId="0" xr:uid="{00000000-0006-0000-0700-00004B000000}">
      <text>
        <r>
          <rPr>
            <sz val="11"/>
            <rFont val="Calibri"/>
          </rPr>
          <t>Ole Automation Procedures feature must be disabled, unless specifically required and approved.</t>
        </r>
      </text>
    </comment>
    <comment ref="AB142" authorId="0" shapeId="0" xr:uid="{00000000-0006-0000-0700-00004C000000}">
      <text>
        <r>
          <rPr>
            <sz val="11"/>
            <rFont val="Calibri"/>
          </rPr>
          <t>SQL Server User Options feature must be disabled, unless specifically required and approved.</t>
        </r>
      </text>
    </comment>
    <comment ref="AC142" authorId="0" shapeId="0" xr:uid="{00000000-0006-0000-0700-000031000000}">
      <text>
        <r>
          <rPr>
            <sz val="11"/>
            <rFont val="Calibri"/>
          </rPr>
          <t>Remote Access feature must be disabled, unless specifically required and approved.</t>
        </r>
      </text>
    </comment>
    <comment ref="AD142" authorId="0" shapeId="0" xr:uid="{00000000-0006-0000-0700-000032000000}">
      <text>
        <r>
          <rPr>
            <sz val="11"/>
            <rFont val="Calibri"/>
          </rPr>
          <t>Hadoop Connectivity feature must be disabled, unless specifically required and approved.</t>
        </r>
      </text>
    </comment>
    <comment ref="AE142" authorId="0" shapeId="0" xr:uid="{00000000-0006-0000-0700-000033000000}">
      <text>
        <r>
          <rPr>
            <sz val="11"/>
            <rFont val="Calibri"/>
          </rPr>
          <t>Allow Polybase Export feature must be disabled, unless specifically required and approved.</t>
        </r>
      </text>
    </comment>
    <comment ref="AF142" authorId="0" shapeId="0" xr:uid="{00000000-0006-0000-0700-000034000000}">
      <text>
        <r>
          <rPr>
            <sz val="11"/>
            <rFont val="Calibri"/>
          </rPr>
          <t>Remote Data Archive feature must be disabled, unless specifically required and approved.</t>
        </r>
      </text>
    </comment>
    <comment ref="AG142" authorId="0" shapeId="0" xr:uid="{00000000-0006-0000-0700-000035000000}">
      <text>
        <r>
          <rPr>
            <sz val="11"/>
            <rFont val="Calibri"/>
          </rPr>
          <t>SQL Server External Scripts Enabled feature must be disabled, unless specifically required and approved.</t>
        </r>
      </text>
    </comment>
    <comment ref="AH142" authorId="0" shapeId="0" xr:uid="{00000000-0006-0000-0700-000036000000}">
      <text>
        <r>
          <rPr>
            <sz val="11"/>
            <rFont val="Calibri"/>
          </rPr>
          <t>The SQL Server Browser service must be disabled unless specifically required and approved.</t>
        </r>
      </text>
    </comment>
    <comment ref="AI142" authorId="0" shapeId="0" xr:uid="{00000000-0006-0000-0700-000037000000}">
      <text>
        <r>
          <rPr>
            <sz val="11"/>
            <rFont val="Calibri"/>
          </rPr>
          <t>SQL Server Replication Xps feature must be disabled, unless specifically required and approved.</t>
        </r>
      </text>
    </comment>
    <comment ref="AJ142" authorId="0" shapeId="0" xr:uid="{00000000-0006-0000-0700-000038000000}">
      <text>
        <r>
          <rPr>
            <sz val="11"/>
            <rFont val="Calibri"/>
          </rPr>
          <t>If the SQL Server Browser Service is specifically required and approved, SQL instances must be hidden.</t>
        </r>
      </text>
    </comment>
    <comment ref="H158" authorId="0" shapeId="0" xr:uid="{00000000-0006-0000-0700-00004D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H160" authorId="0" shapeId="0" xr:uid="{00000000-0006-0000-0700-00004E000000}">
      <text>
        <r>
          <rPr>
            <sz val="11"/>
            <rFont val="Calibri"/>
          </rPr>
          <t>SQL Server must by default shut down upon audit failure, to include the unavailability of space for more audit log records; or must be configurable to shut down upon audit failure.</t>
        </r>
      </text>
    </comment>
    <comment ref="I160" authorId="0" shapeId="0" xr:uid="{00000000-0006-0000-0700-00004F000000}">
      <text>
        <r>
          <rPr>
            <sz val="11"/>
            <rFont val="Calibri"/>
          </rPr>
          <t>SQL Server must provide a warning to appropriate support staff when allocated audit record storage volume reaches 75% of maximum audit record storage capacity.</t>
        </r>
      </text>
    </comment>
    <comment ref="J160" authorId="0" shapeId="0" xr:uid="{00000000-0006-0000-0700-000050000000}">
      <text>
        <r>
          <rPr>
            <sz val="11"/>
            <rFont val="Calibri"/>
          </rPr>
          <t>SQL Server must provide an immediate real-time alert to appropriate support staff of all audit log failures.</t>
        </r>
      </text>
    </comment>
    <comment ref="H167" authorId="0" shapeId="0" xr:uid="{00000000-0006-0000-0700-000051000000}">
      <text>
        <r>
          <rPr>
            <sz val="11"/>
            <rFont val="Calibri"/>
          </rPr>
          <t>SQL Server must be configured to generate audit records for DoD-defined auditable events within all DBMS/database components.</t>
        </r>
      </text>
    </comment>
    <comment ref="I167" authorId="0" shapeId="0" xr:uid="{00000000-0006-0000-0700-000052000000}">
      <text>
        <r>
          <rPr>
            <sz val="11"/>
            <rFont val="Calibri"/>
          </rPr>
          <t>SQL Server must generate audit records when attempts to access privileges, categorized information, and security objects occur.</t>
        </r>
      </text>
    </comment>
    <comment ref="J167" authorId="0" shapeId="0" xr:uid="{00000000-0006-0000-0700-000053000000}">
      <text>
        <r>
          <rPr>
            <sz val="11"/>
            <rFont val="Calibri"/>
          </rPr>
          <t>SQL Server must initiate session auditing upon startup.</t>
        </r>
      </text>
    </comment>
    <comment ref="K167" authorId="0" shapeId="0" xr:uid="{00000000-0006-0000-0700-000054000000}">
      <text>
        <r>
          <rPr>
            <sz val="11"/>
            <rFont val="Calibri"/>
          </rPr>
          <t>SQL Server must generate audit records when successful and unsuccessful attempts to add privileges/permissions occur.</t>
        </r>
      </text>
    </comment>
    <comment ref="L167" authorId="0" shapeId="0" xr:uid="{00000000-0006-0000-0700-000055000000}">
      <text>
        <r>
          <rPr>
            <sz val="11"/>
            <rFont val="Calibri"/>
          </rPr>
          <t>SQL Server must generate audit records when successful and unsuccessful attempts to modify privileges/permissions occur.</t>
        </r>
      </text>
    </comment>
    <comment ref="M167" authorId="0" shapeId="0" xr:uid="{00000000-0006-0000-0700-000056000000}">
      <text>
        <r>
          <rPr>
            <sz val="11"/>
            <rFont val="Calibri"/>
          </rPr>
          <t>SQL Server must generate audit records when successful and unsuccessful attempts to modify security objects occur.</t>
        </r>
      </text>
    </comment>
    <comment ref="N167" authorId="0" shapeId="0" xr:uid="{00000000-0006-0000-0700-000057000000}">
      <text>
        <r>
          <rPr>
            <sz val="11"/>
            <rFont val="Calibri"/>
          </rPr>
          <t>SQL Server must generate audit records when successful and unsuccessful attempts to delete privileges/permissions occur.</t>
        </r>
      </text>
    </comment>
    <comment ref="O167" authorId="0" shapeId="0" xr:uid="{00000000-0006-0000-0700-000058000000}">
      <text>
        <r>
          <rPr>
            <sz val="11"/>
            <rFont val="Calibri"/>
          </rPr>
          <t>SQL Server must generate audit records when successful and unsuccessful logons or connection attempts occur.</t>
        </r>
      </text>
    </comment>
    <comment ref="P167" authorId="0" shapeId="0" xr:uid="{00000000-0006-0000-0700-000059000000}">
      <text>
        <r>
          <rPr>
            <sz val="11"/>
            <rFont val="Calibri"/>
          </rPr>
          <t>SQL Server must generate audit records for all direct access to the database(s).</t>
        </r>
      </text>
    </comment>
    <comment ref="H171" authorId="0" shapeId="0" xr:uid="{00000000-0006-0000-0700-00005A000000}">
      <text>
        <r>
          <rPr>
            <sz val="11"/>
            <rFont val="Calibri"/>
          </rPr>
          <t>SQL Server must produce audit records when attempts to modify SQL Server configuration and privileges occur within the database(s).</t>
        </r>
      </text>
    </comment>
    <comment ref="H224" authorId="0" shapeId="0" xr:uid="{00000000-0006-0000-0700-00005B000000}">
      <text>
        <r>
          <rPr>
            <sz val="11"/>
            <rFont val="Calibri"/>
          </rPr>
          <t>In the event of a system failure, hardware loss or disk failure, SQL Server must be able to restore necessary databases with least disruption to mission processes.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Default demonstration and sample databases, database objects, and applications must be removed.</t>
        </r>
      </text>
    </comment>
    <comment ref="H52" authorId="0" shapeId="0" xr:uid="{00000000-0006-0000-0800-000010000000}">
      <text>
        <r>
          <rPr>
            <sz val="11"/>
            <rFont val="Calibri"/>
          </rPr>
          <t>Unused database components, DBMS software, and database objects must be removed.</t>
        </r>
      </text>
    </comment>
    <comment ref="I52" authorId="0" shapeId="0" xr:uid="{00000000-0006-0000-0800-000002000000}">
      <text>
        <r>
          <rPr>
            <sz val="11"/>
            <rFont val="Calibri"/>
          </rPr>
          <t>Unused database components that are integrated in SQL Server and cannot be uninstalled must be disabled.</t>
        </r>
      </text>
    </comment>
    <comment ref="J52" authorId="0" shapeId="0" xr:uid="{00000000-0006-0000-0800-000003000000}">
      <text>
        <r>
          <rPr>
            <sz val="11"/>
            <rFont val="Calibri"/>
          </rPr>
          <t>Access to xp_cmdshell must be disabled, unless specifically required and approved.</t>
        </r>
      </text>
    </comment>
    <comment ref="K52" authorId="0" shapeId="0" xr:uid="{00000000-0006-0000-0800-000004000000}">
      <text>
        <r>
          <rPr>
            <sz val="11"/>
            <rFont val="Calibri"/>
          </rPr>
          <t>Access to CLR code must be disabled or restricted, unless specifically required and approved.</t>
        </r>
      </text>
    </comment>
    <comment ref="L52" authorId="0" shapeId="0" xr:uid="{00000000-0006-0000-0800-000005000000}">
      <text>
        <r>
          <rPr>
            <sz val="11"/>
            <rFont val="Calibri"/>
          </rPr>
          <t>Access to Non-Standard extended stored procedures must be disabled or restricted, unless specifically required and approved.</t>
        </r>
      </text>
    </comment>
    <comment ref="M52" authorId="0" shapeId="0" xr:uid="{00000000-0006-0000-0800-000006000000}">
      <text>
        <r>
          <rPr>
            <sz val="11"/>
            <rFont val="Calibri"/>
          </rPr>
          <t>Filestream must be disabled, unless specifically required and approved.</t>
        </r>
      </text>
    </comment>
    <comment ref="N52" authorId="0" shapeId="0" xr:uid="{00000000-0006-0000-0800-000007000000}">
      <text>
        <r>
          <rPr>
            <sz val="11"/>
            <rFont val="Calibri"/>
          </rPr>
          <t>Ole Automation Procedures feature must be disabled, unless specifically required and approved.</t>
        </r>
      </text>
    </comment>
    <comment ref="O52" authorId="0" shapeId="0" xr:uid="{00000000-0006-0000-0800-000008000000}">
      <text>
        <r>
          <rPr>
            <sz val="11"/>
            <rFont val="Calibri"/>
          </rPr>
          <t>SQL Server User Options feature must be disabled, unless specifically required and approved.</t>
        </r>
      </text>
    </comment>
    <comment ref="P52" authorId="0" shapeId="0" xr:uid="{00000000-0006-0000-0800-000009000000}">
      <text>
        <r>
          <rPr>
            <sz val="11"/>
            <rFont val="Calibri"/>
          </rPr>
          <t>Remote Access feature must be disabled, unless specifically required and approved.</t>
        </r>
      </text>
    </comment>
    <comment ref="Q52" authorId="0" shapeId="0" xr:uid="{00000000-0006-0000-0800-00000A000000}">
      <text>
        <r>
          <rPr>
            <sz val="11"/>
            <rFont val="Calibri"/>
          </rPr>
          <t>Hadoop Connectivity feature must be disabled, unless specifically required and approved.</t>
        </r>
      </text>
    </comment>
    <comment ref="R52" authorId="0" shapeId="0" xr:uid="{00000000-0006-0000-0800-00000B000000}">
      <text>
        <r>
          <rPr>
            <sz val="11"/>
            <rFont val="Calibri"/>
          </rPr>
          <t>Allow Polybase Export feature must be disabled, unless specifically required and approved.</t>
        </r>
      </text>
    </comment>
    <comment ref="S52" authorId="0" shapeId="0" xr:uid="{00000000-0006-0000-0800-00000C000000}">
      <text>
        <r>
          <rPr>
            <sz val="11"/>
            <rFont val="Calibri"/>
          </rPr>
          <t>Remote Data Archive feature must be disabled, unless specifically required and approved.</t>
        </r>
      </text>
    </comment>
    <comment ref="T52" authorId="0" shapeId="0" xr:uid="{00000000-0006-0000-0800-00000D000000}">
      <text>
        <r>
          <rPr>
            <sz val="11"/>
            <rFont val="Calibri"/>
          </rPr>
          <t>SQL Server External Scripts Enabled feature must be disabled, unless specifically required and approved.</t>
        </r>
      </text>
    </comment>
    <comment ref="U52" authorId="0" shapeId="0" xr:uid="{00000000-0006-0000-0800-00000E000000}">
      <text>
        <r>
          <rPr>
            <sz val="11"/>
            <rFont val="Calibri"/>
          </rPr>
          <t>The SQL Server Browser service must be disabled unless specifically required and approved.</t>
        </r>
      </text>
    </comment>
    <comment ref="V52" authorId="0" shapeId="0" xr:uid="{00000000-0006-0000-0800-00000F000000}">
      <text>
        <r>
          <rPr>
            <sz val="11"/>
            <rFont val="Calibri"/>
          </rPr>
          <t>SQL Server Replication Xps feature must be disabled, unless specifically required and approved.</t>
        </r>
      </text>
    </comment>
    <comment ref="G54" authorId="0" shapeId="0" xr:uid="{00000000-0006-0000-0800-000011000000}">
      <text>
        <r>
          <rPr>
            <sz val="11"/>
            <rFont val="Calibri"/>
          </rPr>
          <t>The SQL Server default account [sa] must be disabled.</t>
        </r>
      </text>
    </comment>
    <comment ref="H54" authorId="0" shapeId="0" xr:uid="{00000000-0006-0000-0800-000012000000}">
      <text>
        <r>
          <rPr>
            <sz val="11"/>
            <rFont val="Calibri"/>
          </rPr>
          <t>SQL Server default account [sa] must have its name changed.</t>
        </r>
      </text>
    </comment>
    <comment ref="G56" authorId="0" shapeId="0" xr:uid="{00000000-0006-0000-0800-000013000000}">
      <text>
        <r>
          <rPr>
            <sz val="11"/>
            <rFont val="Calibri"/>
          </rPr>
          <t>SQL Server must be configured to utilize the most-secure authentication method available.</t>
        </r>
      </text>
    </comment>
    <comment ref="G63" authorId="0" shapeId="0" xr:uid="{00000000-0006-0000-0800-000014000000}">
      <text>
        <r>
          <rPr>
            <sz val="11"/>
            <rFont val="Calibri"/>
          </rPr>
          <t>Microsoft SQL Server products must be a version supported by the vendor.</t>
        </r>
      </text>
    </comment>
    <comment ref="G71" authorId="0" shapeId="0" xr:uid="{00000000-0006-0000-0800-000015000000}">
      <text>
        <r>
          <rPr>
            <sz val="11"/>
            <rFont val="Calibri"/>
          </rPr>
          <t>When updates are applied to SQL Server software, any software components that have been replaced or made unnecessary must be removed.</t>
        </r>
      </text>
    </comment>
    <comment ref="H71" authorId="0" shapeId="0" xr:uid="{00000000-0006-0000-0800-000016000000}">
      <text>
        <r>
          <rPr>
            <sz val="11"/>
            <rFont val="Calibri"/>
          </rPr>
          <t>Security-relevant software updates to SQL Server must be installed within the time period directed by an authoritative source (e.g. IAVM, CTOs, DTMs, and STIGs).</t>
        </r>
      </text>
    </comment>
    <comment ref="G81" authorId="0" shapeId="0" xr:uid="{00000000-0006-0000-0800-000017000000}">
      <text>
        <r>
          <rPr>
            <sz val="11"/>
            <rFont val="Calibri"/>
          </rPr>
          <t>SQL Server databases must integrate with an organization-level authentication/access mechanism providing account management and automation for all users, groups, roles, and any other principals.</t>
        </r>
      </text>
    </comment>
    <comment ref="H81" authorId="0" shapeId="0" xr:uid="{00000000-0006-0000-0800-000018000000}">
      <text>
        <r>
          <rPr>
            <sz val="11"/>
            <rFont val="Calibri"/>
          </rPr>
          <t>SQL Server must protect against a user falsely repudiating by ensuring only clearly unique Active Directory user accounts can connect to the database.</t>
        </r>
      </text>
    </comment>
    <comment ref="I81" authorId="0" shapeId="0" xr:uid="{00000000-0006-0000-0800-000019000000}">
      <text>
        <r>
          <rPr>
            <sz val="11"/>
            <rFont val="Calibri"/>
          </rPr>
          <t>SQL Server must integrate with an organization-level authentication/access mechanism providing account management and automation for all users, groups, roles, and any other principals.</t>
        </r>
      </text>
    </comment>
    <comment ref="J81" authorId="0" shapeId="0" xr:uid="{00000000-0006-0000-0800-00001A000000}">
      <text>
        <r>
          <rPr>
            <sz val="11"/>
            <rFont val="Calibri"/>
          </rPr>
          <t>SQL Server must protect against a user falsely repudiating by ensuring all accounts are individual, unique, and not shared.</t>
        </r>
      </text>
    </comment>
    <comment ref="K81" authorId="0" shapeId="0" xr:uid="{00000000-0006-0000-0800-00001B000000}">
      <text>
        <r>
          <rPr>
            <sz val="11"/>
            <rFont val="Calibri"/>
          </rPr>
          <t>SQL Server must protect against a user falsely repudiating by ensuring only clearly unique Active Directory user accounts can connect to the instance.</t>
        </r>
      </text>
    </comment>
    <comment ref="G83" authorId="0" shapeId="0" xr:uid="{00000000-0006-0000-0800-00001C000000}">
      <text>
        <r>
          <rPr>
            <sz val="11"/>
            <rFont val="Calibri"/>
          </rPr>
          <t>SQL Server must enforce approved authorizations for logical access to database information and system resources in accordance with applicable access control policies.</t>
        </r>
      </text>
    </comment>
    <comment ref="H83" authorId="0" shapeId="0" xr:uid="{00000000-0006-0000-0800-00001D000000}">
      <text>
        <r>
          <rPr>
            <sz val="11"/>
            <rFont val="Calibri"/>
          </rPr>
          <t>SQL Server must enforce approved authorizations for logical access to information and system resources in accordance with applicable access control policies.</t>
        </r>
      </text>
    </comment>
    <comment ref="G85" authorId="0" shapeId="0" xr:uid="{00000000-0006-0000-0800-00001E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H85" authorId="0" shapeId="0" xr:uid="{00000000-0006-0000-0800-00001F000000}">
      <text>
        <r>
          <rPr>
            <sz val="11"/>
            <rFont val="Calibri"/>
          </rPr>
          <t>SQL Server must prevent non-privileged users from executing privileged functions, to include disabling, circumventing, or altering implemented security safeguards/countermeasures.</t>
        </r>
      </text>
    </comment>
    <comment ref="G91" authorId="0" shapeId="0" xr:uid="{00000000-0006-0000-0800-000020000000}">
      <text>
        <r>
          <rPr>
            <sz val="11"/>
            <rFont val="Calibri"/>
          </rPr>
          <t>The Database Master Key encryption password must meet DOD password complexity requirements.</t>
        </r>
      </text>
    </comment>
    <comment ref="H91" authorId="0" shapeId="0" xr:uid="{00000000-0006-0000-0800-000021000000}">
      <text>
        <r>
          <rPr>
            <sz val="11"/>
            <rFont val="Calibri"/>
          </rPr>
          <t>If DBMS authentication using passwords is employed, SQL Server must enforce the DOD standards for password complexity and lifetime.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L59" authorId="0" shapeId="0" xr:uid="{00000000-0006-0000-0A00-000002000000}">
      <text>
        <r>
          <rPr>
            <sz val="11"/>
            <rFont val="Calibri"/>
          </rPr>
          <t>SQL Server must implement cryptographic mechanisms to prevent unauthorized modification of organization-defined information at rest (to include, at a minimum, PII and classified information) on organization-defined information system components.</t>
        </r>
      </text>
    </comment>
    <comment ref="M59" authorId="0" shapeId="0" xr:uid="{00000000-0006-0000-0A00-000003000000}">
      <text>
        <r>
          <rPr>
            <sz val="11"/>
            <rFont val="Calibri"/>
          </rPr>
          <t>SQL Server must protect the confidentiality and integrity of all information at rest.</t>
        </r>
      </text>
    </comment>
    <comment ref="L71" authorId="0" shapeId="0" xr:uid="{00000000-0006-0000-0A00-000004000000}">
      <text>
        <r>
          <rPr>
            <sz val="11"/>
            <rFont val="Calibri"/>
          </rPr>
          <t>The Database Master Key must be encrypted by the Service Master Key, where a Database Master Key is required and another encryption method has not been specified.</t>
        </r>
      </text>
    </comment>
    <comment ref="M71" authorId="0" shapeId="0" xr:uid="{00000000-0006-0000-0A00-000005000000}">
      <text>
        <r>
          <rPr>
            <sz val="11"/>
            <rFont val="Calibri"/>
          </rPr>
          <t>SQL Server must enforce authorized access to all PKI private keys stored/utilized by SQL Server.</t>
        </r>
      </text>
    </comment>
    <comment ref="L77" authorId="0" shapeId="0" xr:uid="{00000000-0006-0000-0A00-000006000000}">
      <text>
        <r>
          <rPr>
            <sz val="11"/>
            <rFont val="Calibri"/>
          </rPr>
          <t>The Certificate used for encryption must be backed up and stored in a secure location that is not on the SQL Server.</t>
        </r>
      </text>
    </comment>
    <comment ref="M77" authorId="0" shapeId="0" xr:uid="{00000000-0006-0000-0A00-000008000000}">
      <text>
        <r>
          <rPr>
            <sz val="11"/>
            <rFont val="Calibri"/>
          </rPr>
          <t>The Service Master Key must be backed up and stored in a secure location that is not on the SQL Server.</t>
        </r>
      </text>
    </comment>
    <comment ref="N77" authorId="0" shapeId="0" xr:uid="{00000000-0006-0000-0A00-000007000000}">
      <text>
        <r>
          <rPr>
            <sz val="11"/>
            <rFont val="Calibri"/>
          </rPr>
          <t>The Master Key must be backed up and stored in a secure location that is not on the SQL Server.</t>
        </r>
      </text>
    </comment>
    <comment ref="L84" authorId="0" shapeId="0" xr:uid="{00000000-0006-0000-0A00-000009000000}">
      <text>
        <r>
          <rPr>
            <sz val="11"/>
            <rFont val="Calibri"/>
          </rPr>
          <t>If passwords are used for authentication, SQL Server must transmit only encrypted representations of passwords.</t>
        </r>
      </text>
    </comment>
    <comment ref="M84" authorId="0" shapeId="0" xr:uid="{00000000-0006-0000-0A00-00000B000000}">
      <text>
        <r>
          <rPr>
            <sz val="11"/>
            <rFont val="Calibri"/>
          </rPr>
          <t>Confidentiality of information during transmission is controlled through the use of an approved TLS version.</t>
        </r>
      </text>
    </comment>
    <comment ref="N84" authorId="0" shapeId="0" xr:uid="{00000000-0006-0000-0A00-00000C000000}">
      <text>
        <r>
          <rPr>
            <sz val="11"/>
            <rFont val="Calibri"/>
          </rPr>
          <t>SQL Server Mirroring endpoint must utilize AES encryption.</t>
        </r>
      </text>
    </comment>
    <comment ref="O84" authorId="0" shapeId="0" xr:uid="{00000000-0006-0000-0A00-00000A000000}">
      <text>
        <r>
          <rPr>
            <sz val="11"/>
            <rFont val="Calibri"/>
          </rPr>
          <t>SQL Server Service Broker endpoint must utilize AES encryption.</t>
        </r>
      </text>
    </comment>
    <comment ref="L115" authorId="0" shapeId="0" xr:uid="{00000000-0006-0000-0A00-00000D000000}">
      <text>
        <r>
          <rPr>
            <sz val="11"/>
            <rFont val="Calibri"/>
          </rPr>
          <t>SQL Server must check the validity of all data inputs except those specifically identified by the organization.</t>
        </r>
      </text>
    </comment>
    <comment ref="L119" authorId="0" shapeId="0" xr:uid="{00000000-0006-0000-0A00-00000E000000}">
      <text>
        <r>
          <rPr>
            <sz val="11"/>
            <rFont val="Calibri"/>
          </rPr>
          <t>When updates are applied to SQL Server software, any software components that have been replaced or made unnecessary must be removed.</t>
        </r>
      </text>
    </comment>
    <comment ref="M119" authorId="0" shapeId="0" xr:uid="{00000000-0006-0000-0A00-00000F000000}">
      <text>
        <r>
          <rPr>
            <sz val="11"/>
            <rFont val="Calibri"/>
          </rPr>
          <t>Security-relevant software updates to SQL Server must be installed within the time period directed by an authoritative source (e.g. IAVM, CTOs, DTMs, and STIGs).</t>
        </r>
      </text>
    </comment>
    <comment ref="N119" authorId="0" shapeId="0" xr:uid="{00000000-0006-0000-0A00-000010000000}">
      <text>
        <r>
          <rPr>
            <sz val="11"/>
            <rFont val="Calibri"/>
          </rPr>
          <t>Microsoft SQL Server products must be a version supported by the vendor.</t>
        </r>
      </text>
    </comment>
    <comment ref="L136" authorId="0" shapeId="0" xr:uid="{00000000-0006-0000-0A00-000011000000}">
      <text>
        <r>
          <rPr>
            <sz val="11"/>
            <rFont val="Calibri"/>
          </rPr>
          <t>SQL Server must enforce approved authorizations for logical access to database information and system resources in accordance with applicable access control policies.</t>
        </r>
      </text>
    </comment>
    <comment ref="M136" authorId="0" shapeId="0" xr:uid="{00000000-0006-0000-0A00-000012000000}">
      <text>
        <r>
          <rPr>
            <sz val="11"/>
            <rFont val="Calibri"/>
          </rPr>
          <t>SQL Server must enforce discretionary access control policies, as defined by the data owner, over defined subjects and objects.</t>
        </r>
      </text>
    </comment>
    <comment ref="N136" authorId="0" shapeId="0" xr:uid="{00000000-0006-0000-0A00-000013000000}">
      <text>
        <r>
          <rPr>
            <sz val="11"/>
            <rFont val="Calibri"/>
          </rPr>
          <t>SQL Server must enforce approved authorizations for logical access to information and system resources in accordance with applicable access control policies.</t>
        </r>
      </text>
    </comment>
    <comment ref="L137" authorId="0" shapeId="0" xr:uid="{00000000-0006-0000-0A00-000014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M137" authorId="0" shapeId="0" xr:uid="{00000000-0006-0000-0A00-000015000000}">
      <text>
        <r>
          <rPr>
            <sz val="11"/>
            <rFont val="Calibri"/>
          </rPr>
          <t>SQL Server must prevent non-privileged users from executing privileged functions, to include disabling, circumventing, or altering implemented security safeguards/countermeasures.</t>
        </r>
      </text>
    </comment>
    <comment ref="L152" authorId="0" shapeId="0" xr:uid="{00000000-0006-0000-0A00-000016000000}">
      <text>
        <r>
          <rPr>
            <sz val="11"/>
            <rFont val="Calibri"/>
          </rPr>
          <t>SQL Server must protect against a user falsely repudiating by ensuring only clearly unique Active Directory user accounts can connect to the database.</t>
        </r>
      </text>
    </comment>
    <comment ref="M152" authorId="0" shapeId="0" xr:uid="{00000000-0006-0000-0A00-000017000000}">
      <text>
        <r>
          <rPr>
            <sz val="11"/>
            <rFont val="Calibri"/>
          </rPr>
          <t>SQL Server must protect against a user falsely repudiating by ensuring all accounts are individual, unique, and not shared.</t>
        </r>
      </text>
    </comment>
    <comment ref="N152" authorId="0" shapeId="0" xr:uid="{00000000-0006-0000-0A00-000018000000}">
      <text>
        <r>
          <rPr>
            <sz val="11"/>
            <rFont val="Calibri"/>
          </rPr>
          <t>SQL Server must protect against a user falsely repudiating by ensuring only clearly unique Active Directory user accounts can connect to the instance.</t>
        </r>
      </text>
    </comment>
    <comment ref="L154" authorId="0" shapeId="0" xr:uid="{00000000-0006-0000-0A00-000019000000}">
      <text>
        <r>
          <rPr>
            <sz val="11"/>
            <rFont val="Calibri"/>
          </rPr>
          <t>The SQL Server default account [sa] must be disabled.</t>
        </r>
      </text>
    </comment>
    <comment ref="L166" authorId="0" shapeId="0" xr:uid="{00000000-0006-0000-0A00-00001A000000}">
      <text>
        <r>
          <rPr>
            <sz val="11"/>
            <rFont val="Calibri"/>
          </rPr>
          <t>The Database Master Key encryption password must meet DOD password complexity requirements.</t>
        </r>
      </text>
    </comment>
    <comment ref="M166" authorId="0" shapeId="0" xr:uid="{00000000-0006-0000-0A00-00001B000000}">
      <text>
        <r>
          <rPr>
            <sz val="11"/>
            <rFont val="Calibri"/>
          </rPr>
          <t>If DBMS authentication using passwords is employed, SQL Server must enforce the DOD standards for password complexity and lifetime.</t>
        </r>
      </text>
    </comment>
    <comment ref="L221" authorId="0" shapeId="0" xr:uid="{00000000-0006-0000-0A00-00001C000000}">
      <text>
        <r>
          <rPr>
            <sz val="11"/>
            <rFont val="Calibri"/>
          </rPr>
          <t>SQL Server must be configured to generate audit records for DoD-defined auditable events within all DBMS/database components.</t>
        </r>
      </text>
    </comment>
    <comment ref="M221" authorId="0" shapeId="0" xr:uid="{00000000-0006-0000-0A00-00001D000000}">
      <text>
        <r>
          <rPr>
            <sz val="11"/>
            <rFont val="Calibri"/>
          </rPr>
          <t>SQL Server must generate audit records when attempts to access privileges, categorized information, and security objects occur.</t>
        </r>
      </text>
    </comment>
    <comment ref="N221" authorId="0" shapeId="0" xr:uid="{00000000-0006-0000-0A00-00001E000000}">
      <text>
        <r>
          <rPr>
            <sz val="11"/>
            <rFont val="Calibri"/>
          </rPr>
          <t>SQL Server must generate audit records when successful and unsuccessful attempts to modify security objects occur.</t>
        </r>
      </text>
    </comment>
    <comment ref="O221" authorId="0" shapeId="0" xr:uid="{00000000-0006-0000-0A00-00001F000000}">
      <text>
        <r>
          <rPr>
            <sz val="11"/>
            <rFont val="Calibri"/>
          </rPr>
          <t>SQL Server must generate audit records for all direct access to the database(s).</t>
        </r>
      </text>
    </comment>
    <comment ref="L222" authorId="0" shapeId="0" xr:uid="{00000000-0006-0000-0A00-000020000000}">
      <text>
        <r>
          <rPr>
            <sz val="11"/>
            <rFont val="Calibri"/>
          </rPr>
          <t>SQL Server must generate audit records when successful and unsuccessful logons or connection attempts occur.</t>
        </r>
      </text>
    </comment>
    <comment ref="L226" authorId="0" shapeId="0" xr:uid="{00000000-0006-0000-0A00-000021000000}">
      <text>
        <r>
          <rPr>
            <sz val="11"/>
            <rFont val="Calibri"/>
          </rPr>
          <t>SQL Server must generate audit records when successful and unsuccessful attempts to add privileges/permissions occur.</t>
        </r>
      </text>
    </comment>
    <comment ref="M226" authorId="0" shapeId="0" xr:uid="{00000000-0006-0000-0A00-000022000000}">
      <text>
        <r>
          <rPr>
            <sz val="11"/>
            <rFont val="Calibri"/>
          </rPr>
          <t>SQL Server must generate audit records when successful and unsuccessful attempts to modify privileges/permissions occur.</t>
        </r>
      </text>
    </comment>
    <comment ref="N226" authorId="0" shapeId="0" xr:uid="{00000000-0006-0000-0A00-000023000000}">
      <text>
        <r>
          <rPr>
            <sz val="11"/>
            <rFont val="Calibri"/>
          </rPr>
          <t>SQL Server must generate audit records when successful and unsuccessful attempts to delete privileges/permissions occur.</t>
        </r>
      </text>
    </comment>
    <comment ref="L229" authorId="0" shapeId="0" xr:uid="{00000000-0006-0000-0A00-000024000000}">
      <text>
        <r>
          <rPr>
            <sz val="11"/>
            <rFont val="Calibri"/>
          </rPr>
          <t>SQL Server must include additional, more detailed, organization-defined information in the audit records for audit events identified by type, location, or subject.</t>
        </r>
      </text>
    </comment>
    <comment ref="L232" authorId="0" shapeId="0" xr:uid="{00000000-0006-0000-0A00-000025000000}">
      <text>
        <r>
          <rPr>
            <sz val="11"/>
            <rFont val="Calibri"/>
          </rPr>
          <t>The audit information produced by SQL Server must be protected from unauthorized access, modification, and deletion.</t>
        </r>
      </text>
    </comment>
    <comment ref="M232" authorId="0" shapeId="0" xr:uid="{00000000-0006-0000-0A00-000026000000}">
      <text>
        <r>
          <rPr>
            <sz val="11"/>
            <rFont val="Calibri"/>
          </rPr>
          <t>SQL Server must protect its audit configuration from authorized and unauthorized access and modification.</t>
        </r>
      </text>
    </comment>
    <comment ref="L242" authorId="0" shapeId="0" xr:uid="{00000000-0006-0000-0A00-000027000000}">
      <text>
        <r>
          <rPr>
            <sz val="11"/>
            <rFont val="Calibri"/>
          </rPr>
          <t>SQL Server must allocate audit record storage capacity in accordance with organization-defined audit record storage requirements.</t>
        </r>
      </text>
    </comment>
    <comment ref="M242" authorId="0" shapeId="0" xr:uid="{00000000-0006-0000-0A00-000028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L244" authorId="0" shapeId="0" xr:uid="{00000000-0006-0000-0A00-000029000000}">
      <text>
        <r>
          <rPr>
            <sz val="11"/>
            <rFont val="Calibri"/>
          </rPr>
          <t>SQL Server must record time stamps in audit records and application data that can be mapped to Coordinated Universal Time (UTC, formerly GMT).</t>
        </r>
      </text>
    </comment>
    <comment ref="L249" authorId="0" shapeId="0" xr:uid="{00000000-0006-0000-0A00-00002A000000}">
      <text>
        <r>
          <rPr>
            <sz val="11"/>
            <rFont val="Calibri"/>
          </rPr>
          <t>SQL Server must by default shut down upon audit failure, to include the unavailability of space for more audit log records; or must be configurable to shut down upon audit failure.</t>
        </r>
      </text>
    </comment>
    <comment ref="M249" authorId="0" shapeId="0" xr:uid="{00000000-0006-0000-0A00-00002B000000}">
      <text>
        <r>
          <rPr>
            <sz val="11"/>
            <rFont val="Calibri"/>
          </rPr>
          <t>SQL Server must provide an immediate real-time alert to appropriate support staff of all audit log failures.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30" authorId="0" shapeId="0" xr:uid="{00000000-0006-0000-0B00-000001000000}">
      <text>
        <r>
          <rPr>
            <sz val="11"/>
            <rFont val="Calibri"/>
          </rPr>
          <t>The Certificate used for encryption must be backed up and stored in a secure location that is not on the SQL Server.</t>
        </r>
      </text>
    </comment>
    <comment ref="I130" authorId="0" shapeId="0" xr:uid="{00000000-0006-0000-0B00-000003000000}">
      <text>
        <r>
          <rPr>
            <sz val="11"/>
            <rFont val="Calibri"/>
          </rPr>
          <t>The Service Master Key must be backed up and stored in a secure location that is not on the SQL Server.</t>
        </r>
      </text>
    </comment>
    <comment ref="J130" authorId="0" shapeId="0" xr:uid="{00000000-0006-0000-0B00-000002000000}">
      <text>
        <r>
          <rPr>
            <sz val="11"/>
            <rFont val="Calibri"/>
          </rPr>
          <t>The Master Key must be backed up and stored in a secure location that is not on the SQL Server.</t>
        </r>
      </text>
    </comment>
    <comment ref="H133" authorId="0" shapeId="0" xr:uid="{00000000-0006-0000-0B00-000004000000}">
      <text>
        <r>
          <rPr>
            <sz val="11"/>
            <rFont val="Calibri"/>
          </rPr>
          <t>In the event of a system failure, hardware loss or disk failure, SQL Server must be able to restore necessary databases with least disruption to mission processes.</t>
        </r>
      </text>
    </comment>
    <comment ref="H212" authorId="0" shapeId="0" xr:uid="{00000000-0006-0000-0B00-000005000000}">
      <text>
        <r>
          <rPr>
            <sz val="11"/>
            <rFont val="Calibri"/>
          </rPr>
          <t>SQL Server must isolate security functions from non-security functions.</t>
        </r>
      </text>
    </comment>
    <comment ref="I212" authorId="0" shapeId="0" xr:uid="{00000000-0006-0000-0B00-000006000000}">
      <text>
        <r>
          <rPr>
            <sz val="11"/>
            <rFont val="Calibri"/>
          </rPr>
          <t>SQL Server must maintain a separate execution domain for each executing process.</t>
        </r>
      </text>
    </comment>
    <comment ref="H222" authorId="0" shapeId="0" xr:uid="{00000000-0006-0000-0B00-000007000000}">
      <text>
        <r>
          <rPr>
            <sz val="11"/>
            <rFont val="Calibri"/>
          </rPr>
          <t>Default demonstration and sample databases, database objects, and applications must be removed.</t>
        </r>
      </text>
    </comment>
    <comment ref="I222" authorId="0" shapeId="0" xr:uid="{00000000-0006-0000-0B00-000008000000}">
      <text>
        <r>
          <rPr>
            <sz val="11"/>
            <rFont val="Calibri"/>
          </rPr>
          <t>Unused database components, DBMS software, and database objects must be removed.</t>
        </r>
      </text>
    </comment>
    <comment ref="H238" authorId="0" shapeId="0" xr:uid="{00000000-0006-0000-0B00-000009000000}">
      <text>
        <r>
          <rPr>
            <sz val="11"/>
            <rFont val="Calibri"/>
          </rPr>
          <t>Database software, including DBMS configuration files, must be stored in dedicated directories, separate from the host OS and other applications.</t>
        </r>
      </text>
    </comment>
    <comment ref="H245" authorId="0" shapeId="0" xr:uid="{00000000-0006-0000-0B00-00000A000000}">
      <text>
        <r>
          <rPr>
            <sz val="11"/>
            <rFont val="Calibri"/>
          </rPr>
          <t>Unused database components that are integrated in SQL Server and cannot be uninstalled must be disabled.</t>
        </r>
      </text>
    </comment>
    <comment ref="I245" authorId="0" shapeId="0" xr:uid="{00000000-0006-0000-0B00-00001A000000}">
      <text>
        <r>
          <rPr>
            <sz val="11"/>
            <rFont val="Calibri"/>
          </rPr>
          <t>Access to xp_cmdshell must be disabled, unless specifically required and approved.</t>
        </r>
      </text>
    </comment>
    <comment ref="J245" authorId="0" shapeId="0" xr:uid="{00000000-0006-0000-0B00-00001B000000}">
      <text>
        <r>
          <rPr>
            <sz val="11"/>
            <rFont val="Calibri"/>
          </rPr>
          <t>Access to CLR code must be disabled or restricted, unless specifically required and approved.</t>
        </r>
      </text>
    </comment>
    <comment ref="K245" authorId="0" shapeId="0" xr:uid="{00000000-0006-0000-0B00-00000B000000}">
      <text>
        <r>
          <rPr>
            <sz val="11"/>
            <rFont val="Calibri"/>
          </rPr>
          <t>Access to Non-Standard extended stored procedures must be disabled or restricted, unless specifically required and approved.</t>
        </r>
      </text>
    </comment>
    <comment ref="L245" authorId="0" shapeId="0" xr:uid="{00000000-0006-0000-0B00-00000C000000}">
      <text>
        <r>
          <rPr>
            <sz val="11"/>
            <rFont val="Calibri"/>
          </rPr>
          <t>Access to linked servers must be disabled or restricted, unless specifically required and approved.</t>
        </r>
      </text>
    </comment>
    <comment ref="M245" authorId="0" shapeId="0" xr:uid="{00000000-0006-0000-0B00-00000D000000}">
      <text>
        <r>
          <rPr>
            <sz val="11"/>
            <rFont val="Calibri"/>
          </rPr>
          <t>SQL Server must be configured to prohibit or restrict the use of organization-defined protocols as defined in the Ports, Protocols, and Services Management (PPSM) Category Assurance List (CAL) and vulnerability assessments.</t>
        </r>
      </text>
    </comment>
    <comment ref="N245" authorId="0" shapeId="0" xr:uid="{00000000-0006-0000-0B00-00000E000000}">
      <text>
        <r>
          <rPr>
            <sz val="11"/>
            <rFont val="Calibri"/>
          </rPr>
          <t>Execution of startup stored procedures must be restricted to necessary cases only.</t>
        </r>
      </text>
    </comment>
    <comment ref="O245" authorId="0" shapeId="0" xr:uid="{00000000-0006-0000-0B00-00000F000000}">
      <text>
        <r>
          <rPr>
            <sz val="11"/>
            <rFont val="Calibri"/>
          </rPr>
          <t>Filestream must be disabled, unless specifically required and approved.</t>
        </r>
      </text>
    </comment>
    <comment ref="P245" authorId="0" shapeId="0" xr:uid="{00000000-0006-0000-0B00-000010000000}">
      <text>
        <r>
          <rPr>
            <sz val="11"/>
            <rFont val="Calibri"/>
          </rPr>
          <t>Ole Automation Procedures feature must be disabled, unless specifically required and approved.</t>
        </r>
      </text>
    </comment>
    <comment ref="Q245" authorId="0" shapeId="0" xr:uid="{00000000-0006-0000-0B00-000011000000}">
      <text>
        <r>
          <rPr>
            <sz val="11"/>
            <rFont val="Calibri"/>
          </rPr>
          <t>SQL Server User Options feature must be disabled, unless specifically required and approved.</t>
        </r>
      </text>
    </comment>
    <comment ref="R245" authorId="0" shapeId="0" xr:uid="{00000000-0006-0000-0B00-000012000000}">
      <text>
        <r>
          <rPr>
            <sz val="11"/>
            <rFont val="Calibri"/>
          </rPr>
          <t>Remote Access feature must be disabled, unless specifically required and approved.</t>
        </r>
      </text>
    </comment>
    <comment ref="S245" authorId="0" shapeId="0" xr:uid="{00000000-0006-0000-0B00-000013000000}">
      <text>
        <r>
          <rPr>
            <sz val="11"/>
            <rFont val="Calibri"/>
          </rPr>
          <t>Hadoop Connectivity feature must be disabled, unless specifically required and approved.</t>
        </r>
      </text>
    </comment>
    <comment ref="T245" authorId="0" shapeId="0" xr:uid="{00000000-0006-0000-0B00-000014000000}">
      <text>
        <r>
          <rPr>
            <sz val="11"/>
            <rFont val="Calibri"/>
          </rPr>
          <t>Allow Polybase Export feature must be disabled, unless specifically required and approved.</t>
        </r>
      </text>
    </comment>
    <comment ref="U245" authorId="0" shapeId="0" xr:uid="{00000000-0006-0000-0B00-000015000000}">
      <text>
        <r>
          <rPr>
            <sz val="11"/>
            <rFont val="Calibri"/>
          </rPr>
          <t>Remote Data Archive feature must be disabled, unless specifically required and approved.</t>
        </r>
      </text>
    </comment>
    <comment ref="V245" authorId="0" shapeId="0" xr:uid="{00000000-0006-0000-0B00-000016000000}">
      <text>
        <r>
          <rPr>
            <sz val="11"/>
            <rFont val="Calibri"/>
          </rPr>
          <t>SQL Server External Scripts Enabled feature must be disabled, unless specifically required and approved.</t>
        </r>
      </text>
    </comment>
    <comment ref="W245" authorId="0" shapeId="0" xr:uid="{00000000-0006-0000-0B00-000017000000}">
      <text>
        <r>
          <rPr>
            <sz val="11"/>
            <rFont val="Calibri"/>
          </rPr>
          <t>The SQL Server Browser service must be disabled unless specifically required and approved.</t>
        </r>
      </text>
    </comment>
    <comment ref="X245" authorId="0" shapeId="0" xr:uid="{00000000-0006-0000-0B00-000018000000}">
      <text>
        <r>
          <rPr>
            <sz val="11"/>
            <rFont val="Calibri"/>
          </rPr>
          <t>SQL Server Replication Xps feature must be disabled, unless specifically required and approved.</t>
        </r>
      </text>
    </comment>
    <comment ref="Y245" authorId="0" shapeId="0" xr:uid="{00000000-0006-0000-0B00-000019000000}">
      <text>
        <r>
          <rPr>
            <sz val="11"/>
            <rFont val="Calibri"/>
          </rPr>
          <t>If the SQL Server Browser Service is specifically required and approved, SQL instances must be hidden.</t>
        </r>
      </text>
    </comment>
    <comment ref="H246" authorId="0" shapeId="0" xr:uid="{00000000-0006-0000-0B00-00001C000000}">
      <text>
        <r>
          <rPr>
            <sz val="11"/>
            <rFont val="Calibri"/>
          </rPr>
          <t>SQL Server must enforce access restrictions associated with changes to the configuration of the database(s).</t>
        </r>
      </text>
    </comment>
    <comment ref="I246" authorId="0" shapeId="0" xr:uid="{00000000-0006-0000-0B00-00001D000000}">
      <text>
        <r>
          <rPr>
            <sz val="11"/>
            <rFont val="Calibri"/>
          </rPr>
          <t>SQL Server must enforce access restrictions associated with changes to the configuration of the instance.</t>
        </r>
      </text>
    </comment>
    <comment ref="J246" authorId="0" shapeId="0" xr:uid="{00000000-0006-0000-0B00-00001E000000}">
      <text>
        <r>
          <rPr>
            <sz val="11"/>
            <rFont val="Calibri"/>
          </rPr>
          <t>Windows must enforce access restrictions associated with changes to the configuration of the SQL Server instance.</t>
        </r>
      </text>
    </comment>
    <comment ref="H252" authorId="0" shapeId="0" xr:uid="{00000000-0006-0000-0B00-00001F000000}">
      <text>
        <r>
          <rPr>
            <sz val="11"/>
            <rFont val="Calibri"/>
          </rPr>
          <t>Microsoft SQL Server products must be a version supported by the vendor.</t>
        </r>
      </text>
    </comment>
    <comment ref="H258" authorId="0" shapeId="0" xr:uid="{00000000-0006-0000-0B00-000020000000}">
      <text>
        <r>
          <rPr>
            <sz val="11"/>
            <rFont val="Calibri"/>
          </rPr>
          <t>When updates are applied to SQL Server software, any software components that have been replaced or made unnecessary must be removed.</t>
        </r>
      </text>
    </comment>
    <comment ref="I258" authorId="0" shapeId="0" xr:uid="{00000000-0006-0000-0B00-000021000000}">
      <text>
        <r>
          <rPr>
            <sz val="11"/>
            <rFont val="Calibri"/>
          </rPr>
          <t>Security-relevant software updates to SQL Server must be installed within the time period directed by an authoritative source (e.g. IAVM, CTOs, DTMs, and STIGs).</t>
        </r>
      </text>
    </comment>
    <comment ref="H276" authorId="0" shapeId="0" xr:uid="{00000000-0006-0000-0B00-000022000000}">
      <text>
        <r>
          <rPr>
            <sz val="11"/>
            <rFont val="Calibri"/>
          </rPr>
          <t>SQL Server must uniquely identify and authenticate non-organizational users (or processes acting on behalf of non-organizational users).</t>
        </r>
      </text>
    </comment>
    <comment ref="H277" authorId="0" shapeId="0" xr:uid="{00000000-0006-0000-0B00-000023000000}">
      <text>
        <r>
          <rPr>
            <sz val="11"/>
            <rFont val="Calibri"/>
          </rPr>
          <t>SQL Server must protect against a user falsely repudiating by ensuring only clearly unique Active Directory user accounts can connect to the database.</t>
        </r>
      </text>
    </comment>
    <comment ref="I277" authorId="0" shapeId="0" xr:uid="{00000000-0006-0000-0B00-000024000000}">
      <text>
        <r>
          <rPr>
            <sz val="11"/>
            <rFont val="Calibri"/>
          </rPr>
          <t>SQL Server must protect against a user falsely repudiating by ensuring all accounts are individual, unique, and not shared.</t>
        </r>
      </text>
    </comment>
    <comment ref="J277" authorId="0" shapeId="0" xr:uid="{00000000-0006-0000-0B00-000025000000}">
      <text>
        <r>
          <rPr>
            <sz val="11"/>
            <rFont val="Calibri"/>
          </rPr>
          <t>SQL Server must protect against a user falsely repudiating by ensuring only clearly unique Active Directory user accounts can connect to the instance.</t>
        </r>
      </text>
    </comment>
    <comment ref="H280" authorId="0" shapeId="0" xr:uid="{00000000-0006-0000-0B00-000026000000}">
      <text>
        <r>
          <rPr>
            <sz val="11"/>
            <rFont val="Calibri"/>
          </rPr>
          <t>SQL Server databases must integrate with an organization-level authentication/access mechanism providing account management and automation for all users, groups, roles, and any other principals.</t>
        </r>
      </text>
    </comment>
    <comment ref="I280" authorId="0" shapeId="0" xr:uid="{00000000-0006-0000-0B00-000027000000}">
      <text>
        <r>
          <rPr>
            <sz val="11"/>
            <rFont val="Calibri"/>
          </rPr>
          <t>SQL Server must integrate with an organization-level authentication/access mechanism providing account management and automation for all users, groups, roles, and any other principals.</t>
        </r>
      </text>
    </comment>
    <comment ref="J280" authorId="0" shapeId="0" xr:uid="{00000000-0006-0000-0B00-000028000000}">
      <text>
        <r>
          <rPr>
            <sz val="11"/>
            <rFont val="Calibri"/>
          </rPr>
          <t>SQL Server must be configured to utilize the most-secure authentication method available.</t>
        </r>
      </text>
    </comment>
    <comment ref="K280" authorId="0" shapeId="0" xr:uid="{00000000-0006-0000-0B00-000029000000}">
      <text>
        <r>
          <rPr>
            <sz val="11"/>
            <rFont val="Calibri"/>
          </rPr>
          <t>Contained databases must use Windows principals.</t>
        </r>
      </text>
    </comment>
    <comment ref="H286" authorId="0" shapeId="0" xr:uid="{00000000-0006-0000-0B00-00002A000000}">
      <text>
        <r>
          <rPr>
            <sz val="11"/>
            <rFont val="Calibri"/>
          </rPr>
          <t>SQL Server must protect against a user falsely repudiating by ensuring the NT AUTHORITY SYSTEM account is not used for administration.</t>
        </r>
      </text>
    </comment>
    <comment ref="I286" authorId="0" shapeId="0" xr:uid="{00000000-0006-0000-0B00-00002B000000}">
      <text>
        <r>
          <rPr>
            <sz val="11"/>
            <rFont val="Calibri"/>
          </rPr>
          <t>Use of credentials and proxies must be restricted to necessary cases only.</t>
        </r>
      </text>
    </comment>
    <comment ref="J286" authorId="0" shapeId="0" xr:uid="{00000000-0006-0000-0B00-00002C000000}">
      <text>
        <r>
          <rPr>
            <sz val="11"/>
            <rFont val="Calibri"/>
          </rPr>
          <t>SQL Server services must be configured to run under unique dedicated user accounts.</t>
        </r>
      </text>
    </comment>
    <comment ref="H289" authorId="0" shapeId="0" xr:uid="{00000000-0006-0000-0B00-00002D000000}">
      <text>
        <r>
          <rPr>
            <sz val="11"/>
            <rFont val="Calibri"/>
          </rPr>
          <t>The SQL Server default account [sa] must be disabled.</t>
        </r>
      </text>
    </comment>
    <comment ref="I289" authorId="0" shapeId="0" xr:uid="{00000000-0006-0000-0B00-00002E000000}">
      <text>
        <r>
          <rPr>
            <sz val="11"/>
            <rFont val="Calibri"/>
          </rPr>
          <t>SQL Server default account [sa] must have its name changed.</t>
        </r>
      </text>
    </comment>
    <comment ref="H292" authorId="0" shapeId="0" xr:uid="{00000000-0006-0000-0B00-00002F000000}">
      <text>
        <r>
          <rPr>
            <sz val="11"/>
            <rFont val="Calibri"/>
          </rPr>
          <t>The Database Master Key encryption password must meet DOD password complexity requirements.</t>
        </r>
      </text>
    </comment>
    <comment ref="I292" authorId="0" shapeId="0" xr:uid="{00000000-0006-0000-0B00-000030000000}">
      <text>
        <r>
          <rPr>
            <sz val="11"/>
            <rFont val="Calibri"/>
          </rPr>
          <t>If DBMS authentication using passwords is employed, SQL Server must enforce the DOD standards for password complexity and lifetime.</t>
        </r>
      </text>
    </comment>
    <comment ref="H304" authorId="0" shapeId="0" xr:uid="{00000000-0006-0000-0B00-000031000000}">
      <text>
        <r>
          <rPr>
            <sz val="11"/>
            <rFont val="Calibri"/>
          </rPr>
          <t>SQL Server software installation account must be restricted to authorized users.</t>
        </r>
      </text>
    </comment>
    <comment ref="H306" authorId="0" shapeId="0" xr:uid="{00000000-0006-0000-0B00-000032000000}">
      <text>
        <r>
          <rPr>
            <sz val="11"/>
            <rFont val="Calibri"/>
          </rPr>
          <t>SQL Server must limit privileges to change software modules, to include stored procedures, functions, and triggers, and links to software external to SQL Server.</t>
        </r>
      </text>
    </comment>
    <comment ref="I306" authorId="0" shapeId="0" xr:uid="{00000000-0006-0000-0B00-000033000000}">
      <text>
        <r>
          <rPr>
            <sz val="11"/>
            <rFont val="Calibri"/>
          </rPr>
          <t>Execution of stored procedures and functions that utilize execute as must be restricted to necessary cases only.</t>
        </r>
      </text>
    </comment>
    <comment ref="J306" authorId="0" shapeId="0" xr:uid="{00000000-0006-0000-0B00-000034000000}">
      <text>
        <r>
          <rPr>
            <sz val="11"/>
            <rFont val="Calibri"/>
          </rPr>
          <t>SQL Server must limit privileges to change software modules and links to software external to SQL Server.</t>
        </r>
      </text>
    </comment>
    <comment ref="K306" authorId="0" shapeId="0" xr:uid="{00000000-0006-0000-0B00-000035000000}">
      <text>
        <r>
          <rPr>
            <sz val="11"/>
            <rFont val="Calibri"/>
          </rPr>
          <t>SQL Server must limit privileges to change software modules, to include stored procedures, functions and triggers, and links to software external to SQL Server.</t>
        </r>
      </text>
    </comment>
    <comment ref="L306" authorId="0" shapeId="0" xr:uid="{00000000-0006-0000-0B00-000036000000}">
      <text>
        <r>
          <rPr>
            <sz val="11"/>
            <rFont val="Calibri"/>
          </rPr>
          <t>SQL Server must prevent non-privileged users from executing privileged functions, to include disabling, circumventing, or altering implemented security safeguards/countermeasures.</t>
        </r>
      </text>
    </comment>
    <comment ref="H308" authorId="0" shapeId="0" xr:uid="{00000000-0006-0000-0B00-000037000000}">
      <text>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text>
    </comment>
    <comment ref="H330" authorId="0" shapeId="0" xr:uid="{00000000-0006-0000-0B00-000038000000}">
      <text>
        <r>
          <rPr>
            <sz val="11"/>
            <rFont val="Calibri"/>
          </rPr>
          <t>SQL Server must implement cryptographic mechanisms to prevent unauthorized modification of organization-defined information at rest (to include, at a minimum, PII and classified information) on organization-defined information system components.</t>
        </r>
      </text>
    </comment>
    <comment ref="I330" authorId="0" shapeId="0" xr:uid="{00000000-0006-0000-0B00-000039000000}">
      <text>
        <r>
          <rPr>
            <sz val="11"/>
            <rFont val="Calibri"/>
          </rPr>
          <t>SQL Server must protect the confidentiality and integrity of all information at rest.</t>
        </r>
      </text>
    </comment>
    <comment ref="H345" authorId="0" shapeId="0" xr:uid="{00000000-0006-0000-0B00-00003A000000}">
      <text>
        <r>
          <rPr>
            <sz val="11"/>
            <rFont val="Calibri"/>
          </rPr>
          <t>SQL Server must enforce approved authorizations for logical access to database information and system resources in accordance with applicable access control policies.</t>
        </r>
      </text>
    </comment>
    <comment ref="I345" authorId="0" shapeId="0" xr:uid="{00000000-0006-0000-0B00-00003B000000}">
      <text>
        <r>
          <rPr>
            <sz val="11"/>
            <rFont val="Calibri"/>
          </rPr>
          <t>Database objects (including but not limited to tables, indexes, storage, stored procedures, functions, triggers, links to software external to SQL Server, etc.) must be owned by database/DBMS principals authorized for ownership.</t>
        </r>
      </text>
    </comment>
    <comment ref="J345" authorId="0" shapeId="0" xr:uid="{00000000-0006-0000-0B00-00003C000000}">
      <text>
        <r>
          <rPr>
            <sz val="11"/>
            <rFont val="Calibri"/>
          </rPr>
          <t>SQL Server must enforce discretionary access control policies, as defined by the data owner, over defined subjects and objects.</t>
        </r>
      </text>
    </comment>
    <comment ref="K345" authorId="0" shapeId="0" xr:uid="{00000000-0006-0000-0B00-00003D000000}">
      <text>
        <r>
          <rPr>
            <sz val="11"/>
            <rFont val="Calibri"/>
          </rPr>
          <t>SQL Server must enforce approved authorizations for logical access to information and system resources in accordance with applicable access control policies.</t>
        </r>
      </text>
    </comment>
    <comment ref="L345" authorId="0" shapeId="0" xr:uid="{00000000-0006-0000-0B00-00003E000000}">
      <text>
        <r>
          <rPr>
            <sz val="11"/>
            <rFont val="Calibri"/>
          </rPr>
          <t>Access to database files must be limited to relevant processes and to authorized, administrative users.</t>
        </r>
      </text>
    </comment>
    <comment ref="M345" authorId="0" shapeId="0" xr:uid="{00000000-0006-0000-0B00-00003F000000}">
      <text>
        <r>
          <rPr>
            <sz val="11"/>
            <rFont val="Calibri"/>
          </rPr>
          <t>SQL Server execute permissions to access the registry must be revoked, unless specifically required and approved.</t>
        </r>
      </text>
    </comment>
    <comment ref="H356" authorId="0" shapeId="0" xr:uid="{00000000-0006-0000-0B00-000040000000}">
      <text>
        <r>
          <rPr>
            <sz val="11"/>
            <rFont val="Calibri"/>
          </rPr>
          <t>SQL Server must be configured to generate audit records for DoD-defined auditable events within all DBMS/database components.</t>
        </r>
      </text>
    </comment>
    <comment ref="I356" authorId="0" shapeId="0" xr:uid="{00000000-0006-0000-0B00-000041000000}">
      <text>
        <r>
          <rPr>
            <sz val="11"/>
            <rFont val="Calibri"/>
          </rPr>
          <t>SQL Server must initiate session auditing upon startup.</t>
        </r>
      </text>
    </comment>
    <comment ref="J356" authorId="0" shapeId="0" xr:uid="{00000000-0006-0000-0B00-000042000000}">
      <text>
        <r>
          <rPr>
            <sz val="11"/>
            <rFont val="Calibri"/>
          </rPr>
          <t>SQL Server must generate audit records for all direct access to the database(s).</t>
        </r>
      </text>
    </comment>
    <comment ref="H357" authorId="0" shapeId="0" xr:uid="{00000000-0006-0000-0B00-000043000000}">
      <text>
        <r>
          <rPr>
            <sz val="11"/>
            <rFont val="Calibri"/>
          </rPr>
          <t>SQL Server must include additional, more detailed, organization-defined information in the audit records for audit events identified by type, location, or subject.</t>
        </r>
      </text>
    </comment>
    <comment ref="I357" authorId="0" shapeId="0" xr:uid="{00000000-0006-0000-0B00-000044000000}">
      <text>
        <r>
          <rPr>
            <sz val="11"/>
            <rFont val="Calibri"/>
          </rPr>
          <t>SQL Server must record time stamps in audit records and application data that can be mapped to Coordinated Universal Time (UTC, formerly GMT).</t>
        </r>
      </text>
    </comment>
    <comment ref="H358" authorId="0" shapeId="0" xr:uid="{00000000-0006-0000-0B00-000045000000}">
      <text>
        <r>
          <rPr>
            <sz val="11"/>
            <rFont val="Calibri"/>
          </rPr>
          <t>SQL Server must generate audit records when attempts to access privileges, categorized information, and security objects occur.</t>
        </r>
      </text>
    </comment>
    <comment ref="I358" authorId="0" shapeId="0" xr:uid="{00000000-0006-0000-0B00-000046000000}">
      <text>
        <r>
          <rPr>
            <sz val="11"/>
            <rFont val="Calibri"/>
          </rPr>
          <t>SQL Server must produce audit records when attempts to modify SQL Server configuration and privileges occur within the database(s).</t>
        </r>
      </text>
    </comment>
    <comment ref="J358" authorId="0" shapeId="0" xr:uid="{00000000-0006-0000-0B00-000047000000}">
      <text>
        <r>
          <rPr>
            <sz val="11"/>
            <rFont val="Calibri"/>
          </rPr>
          <t>SQL Server must generate audit records when successful and unsuccessful attempts to add privileges/permissions occur.</t>
        </r>
      </text>
    </comment>
    <comment ref="K358" authorId="0" shapeId="0" xr:uid="{00000000-0006-0000-0B00-000048000000}">
      <text>
        <r>
          <rPr>
            <sz val="11"/>
            <rFont val="Calibri"/>
          </rPr>
          <t>SQL Server must generate audit records when successful and unsuccessful attempts to modify privileges/permissions occur.</t>
        </r>
      </text>
    </comment>
    <comment ref="L358" authorId="0" shapeId="0" xr:uid="{00000000-0006-0000-0B00-000049000000}">
      <text>
        <r>
          <rPr>
            <sz val="11"/>
            <rFont val="Calibri"/>
          </rPr>
          <t>SQL Server must generate audit records when successful and unsuccessful attempts to modify security objects occur.</t>
        </r>
      </text>
    </comment>
    <comment ref="M358" authorId="0" shapeId="0" xr:uid="{00000000-0006-0000-0B00-00004A000000}">
      <text>
        <r>
          <rPr>
            <sz val="11"/>
            <rFont val="Calibri"/>
          </rPr>
          <t>SQL Server must generate audit records when successful and unsuccessful attempts to delete privileges/permissions occur.</t>
        </r>
      </text>
    </comment>
    <comment ref="N358" authorId="0" shapeId="0" xr:uid="{00000000-0006-0000-0B00-00004B000000}">
      <text>
        <r>
          <rPr>
            <sz val="11"/>
            <rFont val="Calibri"/>
          </rPr>
          <t>SQL Server must generate audit records when successful and unsuccessful logons or connection attempts occur.</t>
        </r>
      </text>
    </comment>
    <comment ref="H360" authorId="0" shapeId="0" xr:uid="{00000000-0006-0000-0B00-00004C000000}">
      <text>
        <r>
          <rPr>
            <sz val="11"/>
            <rFont val="Calibri"/>
          </rPr>
          <t>SQL Server must allow only the ISSM (or individuals or roles appointed by the ISSM) to select which auditable events are to be audited.</t>
        </r>
      </text>
    </comment>
    <comment ref="I360" authorId="0" shapeId="0" xr:uid="{00000000-0006-0000-0B00-00004D000000}">
      <text>
        <r>
          <rPr>
            <sz val="11"/>
            <rFont val="Calibri"/>
          </rPr>
          <t>SQL Server must allow only the ISSM (or individuals or roles appointed by the ISSM) to select which auditable events are to be audited.</t>
        </r>
      </text>
    </comment>
    <comment ref="J360" authorId="0" shapeId="0" xr:uid="{00000000-0006-0000-0B00-00004E000000}">
      <text>
        <r>
          <rPr>
            <sz val="11"/>
            <rFont val="Calibri"/>
          </rPr>
          <t>The audit information produced by SQL Server must be protected from unauthorized access, modification, and deletion.</t>
        </r>
      </text>
    </comment>
    <comment ref="K360" authorId="0" shapeId="0" xr:uid="{00000000-0006-0000-0B00-00004F000000}">
      <text>
        <r>
          <rPr>
            <sz val="11"/>
            <rFont val="Calibri"/>
          </rPr>
          <t>SQL Server must protect its audit configuration from authorized and unauthorized access and modification.</t>
        </r>
      </text>
    </comment>
    <comment ref="H362" authorId="0" shapeId="0" xr:uid="{00000000-0006-0000-0B00-000050000000}">
      <text>
        <r>
          <rPr>
            <sz val="11"/>
            <rFont val="Calibri"/>
          </rPr>
          <t>SQL Server must be configurable to overwrite audit log records, oldest first (First-In-First-Out - FIFO), in the event of unavailability of space for more audit log records.</t>
        </r>
      </text>
    </comment>
    <comment ref="I362" authorId="0" shapeId="0" xr:uid="{00000000-0006-0000-0B00-000051000000}">
      <text>
        <r>
          <rPr>
            <sz val="11"/>
            <rFont val="Calibri"/>
          </rPr>
          <t>SQL Server must allocate audit record storage capacity in accordance with organization-defined audit record storage requirements.</t>
        </r>
      </text>
    </comment>
    <comment ref="H363" authorId="0" shapeId="0" xr:uid="{00000000-0006-0000-0B00-000052000000}">
      <text>
        <r>
          <rPr>
            <sz val="11"/>
            <rFont val="Calibri"/>
          </rPr>
          <t>SQL Server must by default shut down upon audit failure, to include the unavailability of space for more audit log records; or must be configurable to shut down upon audit failure.</t>
        </r>
      </text>
    </comment>
    <comment ref="I363" authorId="0" shapeId="0" xr:uid="{00000000-0006-0000-0B00-000053000000}">
      <text>
        <r>
          <rPr>
            <sz val="11"/>
            <rFont val="Calibri"/>
          </rPr>
          <t>SQL Server must provide a warning to appropriate support staff when allocated audit record storage volume reaches 75% of maximum audit record storage capacity.</t>
        </r>
      </text>
    </comment>
    <comment ref="J363" authorId="0" shapeId="0" xr:uid="{00000000-0006-0000-0B00-000054000000}">
      <text>
        <r>
          <rPr>
            <sz val="11"/>
            <rFont val="Calibri"/>
          </rPr>
          <t>SQL Server must provide an immediate real-time alert to appropriate support staff of all audit log failures.</t>
        </r>
      </text>
    </comment>
    <comment ref="H366" authorId="0" shapeId="0" xr:uid="{00000000-0006-0000-0B00-000055000000}">
      <text>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text>
    </comment>
    <comment ref="H418" authorId="0" shapeId="0" xr:uid="{00000000-0006-0000-0B00-000056000000}">
      <text>
        <r>
          <rPr>
            <sz val="11"/>
            <rFont val="Calibri"/>
          </rPr>
          <t>If passwords are used for authentication, SQL Server must transmit only encrypted representations of passwords.</t>
        </r>
      </text>
    </comment>
    <comment ref="I418" authorId="0" shapeId="0" xr:uid="{00000000-0006-0000-0B00-000057000000}">
      <text>
        <r>
          <rPr>
            <sz val="11"/>
            <rFont val="Calibri"/>
          </rPr>
          <t>Confidentiality of information during transmission is controlled through the use of an approved TLS version.</t>
        </r>
      </text>
    </comment>
    <comment ref="J418" authorId="0" shapeId="0" xr:uid="{00000000-0006-0000-0B00-000058000000}">
      <text>
        <r>
          <rPr>
            <sz val="11"/>
            <rFont val="Calibri"/>
          </rPr>
          <t>SQL Server Mirroring endpoint must utilize AES encryption.</t>
        </r>
      </text>
    </comment>
    <comment ref="K418" authorId="0" shapeId="0" xr:uid="{00000000-0006-0000-0B00-000059000000}">
      <text>
        <r>
          <rPr>
            <sz val="11"/>
            <rFont val="Calibri"/>
          </rPr>
          <t>SQL Server Service Broker endpoint must utilize AES encryption.</t>
        </r>
      </text>
    </comment>
  </commentList>
</comments>
</file>

<file path=xl/sharedStrings.xml><?xml version="1.0" encoding="utf-8"?>
<sst xmlns="http://schemas.openxmlformats.org/spreadsheetml/2006/main" count="12607" uniqueCount="6257">
  <si>
    <t>Id</t>
  </si>
  <si>
    <t>Title</t>
  </si>
  <si>
    <t>Severity</t>
  </si>
  <si>
    <t>Component</t>
  </si>
  <si>
    <t>MoSCoW</t>
  </si>
  <si>
    <t>OpsImpact</t>
  </si>
  <si>
    <t>Phase</t>
  </si>
  <si>
    <t>ImplStatus</t>
  </si>
  <si>
    <t>Notes</t>
  </si>
  <si>
    <t>Remediation</t>
  </si>
  <si>
    <t>Description</t>
  </si>
  <si>
    <t>Audit</t>
  </si>
  <si>
    <t>Status</t>
  </si>
  <si>
    <t>LogID</t>
  </si>
  <si>
    <t>V-213900</t>
  </si>
  <si>
    <r>
      <rPr>
        <sz val="11"/>
        <rFont val="Calibri"/>
      </rPr>
      <t>SQL Server databases must integrate with an organization-level authentication/access mechanism providing account management and automation for all users, groups, roles, and any other principals.</t>
    </r>
  </si>
  <si>
    <t>CAT I (High)</t>
  </si>
  <si>
    <t>Database</t>
  </si>
  <si>
    <t>Unassigned</t>
  </si>
  <si>
    <t>Unassessed</t>
  </si>
  <si>
    <t>Pending</t>
  </si>
  <si>
    <t/>
  </si>
  <si>
    <r>
      <rPr>
        <sz val="11"/>
        <color rgb="FF000000"/>
        <rFont val="Calibri"/>
      </rPr>
      <t>If mixed mode is required, document the need and justification; describe the measures taken to ensure the use of SQL Server authentication is kept to a minimum; describe the measures taken to safeguard passwords; list or describe the SQL Logins used; and obtain official approval.</t>
    </r>
    <r>
      <rPr>
        <sz val="11"/>
        <color rgb="FF000000"/>
        <rFont val="Calibri"/>
      </rPr>
      <t xml:space="preserve">
</t>
    </r>
    <r>
      <rPr>
        <sz val="11"/>
        <color rgb="FF000000"/>
        <rFont val="Calibri"/>
      </rPr>
      <t>If mixed mode is not required, disable it as follows: </t>
    </r>
    <r>
      <rPr>
        <sz val="11"/>
        <color rgb="FF000000"/>
        <rFont val="Calibri"/>
      </rPr>
      <t xml:space="preserve">
</t>
    </r>
    <r>
      <rPr>
        <sz val="11"/>
        <color rgb="FF000000"/>
        <rFont val="Calibri"/>
      </rPr>
      <t>In the SSMS Object Explorer, right-click on the server instance, select Properties &gt;&gt; Security page. Click the radio button for "Windows Authentication Mode", and then click "OK".</t>
    </r>
    <r>
      <rPr>
        <sz val="11"/>
        <color rgb="FF000000"/>
        <rFont val="Calibri"/>
      </rPr>
      <t xml:space="preserve">
</t>
    </r>
    <r>
      <rPr>
        <sz val="11"/>
        <color rgb="FF000000"/>
        <rFont val="Calibri"/>
      </rPr>
      <t>Restart the SQL Server instance. </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the statement: </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EXEC xp_instance_regwrite N'HKEY_LOCAL_MACHINE', N'Software\Microsoft\MSSQLServer\MSSQLServer', N'LoginMode', REG_DWORD, 2</t>
    </r>
    <r>
      <rPr>
        <sz val="11"/>
        <color rgb="FF000000"/>
        <rFont val="Calibri"/>
      </rPr>
      <t xml:space="preserve">
</t>
    </r>
    <r>
      <rPr>
        <sz val="11"/>
        <color rgb="FF000000"/>
        <rFont val="Calibri"/>
      </rPr>
      <t>GO</t>
    </r>
    <r>
      <rPr>
        <sz val="11"/>
        <color rgb="FF000000"/>
        <rFont val="Calibri"/>
      </rPr>
      <t xml:space="preserve">
</t>
    </r>
    <r>
      <rPr>
        <sz val="11"/>
        <color rgb="FF000000"/>
        <rFont val="Calibri"/>
      </rPr>
      <t>Restart the SQL Server instance. </t>
    </r>
    <r>
      <rPr>
        <sz val="11"/>
        <color rgb="FF000000"/>
        <rFont val="Calibri"/>
      </rPr>
      <t xml:space="preserve">
</t>
    </r>
    <r>
      <rPr>
        <sz val="11"/>
        <color rgb="FF000000"/>
        <rFont val="Calibri"/>
      </rPr>
      <t>For each account being managed by SQL Server but not requiring it, drop or disable the SQL Database user. Replace it with an appropriately configured account, as needed.</t>
    </r>
    <r>
      <rPr>
        <sz val="11"/>
        <color rgb="FF000000"/>
        <rFont val="Calibri"/>
      </rPr>
      <t xml:space="preserve">
</t>
    </r>
    <r>
      <rPr>
        <sz val="11"/>
        <color rgb="FF000000"/>
        <rFont val="Calibri"/>
      </rPr>
      <t>To drop a User in the SSMS Object Explorer: </t>
    </r>
    <r>
      <rPr>
        <sz val="11"/>
        <color rgb="FF000000"/>
        <rFont val="Calibri"/>
      </rPr>
      <t xml:space="preserve">
</t>
    </r>
    <r>
      <rPr>
        <sz val="11"/>
        <color rgb="FF000000"/>
        <rFont val="Calibri"/>
      </rPr>
      <t>Navigate to Databases &gt;&gt; Security Users. Right-click on the User name, and then click "Delete".</t>
    </r>
    <r>
      <rPr>
        <sz val="11"/>
        <color rgb="FF000000"/>
        <rFont val="Calibri"/>
      </rPr>
      <t xml:space="preserve">
</t>
    </r>
    <r>
      <rPr>
        <sz val="11"/>
        <color rgb="FF000000"/>
        <rFont val="Calibri"/>
      </rPr>
      <t>To drop a User via a query: </t>
    </r>
    <r>
      <rPr>
        <sz val="11"/>
        <color rgb="FF000000"/>
        <rFont val="Calibri"/>
      </rPr>
      <t xml:space="preserve">
</t>
    </r>
    <r>
      <rPr>
        <sz val="11"/>
        <color rgb="FF000000"/>
        <rFont val="Calibri"/>
      </rPr>
      <t>USE database_name;</t>
    </r>
    <r>
      <rPr>
        <sz val="11"/>
        <color rgb="FF000000"/>
        <rFont val="Calibri"/>
      </rPr>
      <t xml:space="preserve">
</t>
    </r>
    <r>
      <rPr>
        <sz val="11"/>
        <color rgb="FF000000"/>
        <rFont val="Calibri"/>
      </rPr>
      <t>DROP USER &lt;user_name&gt;;</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</si>
  <si>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SQL Server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</si>
  <si>
    <r>
      <rPr>
        <sz val="11"/>
        <color rgb="FF000000"/>
        <rFont val="Calibri"/>
      </rPr>
      <t>Determine if SQL Server is configured to allow the use of contained databases, if it is, take the appropriate precautions to limit their risk.</t>
    </r>
    <r>
      <rPr>
        <sz val="11"/>
        <color rgb="FF000000"/>
        <rFont val="Calibri"/>
      </rPr>
      <t xml:space="preserve">
</t>
    </r>
    <r>
      <rPr>
        <sz val="11"/>
        <color rgb="FF000000"/>
        <rFont val="Calibri"/>
      </rPr>
      <t>1) In the Object Explorer in SQL Server Management Studio (SSMS), right-click on the server instance, select "Properties", and then select the "Advanced" page.</t>
    </r>
    <r>
      <rPr>
        <sz val="11"/>
        <color rgb="FF000000"/>
        <rFont val="Calibri"/>
      </rPr>
      <t xml:space="preserve">
</t>
    </r>
    <r>
      <rPr>
        <sz val="11"/>
        <color rgb="FF000000"/>
        <rFont val="Calibri"/>
      </rPr>
      <t>If "Enabled Contained Databases" is "False", this is not a finding.</t>
    </r>
    <r>
      <rPr>
        <sz val="11"/>
        <color rgb="FF000000"/>
        <rFont val="Calibri"/>
      </rPr>
      <t xml:space="preserve">
</t>
    </r>
    <r>
      <rPr>
        <sz val="11"/>
        <color rgb="FF000000"/>
        <rFont val="Calibri"/>
      </rPr>
      <t>2) If "Enabled Contained Databases" is "True", then in a query interface such as the SSMS Transact-SQL editor, run the statement:</t>
    </r>
    <r>
      <rPr>
        <sz val="11"/>
        <color rgb="FF000000"/>
        <rFont val="Calibri"/>
      </rPr>
      <t xml:space="preserve">
</t>
    </r>
    <r>
      <rPr>
        <sz val="11"/>
        <color rgb="FF000000"/>
        <rFont val="Calibri"/>
      </rPr>
      <t>EXEC sp_configure 'contained database authentication'</t>
    </r>
    <r>
      <rPr>
        <sz val="11"/>
        <color rgb="FF000000"/>
        <rFont val="Calibri"/>
      </rPr>
      <t xml:space="preserve">
</t>
    </r>
    <r>
      <rPr>
        <sz val="11"/>
        <color rgb="FF000000"/>
        <rFont val="Calibri"/>
      </rPr>
      <t>If the returned value in the "config_value" and/or "run_value" column is "0", this is not a finding.</t>
    </r>
    <r>
      <rPr>
        <sz val="11"/>
        <color rgb="FF000000"/>
        <rFont val="Calibri"/>
      </rPr>
      <t xml:space="preserve">
</t>
    </r>
    <r>
      <rPr>
        <sz val="11"/>
        <color rgb="FF000000"/>
        <rFont val="Calibri"/>
      </rPr>
      <t>3) Determine whether SQL Server is configured to use only Windows authentication.</t>
    </r>
    <r>
      <rPr>
        <sz val="11"/>
        <color rgb="FF000000"/>
        <rFont val="Calibri"/>
      </rPr>
      <t xml:space="preserve">
</t>
    </r>
    <r>
      <rPr>
        <sz val="11"/>
        <color rgb="FF000000"/>
        <rFont val="Calibri"/>
      </rPr>
      <t>In a query interface such as the SSMS Transact-SQL editor, run the statement:</t>
    </r>
    <r>
      <rPr>
        <sz val="11"/>
        <color rgb="FF000000"/>
        <rFont val="Calibri"/>
      </rPr>
      <t xml:space="preserve">
</t>
    </r>
    <r>
      <rPr>
        <sz val="11"/>
        <color rgb="FF000000"/>
        <rFont val="Calibri"/>
      </rPr>
      <t xml:space="preserve">SELECT CASE SERVERPROPERTY('IsIntegratedSecurityOnly')  </t>
    </r>
    <r>
      <rPr>
        <sz val="11"/>
        <color rgb="FF000000"/>
        <rFont val="Calibri"/>
      </rPr>
      <t xml:space="preserve">
</t>
    </r>
    <r>
      <rPr>
        <sz val="11"/>
        <color rgb="FF000000"/>
        <rFont val="Calibri"/>
      </rPr>
      <t xml:space="preserve"> WHEN 1 THEN 'Windows Authentication'  </t>
    </r>
    <r>
      <rPr>
        <sz val="11"/>
        <color rgb="FF000000"/>
        <rFont val="Calibri"/>
      </rPr>
      <t xml:space="preserve">
</t>
    </r>
    <r>
      <rPr>
        <sz val="11"/>
        <color rgb="FF000000"/>
        <rFont val="Calibri"/>
      </rPr>
      <t xml:space="preserve"> WHEN 0 THEN 'Windows and SQL Server Authentication'  </t>
    </r>
    <r>
      <rPr>
        <sz val="11"/>
        <color rgb="FF000000"/>
        <rFont val="Calibri"/>
      </rPr>
      <t xml:space="preserve">
</t>
    </r>
    <r>
      <rPr>
        <sz val="11"/>
        <color rgb="FF000000"/>
        <rFont val="Calibri"/>
      </rPr>
      <t>END as [Authentication Mode]</t>
    </r>
    <r>
      <rPr>
        <sz val="11"/>
        <color rgb="FF000000"/>
        <rFont val="Calibri"/>
      </rPr>
      <t xml:space="preserve">
</t>
    </r>
    <r>
      <rPr>
        <sz val="11"/>
        <color rgb="FF000000"/>
        <rFont val="Calibri"/>
      </rPr>
      <t>If the returned value in the "Authentication Mode" column is "Windows Authentication", this is not a finding.</t>
    </r>
    <r>
      <rPr>
        <sz val="11"/>
        <color rgb="FF000000"/>
        <rFont val="Calibri"/>
      </rPr>
      <t xml:space="preserve">
</t>
    </r>
    <r>
      <rPr>
        <sz val="11"/>
        <color rgb="FF000000"/>
        <rFont val="Calibri"/>
      </rPr>
      <t>If mixed mode (both SQL Server authentication and Windows authentication) is in use, then it must be documented and approved.</t>
    </r>
    <r>
      <rPr>
        <sz val="11"/>
        <color rgb="FF000000"/>
        <rFont val="Calibri"/>
      </rPr>
      <t xml:space="preserve">
</t>
    </r>
    <r>
      <rPr>
        <sz val="11"/>
        <color rgb="FF000000"/>
        <rFont val="Calibri"/>
      </rPr>
      <t>From the documentation, obtain the list of accounts authorized to be managed by SQL Server.</t>
    </r>
    <r>
      <rPr>
        <sz val="11"/>
        <color rgb="FF000000"/>
        <rFont val="Calibri"/>
      </rPr>
      <t xml:space="preserve">
</t>
    </r>
    <r>
      <rPr>
        <sz val="11"/>
        <color rgb="FF000000"/>
        <rFont val="Calibri"/>
      </rPr>
      <t>Determine the accounts (SQL Logins) actually managed by SQL Server.</t>
    </r>
    <r>
      <rPr>
        <sz val="11"/>
        <color rgb="FF000000"/>
        <rFont val="Calibri"/>
      </rPr>
      <t xml:space="preserve">
</t>
    </r>
    <r>
      <rPr>
        <sz val="11"/>
        <color rgb="FF000000"/>
        <rFont val="Calibri"/>
      </rPr>
      <t>Run the statement:</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sys.database_principals</t>
    </r>
    <r>
      <rPr>
        <sz val="11"/>
        <color rgb="FF000000"/>
        <rFont val="Calibri"/>
      </rPr>
      <t xml:space="preserve">
</t>
    </r>
    <r>
      <rPr>
        <sz val="11"/>
        <color rgb="FF000000"/>
        <rFont val="Calibri"/>
      </rPr>
      <t>WHERE type_desc = 'SQL_USER'</t>
    </r>
    <r>
      <rPr>
        <sz val="11"/>
        <color rgb="FF000000"/>
        <rFont val="Calibri"/>
      </rPr>
      <t xml:space="preserve">
</t>
    </r>
    <r>
      <rPr>
        <sz val="11"/>
        <color rgb="FF000000"/>
        <rFont val="Calibri"/>
      </rPr>
      <t>AND authentication_type_desc = 'DATABASE';</t>
    </r>
    <r>
      <rPr>
        <sz val="11"/>
        <color rgb="FF000000"/>
        <rFont val="Calibri"/>
      </rPr>
      <t xml:space="preserve">
</t>
    </r>
    <r>
      <rPr>
        <sz val="11"/>
        <color rgb="FF000000"/>
        <rFont val="Calibri"/>
      </rPr>
      <t>If any accounts listed by the query are not listed in the documentation, this is a finding.</t>
    </r>
    <r>
      <rPr>
        <sz val="11"/>
        <color rgb="FF000000"/>
        <rFont val="Calibri"/>
      </rPr>
      <t xml:space="preserve">
</t>
    </r>
    <r>
      <rPr>
        <sz val="11"/>
        <color rgb="FF000000"/>
        <rFont val="Calibri"/>
      </rPr>
      <t>Documentation must be approved by the information system security officer (ISSO)/ information system security manager (ISSM).</t>
    </r>
  </si>
  <si>
    <t>V-213901</t>
  </si>
  <si>
    <r>
      <rPr>
        <sz val="11"/>
        <rFont val="Calibri"/>
      </rPr>
      <t>SQL Server must enforce approved authorizations for logical access to database information and system resources in accordance with applicable access control policies.</t>
    </r>
  </si>
  <si>
    <r>
      <rPr>
        <sz val="11"/>
        <color rgb="FF000000"/>
        <rFont val="Calibri"/>
      </rPr>
      <t>Use GRANT, REVOKE, DENY, ALTER ROLE … ADD MEMBER … and/or ALTER ROLE …. DROP MEMBER statements to add and remove permissions on database-level securables, bringing them into line with the documented requirements.</t>
    </r>
  </si>
  <si>
    <r>
      <rPr>
        <sz val="11"/>
        <color rgb="FF000000"/>
        <rFont val="Calibri"/>
      </rPr>
      <t xml:space="preserve">Authentication with a DoD-approved PKI certificate does not necessarily imply authorization to access SQL Server.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a category that includes database management systems.  If SQL Server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</si>
  <si>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 xml:space="preserve">Review the system documentation to determine the required levels of protection for securables in the database by type of login. </t>
    </r>
    <r>
      <rPr>
        <sz val="11"/>
        <color rgb="FF000000"/>
        <rFont val="Calibri"/>
      </rPr>
      <t xml:space="preserve">
</t>
    </r>
    <r>
      <rPr>
        <sz val="11"/>
        <color rgb="FF000000"/>
        <rFont val="Calibri"/>
      </rPr>
      <t>If the database is tempdb, this is not applicable.</t>
    </r>
    <r>
      <rPr>
        <sz val="11"/>
        <color rgb="FF000000"/>
        <rFont val="Calibri"/>
      </rPr>
      <t xml:space="preserve">
</t>
    </r>
    <r>
      <rPr>
        <sz val="11"/>
        <color rgb="FF000000"/>
        <rFont val="Calibri"/>
      </rPr>
      <t xml:space="preserve">Review the permissions actually in place in the database. </t>
    </r>
    <r>
      <rPr>
        <sz val="11"/>
        <color rgb="FF000000"/>
        <rFont val="Calibri"/>
      </rPr>
      <t xml:space="preserve">
</t>
    </r>
    <r>
      <rPr>
        <sz val="11"/>
        <color rgb="FF000000"/>
        <rFont val="Calibri"/>
      </rPr>
      <t>If the actual permissions do not match the documented requirements, this is a finding.</t>
    </r>
    <r>
      <rPr>
        <sz val="11"/>
        <color rgb="FF000000"/>
        <rFont val="Calibri"/>
      </rPr>
      <t xml:space="preserve">
</t>
    </r>
    <r>
      <rPr>
        <sz val="11"/>
        <color rgb="FF000000"/>
        <rFont val="Calibri"/>
      </rPr>
      <t>Use the supplemental file "Database permission assignments to users and roles.sql".</t>
    </r>
  </si>
  <si>
    <t>V-213902</t>
  </si>
  <si>
    <r>
      <rPr>
        <sz val="11"/>
        <rFont val="Calibri"/>
      </rPr>
      <t>SQL Server must protect against a user falsely repudiating by ensuring only clearly unique Active Directory user accounts can connect to the database.</t>
    </r>
  </si>
  <si>
    <t>CAT II (Medium)</t>
  </si>
  <si>
    <r>
      <rPr>
        <sz val="11"/>
        <color rgb="FF000000"/>
        <rFont val="Calibri"/>
      </rPr>
      <t>Remove all users that were returned in the check SQL Statement:</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sys.database_principals</t>
    </r>
    <r>
      <rPr>
        <sz val="11"/>
        <color rgb="FF000000"/>
        <rFont val="Calibri"/>
      </rPr>
      <t xml:space="preserve">
</t>
    </r>
    <r>
      <rPr>
        <sz val="11"/>
        <color rgb="FF000000"/>
        <rFont val="Calibri"/>
      </rPr>
      <t>WHERE type in ('U','G')</t>
    </r>
    <r>
      <rPr>
        <sz val="11"/>
        <color rgb="FF000000"/>
        <rFont val="Calibri"/>
      </rPr>
      <t xml:space="preserve">
</t>
    </r>
    <r>
      <rPr>
        <sz val="11"/>
        <color rgb="FF000000"/>
        <rFont val="Calibri"/>
      </rPr>
      <t>AND name LIKE '%$'</t>
    </r>
    <r>
      <rPr>
        <sz val="11"/>
        <color rgb="FF000000"/>
        <rFont val="Calibri"/>
      </rPr>
      <t xml:space="preserve">
</t>
    </r>
    <r>
      <rPr>
        <sz val="11"/>
        <color rgb="FF000000"/>
        <rFont val="Calibri"/>
      </rPr>
      <t>To remove users:</t>
    </r>
    <r>
      <rPr>
        <sz val="11"/>
        <color rgb="FF000000"/>
        <rFont val="Calibri"/>
      </rPr>
      <t xml:space="preserve">
</t>
    </r>
    <r>
      <rPr>
        <sz val="11"/>
        <color rgb="FF000000"/>
        <rFont val="Calibri"/>
      </rPr>
      <t>Run the following command for each user:</t>
    </r>
    <r>
      <rPr>
        <sz val="11"/>
        <color rgb="FF000000"/>
        <rFont val="Calibri"/>
      </rPr>
      <t xml:space="preserve">
</t>
    </r>
    <r>
      <rPr>
        <sz val="11"/>
        <color rgb="FF000000"/>
        <rFont val="Calibri"/>
      </rPr>
      <t>DROP USER [ IF EXISTS ] &lt;user_name&gt;;</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</si>
  <si>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t>
    </r>
    <r>
      <rPr>
        <sz val="11"/>
        <color rgb="FF000000"/>
        <rFont val="Calibri"/>
      </rPr>
      <t xml:space="preserve">
</t>
    </r>
    <r>
      <rPr>
        <sz val="11"/>
        <color rgb="FF000000"/>
        <rFont val="Calibri"/>
      </rPr>
      <t>If the computer account of a remote computer is granted access to a SQL Server database, any service or scheduled task running as NT AUTHORITY\SYSTEM or NT AUTHORITY\NETWORK SERVICE can log into the instance and perform actions. These actions cannot be traced back to a specific user or process.</t>
    </r>
  </si>
  <si>
    <r>
      <rPr>
        <sz val="11"/>
        <color rgb="FF000000"/>
        <rFont val="Calibri"/>
      </rPr>
      <t>Execute the following query:</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sys.database_principals</t>
    </r>
    <r>
      <rPr>
        <sz val="11"/>
        <color rgb="FF000000"/>
        <rFont val="Calibri"/>
      </rPr>
      <t xml:space="preserve">
</t>
    </r>
    <r>
      <rPr>
        <sz val="11"/>
        <color rgb="FF000000"/>
        <rFont val="Calibri"/>
      </rPr>
      <t>WHERE type in ('U','G')</t>
    </r>
    <r>
      <rPr>
        <sz val="11"/>
        <color rgb="FF000000"/>
        <rFont val="Calibri"/>
      </rPr>
      <t xml:space="preserve">
</t>
    </r>
    <r>
      <rPr>
        <sz val="11"/>
        <color rgb="FF000000"/>
        <rFont val="Calibri"/>
      </rPr>
      <t>AND name LIKE '%$'</t>
    </r>
    <r>
      <rPr>
        <sz val="11"/>
        <color rgb="FF000000"/>
        <rFont val="Calibri"/>
      </rPr>
      <t xml:space="preserve">
</t>
    </r>
    <r>
      <rPr>
        <sz val="11"/>
        <color rgb="FF000000"/>
        <rFont val="Calibri"/>
      </rPr>
      <t>If no users are returned, this is not a finding.</t>
    </r>
    <r>
      <rPr>
        <sz val="11"/>
        <color rgb="FF000000"/>
        <rFont val="Calibri"/>
      </rPr>
      <t xml:space="preserve">
</t>
    </r>
    <r>
      <rPr>
        <sz val="11"/>
        <color rgb="FF000000"/>
        <rFont val="Calibri"/>
      </rPr>
      <t>If users are returned, determine whether each user is a computer account.</t>
    </r>
    <r>
      <rPr>
        <sz val="11"/>
        <color rgb="FF000000"/>
        <rFont val="Calibri"/>
      </rPr>
      <t xml:space="preserve">
</t>
    </r>
    <r>
      <rPr>
        <sz val="11"/>
        <color rgb="FF000000"/>
        <rFont val="Calibri"/>
      </rPr>
      <t>Launch PowerShell.</t>
    </r>
    <r>
      <rPr>
        <sz val="11"/>
        <color rgb="FF000000"/>
        <rFont val="Calibri"/>
      </rPr>
      <t xml:space="preserve">
</t>
    </r>
    <r>
      <rPr>
        <sz val="11"/>
        <color rgb="FF000000"/>
        <rFont val="Calibri"/>
      </rPr>
      <t>Execute the following code:</t>
    </r>
    <r>
      <rPr>
        <sz val="11"/>
        <color rgb="FF000000"/>
        <rFont val="Calibri"/>
      </rPr>
      <t xml:space="preserve">
</t>
    </r>
    <r>
      <rPr>
        <sz val="11"/>
        <color rgb="FF000000"/>
        <rFont val="Calibri"/>
      </rPr>
      <t>Note: &lt;name&gt; represents the username portion of the user. For example; if the user is "CONTOSO\user1$", the username is "user1".</t>
    </r>
    <r>
      <rPr>
        <sz val="11"/>
        <color rgb="FF000000"/>
        <rFont val="Calibri"/>
      </rPr>
      <t xml:space="preserve">
</t>
    </r>
    <r>
      <rPr>
        <sz val="11"/>
        <color rgb="FF000000"/>
        <rFont val="Calibri"/>
      </rPr>
      <t>([ADSISearcher]"(&amp;(ObjectCategory=Computer)(Name=&lt;name&gt;))").FindAll()</t>
    </r>
    <r>
      <rPr>
        <sz val="11"/>
        <color rgb="FF000000"/>
        <rFont val="Calibri"/>
      </rPr>
      <t xml:space="preserve">
</t>
    </r>
    <r>
      <rPr>
        <sz val="11"/>
        <color rgb="FF000000"/>
        <rFont val="Calibri"/>
      </rPr>
      <t>If no account information is returned, this is not a finding.</t>
    </r>
    <r>
      <rPr>
        <sz val="11"/>
        <color rgb="FF000000"/>
        <rFont val="Calibri"/>
      </rPr>
      <t xml:space="preserve">
</t>
    </r>
    <r>
      <rPr>
        <sz val="11"/>
        <color rgb="FF000000"/>
        <rFont val="Calibri"/>
      </rPr>
      <t>If account information is returned, this is a finding.</t>
    </r>
  </si>
  <si>
    <t>V-213903</t>
  </si>
  <si>
    <r>
      <rPr>
        <sz val="11"/>
        <rFont val="Calibri"/>
      </rPr>
      <t>SQL Server must protect against a user falsely repudiating by use of system-versioned tables (Temporal Tables).</t>
    </r>
  </si>
  <si>
    <t>CAT III (Low)</t>
  </si>
  <si>
    <r>
      <rPr>
        <sz val="11"/>
        <color rgb="FF000000"/>
        <rFont val="Calibri"/>
      </rPr>
      <t>Alter sensitive tables to utilize system versioning.</t>
    </r>
    <r>
      <rPr>
        <sz val="11"/>
        <color rgb="FF000000"/>
        <rFont val="Calibri"/>
      </rPr>
      <t xml:space="preserve">
</t>
    </r>
    <r>
      <rPr>
        <sz val="11"/>
        <color rgb="FF000000"/>
        <rFont val="Calibri"/>
      </rPr>
      <t>Alter non-temporal table to define periods for system versioning .</t>
    </r>
    <r>
      <rPr>
        <sz val="11"/>
        <color rgb="FF000000"/>
        <rFont val="Calibri"/>
      </rPr>
      <t xml:space="preserve">
</t>
    </r>
    <r>
      <rPr>
        <sz val="11"/>
        <color rgb="FF000000"/>
        <rFont val="Calibri"/>
      </rPr>
      <t xml:space="preserve">ALTER TABLE InsurancePolicy </t>
    </r>
    <r>
      <rPr>
        <sz val="11"/>
        <color rgb="FF000000"/>
        <rFont val="Calibri"/>
      </rPr>
      <t xml:space="preserve">
</t>
    </r>
    <r>
      <rPr>
        <sz val="11"/>
        <color rgb="FF000000"/>
        <rFont val="Calibri"/>
      </rPr>
      <t xml:space="preserve">ADD PERIOD FOR SYSTEM_TIME (SysStartTime, SysEndTime),   </t>
    </r>
    <r>
      <rPr>
        <sz val="11"/>
        <color rgb="FF000000"/>
        <rFont val="Calibri"/>
      </rPr>
      <t xml:space="preserve">
</t>
    </r>
    <r>
      <rPr>
        <sz val="11"/>
        <color rgb="FF000000"/>
        <rFont val="Calibri"/>
      </rPr>
      <t xml:space="preserve">SysStartTime datetime2 GENERATED ALWAYS AS ROW START HIDDEN NOT NULL DEFAULT GETUTCDATE(),  </t>
    </r>
    <r>
      <rPr>
        <sz val="11"/>
        <color rgb="FF000000"/>
        <rFont val="Calibri"/>
      </rPr>
      <t xml:space="preserve">
</t>
    </r>
    <r>
      <rPr>
        <sz val="11"/>
        <color rgb="FF000000"/>
        <rFont val="Calibri"/>
      </rPr>
      <t xml:space="preserve">SysEndTime datetime2 GENERATED ALWAYS AS ROW END HIDDEN NOT NULL DEFAULT CONVERT(DATETIME2, '9999-12-31 23:59:59.99999999');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ALTER TABLE InsurancePolicy SET (SYSTEM_VERSIONING = ON (HISTORY_TABLE=dbo.InsurancePolicyHistory));</t>
    </r>
    <r>
      <rPr>
        <sz val="11"/>
        <color rgb="FF000000"/>
        <rFont val="Calibri"/>
      </rPr>
      <t xml:space="preserve">
</t>
    </r>
    <r>
      <rPr>
        <sz val="11"/>
        <color rgb="FF000000"/>
        <rFont val="Calibri"/>
      </rPr>
      <t>https://docs.microsoft.com/sql/t-sql/statements/alter-table-transact-sql?view=sql-server-2016#system_versionin</t>
    </r>
  </si>
  <si>
    <r>
      <rPr>
        <sz val="11"/>
        <color rgb="FF000000"/>
        <rFont val="Calibri"/>
      </rPr>
      <t>Non-repudiation of actions taken is required in order to maintain data integrity. Examples of particular actions taken by individuals include creating information, sending a message, approving information (e.g., indicating concurrence or signing a contract), and receiving a message.</t>
    </r>
    <r>
      <rPr>
        <sz val="11"/>
        <color rgb="FF000000"/>
        <rFont val="Calibri"/>
      </rPr>
      <t xml:space="preserve">
</t>
    </r>
    <r>
      <rPr>
        <sz val="11"/>
        <color rgb="FF000000"/>
        <rFont val="Calibri"/>
      </rPr>
      <t xml:space="preserve">Non-repudiation protects against later claims by a user of not having created, modified, or deleted a particular data item or collection of data in the database. </t>
    </r>
    <r>
      <rPr>
        <sz val="11"/>
        <color rgb="FF000000"/>
        <rFont val="Calibri"/>
      </rPr>
      <t xml:space="preserve">
</t>
    </r>
    <r>
      <rPr>
        <sz val="11"/>
        <color rgb="FF000000"/>
        <rFont val="Calibri"/>
      </rPr>
      <t xml:space="preserve">In designing a database, the organization must define the types of data and the user actions that must be protected from repudiation. The implementation must then include building audit features into the application data tables and configuring SQL Server's audit tools to capture the necessary audit trail. Design and implementation also must ensure that applications pass individual user identification to SQL Server, even where the application connects to SQL Server with a standard, shared account. </t>
    </r>
    <r>
      <rPr>
        <sz val="11"/>
        <color rgb="FF000000"/>
        <rFont val="Calibri"/>
      </rPr>
      <t xml:space="preserve">
</t>
    </r>
    <r>
      <rPr>
        <sz val="11"/>
        <color rgb="FF000000"/>
        <rFont val="Calibri"/>
      </rPr>
      <t>Applications should use temporal tables to track the changes and history of sensitive data.</t>
    </r>
  </si>
  <si>
    <r>
      <rPr>
        <sz val="11"/>
        <color rgb="FF000000"/>
        <rFont val="Calibri"/>
      </rPr>
      <t>Check the server documentation to determine if collecting and keeping historical versions of a table is required.</t>
    </r>
    <r>
      <rPr>
        <sz val="11"/>
        <color rgb="FF000000"/>
        <rFont val="Calibri"/>
      </rPr>
      <t xml:space="preserve">
</t>
    </r>
    <r>
      <rPr>
        <sz val="11"/>
        <color rgb="FF000000"/>
        <rFont val="Calibri"/>
      </rPr>
      <t>If collecting and keeping historical versions of a table is NOT required, this is not a finding.</t>
    </r>
    <r>
      <rPr>
        <sz val="11"/>
        <color rgb="FF000000"/>
        <rFont val="Calibri"/>
      </rPr>
      <t xml:space="preserve">
</t>
    </r>
    <r>
      <rPr>
        <sz val="11"/>
        <color rgb="FF000000"/>
        <rFont val="Calibri"/>
      </rPr>
      <t>Find all of the temporal tables in the database using the following query:</t>
    </r>
    <r>
      <rPr>
        <sz val="11"/>
        <color rgb="FF000000"/>
        <rFont val="Calibri"/>
      </rPr>
      <t xml:space="preserve">
</t>
    </r>
    <r>
      <rPr>
        <sz val="11"/>
        <color rgb="FF000000"/>
        <rFont val="Calibri"/>
      </rPr>
      <t>SELECT SCHEMA_NAME(T.schema_id) AS schema_name, T.name AS table_name, T.temporal_type_desc, SCHEMA_NAME(H.schema_id) + '.' + H.name AS history_table</t>
    </r>
    <r>
      <rPr>
        <sz val="11"/>
        <color rgb="FF000000"/>
        <rFont val="Calibri"/>
      </rPr>
      <t xml:space="preserve">
</t>
    </r>
    <r>
      <rPr>
        <sz val="11"/>
        <color rgb="FF000000"/>
        <rFont val="Calibri"/>
      </rPr>
      <t>FROM sys.tables T</t>
    </r>
    <r>
      <rPr>
        <sz val="11"/>
        <color rgb="FF000000"/>
        <rFont val="Calibri"/>
      </rPr>
      <t xml:space="preserve">
</t>
    </r>
    <r>
      <rPr>
        <sz val="11"/>
        <color rgb="FF000000"/>
        <rFont val="Calibri"/>
      </rPr>
      <t>JOIN sys.tables H ON T.history_table_id = H.object_id</t>
    </r>
    <r>
      <rPr>
        <sz val="11"/>
        <color rgb="FF000000"/>
        <rFont val="Calibri"/>
      </rPr>
      <t xml:space="preserve">
</t>
    </r>
    <r>
      <rPr>
        <sz val="11"/>
        <color rgb="FF000000"/>
        <rFont val="Calibri"/>
      </rPr>
      <t>WHERE T.temporal_type != 0</t>
    </r>
    <r>
      <rPr>
        <sz val="11"/>
        <color rgb="FF000000"/>
        <rFont val="Calibri"/>
      </rPr>
      <t xml:space="preserve">
</t>
    </r>
    <r>
      <rPr>
        <sz val="11"/>
        <color rgb="FF000000"/>
        <rFont val="Calibri"/>
      </rPr>
      <t>ORDER BY schema_name, table_name</t>
    </r>
    <r>
      <rPr>
        <sz val="11"/>
        <color rgb="FF000000"/>
        <rFont val="Calibri"/>
      </rPr>
      <t xml:space="preserve">
</t>
    </r>
    <r>
      <rPr>
        <sz val="11"/>
        <color rgb="FF000000"/>
        <rFont val="Calibri"/>
      </rPr>
      <t>Using the system documentation, determine which tables are required to be temporal tables.</t>
    </r>
    <r>
      <rPr>
        <sz val="11"/>
        <color rgb="FF000000"/>
        <rFont val="Calibri"/>
      </rPr>
      <t xml:space="preserve">
</t>
    </r>
    <r>
      <rPr>
        <sz val="11"/>
        <color rgb="FF000000"/>
        <rFont val="Calibri"/>
      </rPr>
      <t>If any tables listed in the documentation are not in the list created by running the above statement, this is a finding.</t>
    </r>
    <r>
      <rPr>
        <sz val="11"/>
        <color rgb="FF000000"/>
        <rFont val="Calibri"/>
      </rPr>
      <t xml:space="preserve">
</t>
    </r>
    <r>
      <rPr>
        <sz val="11"/>
        <color rgb="FF000000"/>
        <rFont val="Calibri"/>
      </rPr>
      <t xml:space="preserve">Ensure a field exists documenting the login and/or user who last modified the record. </t>
    </r>
    <r>
      <rPr>
        <sz val="11"/>
        <color rgb="FF000000"/>
        <rFont val="Calibri"/>
      </rPr>
      <t xml:space="preserve">
</t>
    </r>
    <r>
      <rPr>
        <sz val="11"/>
        <color rgb="FF000000"/>
        <rFont val="Calibri"/>
      </rPr>
      <t>If this does not exist, this is a finding.</t>
    </r>
  </si>
  <si>
    <t>V-213904</t>
  </si>
  <si>
    <r>
      <rPr>
        <sz val="11"/>
        <rFont val="Calibri"/>
      </rPr>
      <t>SQL Server must protect against a user falsely repudiating by ensuring databases are not in a trust relationship.</t>
    </r>
  </si>
  <si>
    <r>
      <rPr>
        <sz val="11"/>
        <color rgb="FF000000"/>
        <rFont val="Calibri"/>
      </rPr>
      <t>Disable trustworthy on the database.</t>
    </r>
    <r>
      <rPr>
        <sz val="11"/>
        <color rgb="FF000000"/>
        <rFont val="Calibri"/>
      </rPr>
      <t xml:space="preserve">
</t>
    </r>
    <r>
      <rPr>
        <sz val="11"/>
        <color rgb="FF000000"/>
        <rFont val="Calibri"/>
      </rPr>
      <t>ALTER DATABASE [&lt;database name&gt;] SET TRUSTWORTHY OFF</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</si>
  <si>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SQL Server provides the ability for high privileged accounts to impersonate users in a database using the TRUSTWORTHY feature. This will allow members of the fixed database role to impersonate any user within the database.</t>
    </r>
  </si>
  <si>
    <r>
      <rPr>
        <sz val="11"/>
        <color rgb="FF000000"/>
        <rFont val="Calibri"/>
      </rPr>
      <t>If the database being reviewed is MSDB, trustworthy is required to be enabled, and therefore this is not a finding.</t>
    </r>
    <r>
      <rPr>
        <sz val="11"/>
        <color rgb="FF000000"/>
        <rFont val="Calibri"/>
      </rPr>
      <t xml:space="preserve">
</t>
    </r>
    <r>
      <rPr>
        <sz val="11"/>
        <color rgb="FF000000"/>
        <rFont val="Calibri"/>
      </rPr>
      <t>Execute the following query:</t>
    </r>
    <r>
      <rPr>
        <sz val="11"/>
        <color rgb="FF000000"/>
        <rFont val="Calibri"/>
      </rPr>
      <t xml:space="preserve">
</t>
    </r>
    <r>
      <rPr>
        <sz val="11"/>
        <color rgb="FF000000"/>
        <rFont val="Calibri"/>
      </rPr>
      <t>SELECT SUSER_SNAME(d.owner_sid) AS DatabaseOwner,</t>
    </r>
    <r>
      <rPr>
        <sz val="11"/>
        <color rgb="FF000000"/>
        <rFont val="Calibri"/>
      </rPr>
      <t xml:space="preserve">
</t>
    </r>
    <r>
      <rPr>
        <sz val="11"/>
        <color rgb="FF000000"/>
        <rFont val="Calibri"/>
      </rPr>
      <t>CASE</t>
    </r>
    <r>
      <rPr>
        <sz val="11"/>
        <color rgb="FF000000"/>
        <rFont val="Calibri"/>
      </rPr>
      <t xml:space="preserve">
</t>
    </r>
    <r>
      <rPr>
        <sz val="11"/>
        <color rgb="FF000000"/>
        <rFont val="Calibri"/>
      </rPr>
      <t>WHEN d.is_trustworthy_on = 0 THEN 'No'</t>
    </r>
    <r>
      <rPr>
        <sz val="11"/>
        <color rgb="FF000000"/>
        <rFont val="Calibri"/>
      </rPr>
      <t xml:space="preserve">
</t>
    </r>
    <r>
      <rPr>
        <sz val="11"/>
        <color rgb="FF000000"/>
        <rFont val="Calibri"/>
      </rPr>
      <t>WHEN d.is_trustworthy_on = 1 THEN 'Yes'</t>
    </r>
    <r>
      <rPr>
        <sz val="11"/>
        <color rgb="FF000000"/>
        <rFont val="Calibri"/>
      </rPr>
      <t xml:space="preserve">
</t>
    </r>
    <r>
      <rPr>
        <sz val="11"/>
        <color rgb="FF000000"/>
        <rFont val="Calibri"/>
      </rPr>
      <t>END AS IsTrustworthy,</t>
    </r>
    <r>
      <rPr>
        <sz val="11"/>
        <color rgb="FF000000"/>
        <rFont val="Calibri"/>
      </rPr>
      <t xml:space="preserve">
</t>
    </r>
    <r>
      <rPr>
        <sz val="11"/>
        <color rgb="FF000000"/>
        <rFont val="Calibri"/>
      </rPr>
      <t>CASE</t>
    </r>
    <r>
      <rPr>
        <sz val="11"/>
        <color rgb="FF000000"/>
        <rFont val="Calibri"/>
      </rPr>
      <t xml:space="preserve">
</t>
    </r>
    <r>
      <rPr>
        <sz val="11"/>
        <color rgb="FF000000"/>
        <rFont val="Calibri"/>
      </rPr>
      <t>WHEN role.name IN ('sysadmin','securityadmin')</t>
    </r>
    <r>
      <rPr>
        <sz val="11"/>
        <color rgb="FF000000"/>
        <rFont val="Calibri"/>
      </rPr>
      <t xml:space="preserve">
</t>
    </r>
    <r>
      <rPr>
        <sz val="11"/>
        <color rgb="FF000000"/>
        <rFont val="Calibri"/>
      </rPr>
      <t>OR permission.permission_name = 'CONTROL SERVER'</t>
    </r>
    <r>
      <rPr>
        <sz val="11"/>
        <color rgb="FF000000"/>
        <rFont val="Calibri"/>
      </rPr>
      <t xml:space="preserve">
</t>
    </r>
    <r>
      <rPr>
        <sz val="11"/>
        <color rgb="FF000000"/>
        <rFont val="Calibri"/>
      </rPr>
      <t>THEN 'YES'</t>
    </r>
    <r>
      <rPr>
        <sz val="11"/>
        <color rgb="FF000000"/>
        <rFont val="Calibri"/>
      </rPr>
      <t xml:space="preserve">
</t>
    </r>
    <r>
      <rPr>
        <sz val="11"/>
        <color rgb="FF000000"/>
        <rFont val="Calibri"/>
      </rPr>
      <t>ELSE 'No'</t>
    </r>
    <r>
      <rPr>
        <sz val="11"/>
        <color rgb="FF000000"/>
        <rFont val="Calibri"/>
      </rPr>
      <t xml:space="preserve">
</t>
    </r>
    <r>
      <rPr>
        <sz val="11"/>
        <color rgb="FF000000"/>
        <rFont val="Calibri"/>
      </rPr>
      <t>END AS 'IsOwnerPrivileged'</t>
    </r>
    <r>
      <rPr>
        <sz val="11"/>
        <color rgb="FF000000"/>
        <rFont val="Calibri"/>
      </rPr>
      <t xml:space="preserve">
</t>
    </r>
    <r>
      <rPr>
        <sz val="11"/>
        <color rgb="FF000000"/>
        <rFont val="Calibri"/>
      </rPr>
      <t>FROM sys.databases d</t>
    </r>
    <r>
      <rPr>
        <sz val="11"/>
        <color rgb="FF000000"/>
        <rFont val="Calibri"/>
      </rPr>
      <t xml:space="preserve">
</t>
    </r>
    <r>
      <rPr>
        <sz val="11"/>
        <color rgb="FF000000"/>
        <rFont val="Calibri"/>
      </rPr>
      <t>LEFT JOIN sys.server_principals login ON d.owner_sid = login.sid</t>
    </r>
    <r>
      <rPr>
        <sz val="11"/>
        <color rgb="FF000000"/>
        <rFont val="Calibri"/>
      </rPr>
      <t xml:space="preserve">
</t>
    </r>
    <r>
      <rPr>
        <sz val="11"/>
        <color rgb="FF000000"/>
        <rFont val="Calibri"/>
      </rPr>
      <t>LEFT JOIN sys.server_role_members rm ON login.principal_id = rm.member_principal_id</t>
    </r>
    <r>
      <rPr>
        <sz val="11"/>
        <color rgb="FF000000"/>
        <rFont val="Calibri"/>
      </rPr>
      <t xml:space="preserve">
</t>
    </r>
    <r>
      <rPr>
        <sz val="11"/>
        <color rgb="FF000000"/>
        <rFont val="Calibri"/>
      </rPr>
      <t>LEFT JOIN sys.server_principals role ON rm.role_principal_id = role.principal_id</t>
    </r>
    <r>
      <rPr>
        <sz val="11"/>
        <color rgb="FF000000"/>
        <rFont val="Calibri"/>
      </rPr>
      <t xml:space="preserve">
</t>
    </r>
    <r>
      <rPr>
        <sz val="11"/>
        <color rgb="FF000000"/>
        <rFont val="Calibri"/>
      </rPr>
      <t>LEFT JOIN sys.server_permissions permission ON login.principal_id = permission.grantee_principal_id</t>
    </r>
    <r>
      <rPr>
        <sz val="11"/>
        <color rgb="FF000000"/>
        <rFont val="Calibri"/>
      </rPr>
      <t xml:space="preserve">
</t>
    </r>
    <r>
      <rPr>
        <sz val="11"/>
        <color rgb="FF000000"/>
        <rFont val="Calibri"/>
      </rPr>
      <t>WHERE d.name = DB_NAME()</t>
    </r>
    <r>
      <rPr>
        <sz val="11"/>
        <color rgb="FF000000"/>
        <rFont val="Calibri"/>
      </rPr>
      <t xml:space="preserve">
</t>
    </r>
    <r>
      <rPr>
        <sz val="11"/>
        <color rgb="FF000000"/>
        <rFont val="Calibri"/>
      </rPr>
      <t>If trustworthy is not enabled, this is not a finding.</t>
    </r>
    <r>
      <rPr>
        <sz val="11"/>
        <color rgb="FF000000"/>
        <rFont val="Calibri"/>
      </rPr>
      <t xml:space="preserve">
</t>
    </r>
    <r>
      <rPr>
        <sz val="11"/>
        <color rgb="FF000000"/>
        <rFont val="Calibri"/>
      </rPr>
      <t>If trustworthy is enabled and the database owner is not a privileged account, this is not a finding.</t>
    </r>
    <r>
      <rPr>
        <sz val="11"/>
        <color rgb="FF000000"/>
        <rFont val="Calibri"/>
      </rPr>
      <t xml:space="preserve">
</t>
    </r>
    <r>
      <rPr>
        <sz val="11"/>
        <color rgb="FF000000"/>
        <rFont val="Calibri"/>
      </rPr>
      <t>If trustworthy is enabled and the database owner is a privileged account, review the system documentation to determine if the trustworthy property is required and authorized. If this is not documented, this is a finding.</t>
    </r>
  </si>
  <si>
    <t>V-213905</t>
  </si>
  <si>
    <r>
      <rPr>
        <sz val="11"/>
        <rFont val="Calibri"/>
      </rPr>
      <t>SQL Server must allow only the ISSM (or individuals or roles appointed by the ISSM) to select which auditable events are to be audited.</t>
    </r>
  </si>
  <si>
    <r>
      <rPr>
        <sz val="11"/>
        <color rgb="FF000000"/>
        <rFont val="Calibri"/>
      </rPr>
      <t>Create a database role specifically for audit maintainers, and give it permission to maintain audits, without granting it unnecessary permissions (The role name used here is an example; other names may be used.):</t>
    </r>
    <r>
      <rPr>
        <sz val="11"/>
        <color rgb="FF000000"/>
        <rFont val="Calibri"/>
      </rPr>
      <t xml:space="preserve">
</t>
    </r>
    <r>
      <rPr>
        <sz val="11"/>
        <color rgb="FF000000"/>
        <rFont val="Calibri"/>
      </rPr>
      <t>CREATE ROLE DATABASE_AUDIT_MAINTAINERS;</t>
    </r>
    <r>
      <rPr>
        <sz val="11"/>
        <color rgb="FF000000"/>
        <rFont val="Calibri"/>
      </rPr>
      <t xml:space="preserve">
</t>
    </r>
    <r>
      <rPr>
        <sz val="11"/>
        <color rgb="FF000000"/>
        <rFont val="Calibri"/>
      </rPr>
      <t>GO</t>
    </r>
    <r>
      <rPr>
        <sz val="11"/>
        <color rgb="FF000000"/>
        <rFont val="Calibri"/>
      </rPr>
      <t xml:space="preserve">
</t>
    </r>
    <r>
      <rPr>
        <sz val="11"/>
        <color rgb="FF000000"/>
        <rFont val="Calibri"/>
      </rPr>
      <t>GRANT ALTER ANY DATABASE AUDIT TO DATABASE_AUDIT_MAINTAINERS;</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Use REVOKE and/or DENY and/or ALTER ROLE ... DROP MEMBER ... statements to remove the ALTER ANY DATABASE AUDIT permission from all users.  Then, for each authorized database user, run the statement:  </t>
    </r>
    <r>
      <rPr>
        <sz val="11"/>
        <color rgb="FF000000"/>
        <rFont val="Calibri"/>
      </rPr>
      <t xml:space="preserve">
</t>
    </r>
    <r>
      <rPr>
        <sz val="11"/>
        <color rgb="FF000000"/>
        <rFont val="Calibri"/>
      </rPr>
      <t>ALTER ROLE DATABASE_AUDIT_MAINTAINERS ADD MEMBER;</t>
    </r>
    <r>
      <rPr>
        <sz val="11"/>
        <color rgb="FF000000"/>
        <rFont val="Calibri"/>
      </rPr>
      <t xml:space="preserve">
</t>
    </r>
    <r>
      <rPr>
        <sz val="11"/>
        <color rgb="FF000000"/>
        <rFont val="Calibri"/>
      </rPr>
      <t>GO</t>
    </r>
    <r>
      <rPr>
        <sz val="11"/>
        <color rgb="FF000000"/>
        <rFont val="Calibri"/>
      </rPr>
      <t xml:space="preserve">
</t>
    </r>
    <r>
      <rPr>
        <sz val="11"/>
        <color rgb="FF000000"/>
        <rFont val="Calibri"/>
      </rPr>
      <t>Use REVOKE and/or DENY and/or ALTER SERVER ROLE ... DROP MEMBER ... statements to remove CONTROL DATABASE permission from logins that do not need it.</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</si>
  <si>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</si>
  <si>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Obtain the list of approved audit maintainers from the system documentation.</t>
    </r>
    <r>
      <rPr>
        <sz val="11"/>
        <color rgb="FF000000"/>
        <rFont val="Calibri"/>
      </rPr>
      <t xml:space="preserve">
</t>
    </r>
    <r>
      <rPr>
        <sz val="11"/>
        <color rgb="FF000000"/>
        <rFont val="Calibri"/>
      </rPr>
      <t>Use the following query to review database roles and their membership, all of which enable the ability to create and maintain audit specifications.</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R.name AS role_name,</t>
    </r>
    <r>
      <rPr>
        <sz val="11"/>
        <color rgb="FF000000"/>
        <rFont val="Calibri"/>
      </rPr>
      <t xml:space="preserve">
</t>
    </r>
    <r>
      <rPr>
        <sz val="11"/>
        <color rgb="FF000000"/>
        <rFont val="Calibri"/>
      </rPr>
      <t xml:space="preserve">    RM.name AS role_member_name,</t>
    </r>
    <r>
      <rPr>
        <sz val="11"/>
        <color rgb="FF000000"/>
        <rFont val="Calibri"/>
      </rPr>
      <t xml:space="preserve">
</t>
    </r>
    <r>
      <rPr>
        <sz val="11"/>
        <color rgb="FF000000"/>
        <rFont val="Calibri"/>
      </rPr>
      <t xml:space="preserve">    RM.type_desc</t>
    </r>
    <r>
      <rPr>
        <sz val="11"/>
        <color rgb="FF000000"/>
        <rFont val="Calibri"/>
      </rPr>
      <t xml:space="preserve">
</t>
    </r>
    <r>
      <rPr>
        <sz val="11"/>
        <color rgb="FF000000"/>
        <rFont val="Calibri"/>
      </rPr>
      <t>FROM sys.database_principals R</t>
    </r>
    <r>
      <rPr>
        <sz val="11"/>
        <color rgb="FF000000"/>
        <rFont val="Calibri"/>
      </rPr>
      <t xml:space="preserve">
</t>
    </r>
    <r>
      <rPr>
        <sz val="11"/>
        <color rgb="FF000000"/>
        <rFont val="Calibri"/>
      </rPr>
      <t xml:space="preserve">JOIN sys.database_role_members DRM ON </t>
    </r>
    <r>
      <rPr>
        <sz val="11"/>
        <color rgb="FF000000"/>
        <rFont val="Calibri"/>
      </rPr>
      <t xml:space="preserve">
</t>
    </r>
    <r>
      <rPr>
        <sz val="11"/>
        <color rgb="FF000000"/>
        <rFont val="Calibri"/>
      </rPr>
      <t xml:space="preserve">    R.principal_id = DRM.role_principal_id</t>
    </r>
    <r>
      <rPr>
        <sz val="11"/>
        <color rgb="FF000000"/>
        <rFont val="Calibri"/>
      </rPr>
      <t xml:space="preserve">
</t>
    </r>
    <r>
      <rPr>
        <sz val="11"/>
        <color rgb="FF000000"/>
        <rFont val="Calibri"/>
      </rPr>
      <t xml:space="preserve">JOIN sys.database_principals RM ON </t>
    </r>
    <r>
      <rPr>
        <sz val="11"/>
        <color rgb="FF000000"/>
        <rFont val="Calibri"/>
      </rPr>
      <t xml:space="preserve">
</t>
    </r>
    <r>
      <rPr>
        <sz val="11"/>
        <color rgb="FF000000"/>
        <rFont val="Calibri"/>
      </rPr>
      <t xml:space="preserve">    DRM.member_principal_id = RM.principal_id</t>
    </r>
    <r>
      <rPr>
        <sz val="11"/>
        <color rgb="FF000000"/>
        <rFont val="Calibri"/>
      </rPr>
      <t xml:space="preserve">
</t>
    </r>
    <r>
      <rPr>
        <sz val="11"/>
        <color rgb="FF000000"/>
        <rFont val="Calibri"/>
      </rPr>
      <t>WHERE R.type = 'R'</t>
    </r>
    <r>
      <rPr>
        <sz val="11"/>
        <color rgb="FF000000"/>
        <rFont val="Calibri"/>
      </rPr>
      <t xml:space="preserve">
</t>
    </r>
    <r>
      <rPr>
        <sz val="11"/>
        <color rgb="FF000000"/>
        <rFont val="Calibri"/>
      </rPr>
      <t xml:space="preserve">    AND R.name = 'db_owner'</t>
    </r>
    <r>
      <rPr>
        <sz val="11"/>
        <color rgb="FF000000"/>
        <rFont val="Calibri"/>
      </rPr>
      <t xml:space="preserve">
</t>
    </r>
    <r>
      <rPr>
        <sz val="11"/>
        <color rgb="FF000000"/>
        <rFont val="Calibri"/>
      </rPr>
      <t xml:space="preserve">ORDER BY </t>
    </r>
    <r>
      <rPr>
        <sz val="11"/>
        <color rgb="FF000000"/>
        <rFont val="Calibri"/>
      </rPr>
      <t xml:space="preserve">
</t>
    </r>
    <r>
      <rPr>
        <sz val="11"/>
        <color rgb="FF000000"/>
        <rFont val="Calibri"/>
      </rPr>
      <t xml:space="preserve">    role_member_name</t>
    </r>
    <r>
      <rPr>
        <sz val="11"/>
        <color rgb="FF000000"/>
        <rFont val="Calibri"/>
      </rPr>
      <t xml:space="preserve">
</t>
    </r>
    <r>
      <rPr>
        <sz val="11"/>
        <color rgb="FF000000"/>
        <rFont val="Calibri"/>
      </rPr>
      <t xml:space="preserve">If any role memberships are not documented and authorized, this is a finding.	</t>
    </r>
    <r>
      <rPr>
        <sz val="11"/>
        <color rgb="FF000000"/>
        <rFont val="Calibri"/>
      </rPr>
      <t xml:space="preserve">
</t>
    </r>
    <r>
      <rPr>
        <sz val="11"/>
        <color rgb="FF000000"/>
        <rFont val="Calibri"/>
      </rPr>
      <t>Review the database roles and individual users that have the following permissions, all of which enable the ability to create and maintain audit definitions.</t>
    </r>
    <r>
      <rPr>
        <sz val="11"/>
        <color rgb="FF000000"/>
        <rFont val="Calibri"/>
      </rPr>
      <t xml:space="preserve">
</t>
    </r>
    <r>
      <rPr>
        <sz val="11"/>
        <color rgb="FF000000"/>
        <rFont val="Calibri"/>
      </rPr>
      <t>ALTER ANY DATABASE AUDIT</t>
    </r>
    <r>
      <rPr>
        <sz val="11"/>
        <color rgb="FF000000"/>
        <rFont val="Calibri"/>
      </rPr>
      <t xml:space="preserve">
</t>
    </r>
    <r>
      <rPr>
        <sz val="11"/>
        <color rgb="FF000000"/>
        <rFont val="Calibri"/>
      </rPr>
      <t>CONTROL</t>
    </r>
    <r>
      <rPr>
        <sz val="11"/>
        <color rgb="FF000000"/>
        <rFont val="Calibri"/>
      </rPr>
      <t xml:space="preserve">
</t>
    </r>
    <r>
      <rPr>
        <sz val="11"/>
        <color rgb="FF000000"/>
        <rFont val="Calibri"/>
      </rPr>
      <t>Use the following query to determine the roles and users that have the listed permissions:</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PERM.permission_name,</t>
    </r>
    <r>
      <rPr>
        <sz val="11"/>
        <color rgb="FF000000"/>
        <rFont val="Calibri"/>
      </rPr>
      <t xml:space="preserve">
</t>
    </r>
    <r>
      <rPr>
        <sz val="11"/>
        <color rgb="FF000000"/>
        <rFont val="Calibri"/>
      </rPr>
      <t xml:space="preserve">	DP.name AS principal_name,</t>
    </r>
    <r>
      <rPr>
        <sz val="11"/>
        <color rgb="FF000000"/>
        <rFont val="Calibri"/>
      </rPr>
      <t xml:space="preserve">
</t>
    </r>
    <r>
      <rPr>
        <sz val="11"/>
        <color rgb="FF000000"/>
        <rFont val="Calibri"/>
      </rPr>
      <t xml:space="preserve">	DP.type_desc AS principal_type,</t>
    </r>
    <r>
      <rPr>
        <sz val="11"/>
        <color rgb="FF000000"/>
        <rFont val="Calibri"/>
      </rPr>
      <t xml:space="preserve">
</t>
    </r>
    <r>
      <rPr>
        <sz val="11"/>
        <color rgb="FF000000"/>
        <rFont val="Calibri"/>
      </rPr>
      <t xml:space="preserve">	DBRM.role_member_name</t>
    </r>
    <r>
      <rPr>
        <sz val="11"/>
        <color rgb="FF000000"/>
        <rFont val="Calibri"/>
      </rPr>
      <t xml:space="preserve">
</t>
    </r>
    <r>
      <rPr>
        <sz val="11"/>
        <color rgb="FF000000"/>
        <rFont val="Calibri"/>
      </rPr>
      <t>FROM sys.database_permissions PERM</t>
    </r>
    <r>
      <rPr>
        <sz val="11"/>
        <color rgb="FF000000"/>
        <rFont val="Calibri"/>
      </rPr>
      <t xml:space="preserve">
</t>
    </r>
    <r>
      <rPr>
        <sz val="11"/>
        <color rgb="FF000000"/>
        <rFont val="Calibri"/>
      </rPr>
      <t>JOIN sys.database_principals DP ON PERM.grantee_principal_id = DP.principal_id</t>
    </r>
    <r>
      <rPr>
        <sz val="11"/>
        <color rgb="FF000000"/>
        <rFont val="Calibri"/>
      </rPr>
      <t xml:space="preserve">
</t>
    </r>
    <r>
      <rPr>
        <sz val="11"/>
        <color rgb="FF000000"/>
        <rFont val="Calibri"/>
      </rPr>
      <t>LEFT OUTER JOIN (</t>
    </r>
    <r>
      <rPr>
        <sz val="11"/>
        <color rgb="FF000000"/>
        <rFont val="Calibri"/>
      </rPr>
      <t xml:space="preserve">
</t>
    </r>
    <r>
      <rPr>
        <sz val="11"/>
        <color rgb="FF000000"/>
        <rFont val="Calibri"/>
      </rPr>
      <t xml:space="preserve">	SELECT</t>
    </r>
    <r>
      <rPr>
        <sz val="11"/>
        <color rgb="FF000000"/>
        <rFont val="Calibri"/>
      </rPr>
      <t xml:space="preserve">
</t>
    </r>
    <r>
      <rPr>
        <sz val="11"/>
        <color rgb="FF000000"/>
        <rFont val="Calibri"/>
      </rPr>
      <t xml:space="preserve">		R.principal_id AS role_principal_id,</t>
    </r>
    <r>
      <rPr>
        <sz val="11"/>
        <color rgb="FF000000"/>
        <rFont val="Calibri"/>
      </rPr>
      <t xml:space="preserve">
</t>
    </r>
    <r>
      <rPr>
        <sz val="11"/>
        <color rgb="FF000000"/>
        <rFont val="Calibri"/>
      </rPr>
      <t xml:space="preserve">		R.name AS role_name,</t>
    </r>
    <r>
      <rPr>
        <sz val="11"/>
        <color rgb="FF000000"/>
        <rFont val="Calibri"/>
      </rPr>
      <t xml:space="preserve">
</t>
    </r>
    <r>
      <rPr>
        <sz val="11"/>
        <color rgb="FF000000"/>
        <rFont val="Calibri"/>
      </rPr>
      <t xml:space="preserve">		RM.name AS role_member_name</t>
    </r>
    <r>
      <rPr>
        <sz val="11"/>
        <color rgb="FF000000"/>
        <rFont val="Calibri"/>
      </rPr>
      <t xml:space="preserve">
</t>
    </r>
    <r>
      <rPr>
        <sz val="11"/>
        <color rgb="FF000000"/>
        <rFont val="Calibri"/>
      </rPr>
      <t xml:space="preserve">	FROM sys.database_principals R</t>
    </r>
    <r>
      <rPr>
        <sz val="11"/>
        <color rgb="FF000000"/>
        <rFont val="Calibri"/>
      </rPr>
      <t xml:space="preserve">
</t>
    </r>
    <r>
      <rPr>
        <sz val="11"/>
        <color rgb="FF000000"/>
        <rFont val="Calibri"/>
      </rPr>
      <t xml:space="preserve">	JOIN sys.database_role_members DRM ON R.principal_id = DRM.role_principal_id</t>
    </r>
    <r>
      <rPr>
        <sz val="11"/>
        <color rgb="FF000000"/>
        <rFont val="Calibri"/>
      </rPr>
      <t xml:space="preserve">
</t>
    </r>
    <r>
      <rPr>
        <sz val="11"/>
        <color rgb="FF000000"/>
        <rFont val="Calibri"/>
      </rPr>
      <t xml:space="preserve">	JOIN sys.database_principals RM ON DRM.member_principal_id = RM.principal_id</t>
    </r>
    <r>
      <rPr>
        <sz val="11"/>
        <color rgb="FF000000"/>
        <rFont val="Calibri"/>
      </rPr>
      <t xml:space="preserve">
</t>
    </r>
    <r>
      <rPr>
        <sz val="11"/>
        <color rgb="FF000000"/>
        <rFont val="Calibri"/>
      </rPr>
      <t xml:space="preserve">	WHERE R.type = 'R'</t>
    </r>
    <r>
      <rPr>
        <sz val="11"/>
        <color rgb="FF000000"/>
        <rFont val="Calibri"/>
      </rPr>
      <t xml:space="preserve">
</t>
    </r>
    <r>
      <rPr>
        <sz val="11"/>
        <color rgb="FF000000"/>
        <rFont val="Calibri"/>
      </rPr>
      <t>) DBRM ON DP.principal_id = DBRM.role_principal_id</t>
    </r>
    <r>
      <rPr>
        <sz val="11"/>
        <color rgb="FF000000"/>
        <rFont val="Calibri"/>
      </rPr>
      <t xml:space="preserve">
</t>
    </r>
    <r>
      <rPr>
        <sz val="11"/>
        <color rgb="FF000000"/>
        <rFont val="Calibri"/>
      </rPr>
      <t>WHERE PERM.permission_name IN ('CONTROL','ALTER ANY DATABASE AUDIT')</t>
    </r>
    <r>
      <rPr>
        <sz val="11"/>
        <color rgb="FF000000"/>
        <rFont val="Calibri"/>
      </rPr>
      <t xml:space="preserve">
</t>
    </r>
    <r>
      <rPr>
        <sz val="11"/>
        <color rgb="FF000000"/>
        <rFont val="Calibri"/>
      </rPr>
      <t>ORDER BY</t>
    </r>
    <r>
      <rPr>
        <sz val="11"/>
        <color rgb="FF000000"/>
        <rFont val="Calibri"/>
      </rPr>
      <t xml:space="preserve">
</t>
    </r>
    <r>
      <rPr>
        <sz val="11"/>
        <color rgb="FF000000"/>
        <rFont val="Calibri"/>
      </rPr>
      <t xml:space="preserve">	permission_name, </t>
    </r>
    <r>
      <rPr>
        <sz val="11"/>
        <color rgb="FF000000"/>
        <rFont val="Calibri"/>
      </rPr>
      <t xml:space="preserve">
</t>
    </r>
    <r>
      <rPr>
        <sz val="11"/>
        <color rgb="FF000000"/>
        <rFont val="Calibri"/>
      </rPr>
      <t xml:space="preserve">	principal_name, </t>
    </r>
    <r>
      <rPr>
        <sz val="11"/>
        <color rgb="FF000000"/>
        <rFont val="Calibri"/>
      </rPr>
      <t xml:space="preserve">
</t>
    </r>
    <r>
      <rPr>
        <sz val="11"/>
        <color rgb="FF000000"/>
        <rFont val="Calibri"/>
      </rPr>
      <t xml:space="preserve">	role_member_name</t>
    </r>
    <r>
      <rPr>
        <sz val="11"/>
        <color rgb="FF000000"/>
        <rFont val="Calibri"/>
      </rPr>
      <t xml:space="preserve">
</t>
    </r>
    <r>
      <rPr>
        <sz val="11"/>
        <color rgb="FF000000"/>
        <rFont val="Calibri"/>
      </rPr>
      <t>If any of the roles or users returned have permissions that are not documented, or the documented audit maintainers do not have permissions, this is a finding.</t>
    </r>
  </si>
  <si>
    <t>V-213907</t>
  </si>
  <si>
    <r>
      <rPr>
        <sz val="11"/>
        <rFont val="Calibri"/>
      </rPr>
      <t>SQL Server must limit privileges to change software modules, to include stored procedures, functions, and triggers, and links to software external to SQL Server.</t>
    </r>
  </si>
  <si>
    <r>
      <rPr>
        <sz val="11"/>
        <color rgb="FF000000"/>
        <rFont val="Calibri"/>
      </rPr>
      <t>Transfer ownership of database schemas to authorized database principals.</t>
    </r>
    <r>
      <rPr>
        <sz val="11"/>
        <color rgb="FF000000"/>
        <rFont val="Calibri"/>
      </rPr>
      <t xml:space="preserve">
</t>
    </r>
    <r>
      <rPr>
        <sz val="11"/>
        <color rgb="FF000000"/>
        <rFont val="Calibri"/>
      </rPr>
      <t>ALTER AUTHORIZATION ON SCHEMA::[&lt;Schema Name&gt;] TO [&lt;Principal Name&gt;]</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</si>
  <si>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shall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</si>
  <si>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Obtain a listing of schema ownership from the server documentation.</t>
    </r>
    <r>
      <rPr>
        <sz val="11"/>
        <color rgb="FF000000"/>
        <rFont val="Calibri"/>
      </rPr>
      <t xml:space="preserve">
</t>
    </r>
    <r>
      <rPr>
        <sz val="11"/>
        <color rgb="FF000000"/>
        <rFont val="Calibri"/>
      </rPr>
      <t>Execute the following query to obtain a current listing of schema ownership.</t>
    </r>
    <r>
      <rPr>
        <sz val="11"/>
        <color rgb="FF000000"/>
        <rFont val="Calibri"/>
      </rPr>
      <t xml:space="preserve">
</t>
    </r>
    <r>
      <rPr>
        <sz val="11"/>
        <color rgb="FF000000"/>
        <rFont val="Calibri"/>
      </rPr>
      <t>SELECT s.name AS schema_name, p.name AS owning_principal</t>
    </r>
    <r>
      <rPr>
        <sz val="11"/>
        <color rgb="FF000000"/>
        <rFont val="Calibri"/>
      </rPr>
      <t xml:space="preserve">
</t>
    </r>
    <r>
      <rPr>
        <sz val="11"/>
        <color rgb="FF000000"/>
        <rFont val="Calibri"/>
      </rPr>
      <t xml:space="preserve">  FROM sys.schemas s</t>
    </r>
    <r>
      <rPr>
        <sz val="11"/>
        <color rgb="FF000000"/>
        <rFont val="Calibri"/>
      </rPr>
      <t xml:space="preserve">
</t>
    </r>
    <r>
      <rPr>
        <sz val="11"/>
        <color rgb="FF000000"/>
        <rFont val="Calibri"/>
      </rPr>
      <t xml:space="preserve">  JOIN sys.database_principals p ON s.principal_id = p.principal_id</t>
    </r>
    <r>
      <rPr>
        <sz val="11"/>
        <color rgb="FF000000"/>
        <rFont val="Calibri"/>
      </rPr>
      <t xml:space="preserve">
</t>
    </r>
    <r>
      <rPr>
        <sz val="11"/>
        <color rgb="FF000000"/>
        <rFont val="Calibri"/>
      </rPr>
      <t xml:space="preserve"> WHERE p.name != 'dbo'</t>
    </r>
    <r>
      <rPr>
        <sz val="11"/>
        <color rgb="FF000000"/>
        <rFont val="Calibri"/>
      </rPr>
      <t xml:space="preserve">
</t>
    </r>
    <r>
      <rPr>
        <sz val="11"/>
        <color rgb="FF000000"/>
        <rFont val="Calibri"/>
      </rPr>
      <t xml:space="preserve">   AND (s.name != p.name</t>
    </r>
    <r>
      <rPr>
        <sz val="11"/>
        <color rgb="FF000000"/>
        <rFont val="Calibri"/>
      </rPr>
      <t xml:space="preserve">
</t>
    </r>
    <r>
      <rPr>
        <sz val="11"/>
        <color rgb="FF000000"/>
        <rFont val="Calibri"/>
      </rPr>
      <t xml:space="preserve">        or p.name not in</t>
    </r>
    <r>
      <rPr>
        <sz val="11"/>
        <color rgb="FF000000"/>
        <rFont val="Calibri"/>
      </rPr>
      <t xml:space="preserve">
</t>
    </r>
    <r>
      <rPr>
        <sz val="11"/>
        <color rgb="FF000000"/>
        <rFont val="Calibri"/>
      </rPr>
      <t xml:space="preserve">         ( 'db_accessadmin'</t>
    </r>
    <r>
      <rPr>
        <sz val="11"/>
        <color rgb="FF000000"/>
        <rFont val="Calibri"/>
      </rPr>
      <t xml:space="preserve">
</t>
    </r>
    <r>
      <rPr>
        <sz val="11"/>
        <color rgb="FF000000"/>
        <rFont val="Calibri"/>
      </rPr>
      <t xml:space="preserve">         , 'db_backupoperator'</t>
    </r>
    <r>
      <rPr>
        <sz val="11"/>
        <color rgb="FF000000"/>
        <rFont val="Calibri"/>
      </rPr>
      <t xml:space="preserve">
</t>
    </r>
    <r>
      <rPr>
        <sz val="11"/>
        <color rgb="FF000000"/>
        <rFont val="Calibri"/>
      </rPr>
      <t xml:space="preserve">         , 'db_datareader'</t>
    </r>
    <r>
      <rPr>
        <sz val="11"/>
        <color rgb="FF000000"/>
        <rFont val="Calibri"/>
      </rPr>
      <t xml:space="preserve">
</t>
    </r>
    <r>
      <rPr>
        <sz val="11"/>
        <color rgb="FF000000"/>
        <rFont val="Calibri"/>
      </rPr>
      <t xml:space="preserve">         , 'db_datawriter'</t>
    </r>
    <r>
      <rPr>
        <sz val="11"/>
        <color rgb="FF000000"/>
        <rFont val="Calibri"/>
      </rPr>
      <t xml:space="preserve">
</t>
    </r>
    <r>
      <rPr>
        <sz val="11"/>
        <color rgb="FF000000"/>
        <rFont val="Calibri"/>
      </rPr>
      <t xml:space="preserve">         , 'db_ddladmin'</t>
    </r>
    <r>
      <rPr>
        <sz val="11"/>
        <color rgb="FF000000"/>
        <rFont val="Calibri"/>
      </rPr>
      <t xml:space="preserve">
</t>
    </r>
    <r>
      <rPr>
        <sz val="11"/>
        <color rgb="FF000000"/>
        <rFont val="Calibri"/>
      </rPr>
      <t xml:space="preserve">         , 'db_denydatareader'</t>
    </r>
    <r>
      <rPr>
        <sz val="11"/>
        <color rgb="FF000000"/>
        <rFont val="Calibri"/>
      </rPr>
      <t xml:space="preserve">
</t>
    </r>
    <r>
      <rPr>
        <sz val="11"/>
        <color rgb="FF000000"/>
        <rFont val="Calibri"/>
      </rPr>
      <t xml:space="preserve">         , 'db_denydatawriter'</t>
    </r>
    <r>
      <rPr>
        <sz val="11"/>
        <color rgb="FF000000"/>
        <rFont val="Calibri"/>
      </rPr>
      <t xml:space="preserve">
</t>
    </r>
    <r>
      <rPr>
        <sz val="11"/>
        <color rgb="FF000000"/>
        <rFont val="Calibri"/>
      </rPr>
      <t xml:space="preserve">         , 'db_owner'</t>
    </r>
    <r>
      <rPr>
        <sz val="11"/>
        <color rgb="FF000000"/>
        <rFont val="Calibri"/>
      </rPr>
      <t xml:space="preserve">
</t>
    </r>
    <r>
      <rPr>
        <sz val="11"/>
        <color rgb="FF000000"/>
        <rFont val="Calibri"/>
      </rPr>
      <t xml:space="preserve">         , 'db_securityadmin'</t>
    </r>
    <r>
      <rPr>
        <sz val="11"/>
        <color rgb="FF000000"/>
        <rFont val="Calibri"/>
      </rPr>
      <t xml:space="preserve">
</t>
    </r>
    <r>
      <rPr>
        <sz val="11"/>
        <color rgb="FF000000"/>
        <rFont val="Calibri"/>
      </rPr>
      <t xml:space="preserve">         , 'guest'</t>
    </r>
    <r>
      <rPr>
        <sz val="11"/>
        <color rgb="FF000000"/>
        <rFont val="Calibri"/>
      </rPr>
      <t xml:space="preserve">
</t>
    </r>
    <r>
      <rPr>
        <sz val="11"/>
        <color rgb="FF000000"/>
        <rFont val="Calibri"/>
      </rPr>
      <t xml:space="preserve">         , 'INFORMATION_SCHEMA'</t>
    </r>
    <r>
      <rPr>
        <sz val="11"/>
        <color rgb="FF000000"/>
        <rFont val="Calibri"/>
      </rPr>
      <t xml:space="preserve">
</t>
    </r>
    <r>
      <rPr>
        <sz val="11"/>
        <color rgb="FF000000"/>
        <rFont val="Calibri"/>
      </rPr>
      <t xml:space="preserve">         , 'sys'</t>
    </r>
    <r>
      <rPr>
        <sz val="11"/>
        <color rgb="FF000000"/>
        <rFont val="Calibri"/>
      </rPr>
      <t xml:space="preserve">
</t>
    </r>
    <r>
      <rPr>
        <sz val="11"/>
        <color rgb="FF000000"/>
        <rFont val="Calibri"/>
      </rPr>
      <t xml:space="preserve">         , 'TargetServersRole'</t>
    </r>
    <r>
      <rPr>
        <sz val="11"/>
        <color rgb="FF000000"/>
        <rFont val="Calibri"/>
      </rPr>
      <t xml:space="preserve">
</t>
    </r>
    <r>
      <rPr>
        <sz val="11"/>
        <color rgb="FF000000"/>
        <rFont val="Calibri"/>
      </rPr>
      <t xml:space="preserve">         , 'SQLAgentUserRole'</t>
    </r>
    <r>
      <rPr>
        <sz val="11"/>
        <color rgb="FF000000"/>
        <rFont val="Calibri"/>
      </rPr>
      <t xml:space="preserve">
</t>
    </r>
    <r>
      <rPr>
        <sz val="11"/>
        <color rgb="FF000000"/>
        <rFont val="Calibri"/>
      </rPr>
      <t xml:space="preserve">         , 'SQLAgentReaderRole'</t>
    </r>
    <r>
      <rPr>
        <sz val="11"/>
        <color rgb="FF000000"/>
        <rFont val="Calibri"/>
      </rPr>
      <t xml:space="preserve">
</t>
    </r>
    <r>
      <rPr>
        <sz val="11"/>
        <color rgb="FF000000"/>
        <rFont val="Calibri"/>
      </rPr>
      <t xml:space="preserve">         , 'SQLAgentOperatorRole'</t>
    </r>
    <r>
      <rPr>
        <sz val="11"/>
        <color rgb="FF000000"/>
        <rFont val="Calibri"/>
      </rPr>
      <t xml:space="preserve">
</t>
    </r>
    <r>
      <rPr>
        <sz val="11"/>
        <color rgb="FF000000"/>
        <rFont val="Calibri"/>
      </rPr>
      <t xml:space="preserve">         , 'DatabaseMailUserRole'</t>
    </r>
    <r>
      <rPr>
        <sz val="11"/>
        <color rgb="FF000000"/>
        <rFont val="Calibri"/>
      </rPr>
      <t xml:space="preserve">
</t>
    </r>
    <r>
      <rPr>
        <sz val="11"/>
        <color rgb="FF000000"/>
        <rFont val="Calibri"/>
      </rPr>
      <t xml:space="preserve">         , 'db_ssisadmin'</t>
    </r>
    <r>
      <rPr>
        <sz val="11"/>
        <color rgb="FF000000"/>
        <rFont val="Calibri"/>
      </rPr>
      <t xml:space="preserve">
</t>
    </r>
    <r>
      <rPr>
        <sz val="11"/>
        <color rgb="FF000000"/>
        <rFont val="Calibri"/>
      </rPr>
      <t xml:space="preserve">         , 'db_ssisltduser'</t>
    </r>
    <r>
      <rPr>
        <sz val="11"/>
        <color rgb="FF000000"/>
        <rFont val="Calibri"/>
      </rPr>
      <t xml:space="preserve">
</t>
    </r>
    <r>
      <rPr>
        <sz val="11"/>
        <color rgb="FF000000"/>
        <rFont val="Calibri"/>
      </rPr>
      <t xml:space="preserve">         , 'db_ssisoperator'</t>
    </r>
    <r>
      <rPr>
        <sz val="11"/>
        <color rgb="FF000000"/>
        <rFont val="Calibri"/>
      </rPr>
      <t xml:space="preserve">
</t>
    </r>
    <r>
      <rPr>
        <sz val="11"/>
        <color rgb="FF000000"/>
        <rFont val="Calibri"/>
      </rPr>
      <t xml:space="preserve">         , 'replmonitor'</t>
    </r>
    <r>
      <rPr>
        <sz val="11"/>
        <color rgb="FF000000"/>
        <rFont val="Calibri"/>
      </rPr>
      <t xml:space="preserve">
</t>
    </r>
    <r>
      <rPr>
        <sz val="11"/>
        <color rgb="FF000000"/>
        <rFont val="Calibri"/>
      </rPr>
      <t xml:space="preserve">         , '##MS_SSISServerCleanupJobLogin##'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ORDER BY schema_name</t>
    </r>
    <r>
      <rPr>
        <sz val="11"/>
        <color rgb="FF000000"/>
        <rFont val="Calibri"/>
      </rPr>
      <t xml:space="preserve">
</t>
    </r>
    <r>
      <rPr>
        <sz val="11"/>
        <color rgb="FF000000"/>
        <rFont val="Calibri"/>
      </rPr>
      <t>If any schema is owned by an unauthorized database principal, this is a finding.</t>
    </r>
  </si>
  <si>
    <t>V-213908</t>
  </si>
  <si>
    <r>
      <rPr>
        <sz val="11"/>
        <rFont val="Calibri"/>
      </rPr>
      <t>Database objects (including but not limited to tables, indexes, storage, stored procedures, functions, triggers, links to software external to SQL Server, etc.) must be owned by database/DBMS principals authorized for ownership.</t>
    </r>
  </si>
  <si>
    <r>
      <rPr>
        <sz val="11"/>
        <color rgb="FF000000"/>
        <rFont val="Calibri"/>
      </rPr>
      <t xml:space="preserve">Add and/or update system documentation to include any accounts authorized for object ownership and remove any account not authorized. </t>
    </r>
    <r>
      <rPr>
        <sz val="11"/>
        <color rgb="FF000000"/>
        <rFont val="Calibri"/>
      </rPr>
      <t xml:space="preserve">
</t>
    </r>
    <r>
      <rPr>
        <sz val="11"/>
        <color rgb="FF000000"/>
        <rFont val="Calibri"/>
      </rPr>
      <t xml:space="preserve">To change the schema owning a database object in SQL Server, use this code as an example: </t>
    </r>
    <r>
      <rPr>
        <sz val="11"/>
        <color rgb="FF000000"/>
        <rFont val="Calibri"/>
      </rPr>
      <t xml:space="preserve">
</t>
    </r>
    <r>
      <rPr>
        <sz val="11"/>
        <color rgb="FF000000"/>
        <rFont val="Calibri"/>
      </rPr>
      <t xml:space="preserve">USE AdventureWorks2012;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SCHEMA HumanResources TRANSFER Person.Address;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Caution: This can break code. This Fix should be implemented in conjunction with corrections to such code. Test before deploying in production. Deploy during a scheduled maintenance window.</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</si>
  <si>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in SQL Server rely on unauthorized owner accounts, these objects may be lost when an account is removed.</t>
    </r>
  </si>
  <si>
    <r>
      <rPr>
        <sz val="11"/>
        <color rgb="FF000000"/>
        <rFont val="Calibri"/>
      </rPr>
      <t xml:space="preserve">Review system documentation to identify SQL Server accounts authorized to own database objects. </t>
    </r>
    <r>
      <rPr>
        <sz val="11"/>
        <color rgb="FF000000"/>
        <rFont val="Calibri"/>
      </rPr>
      <t xml:space="preserve">
</t>
    </r>
    <r>
      <rPr>
        <sz val="11"/>
        <color rgb="FF000000"/>
        <rFont val="Calibri"/>
      </rPr>
      <t xml:space="preserve">If the SQL Server database ownership list does not exist or needs to be updated, this is a finding. </t>
    </r>
    <r>
      <rPr>
        <sz val="11"/>
        <color rgb="FF000000"/>
        <rFont val="Calibri"/>
      </rPr>
      <t xml:space="preserve">
</t>
    </r>
    <r>
      <rPr>
        <sz val="11"/>
        <color rgb="FF000000"/>
        <rFont val="Calibri"/>
      </rPr>
      <t xml:space="preserve">The following query can be of use in making this determination: </t>
    </r>
    <r>
      <rPr>
        <sz val="11"/>
        <color rgb="FF000000"/>
        <rFont val="Calibri"/>
      </rPr>
      <t xml:space="preserve">
</t>
    </r>
    <r>
      <rPr>
        <sz val="11"/>
        <color rgb="FF000000"/>
        <rFont val="Calibri"/>
      </rPr>
      <t>;with objects_cte as</t>
    </r>
    <r>
      <rPr>
        <sz val="11"/>
        <color rgb="FF000000"/>
        <rFont val="Calibri"/>
      </rPr>
      <t xml:space="preserve">
</t>
    </r>
    <r>
      <rPr>
        <sz val="11"/>
        <color rgb="FF000000"/>
        <rFont val="Calibri"/>
      </rPr>
      <t>(SELECT o.name, o.type_desc,</t>
    </r>
    <r>
      <rPr>
        <sz val="11"/>
        <color rgb="FF000000"/>
        <rFont val="Calibri"/>
      </rPr>
      <t xml:space="preserve">
</t>
    </r>
    <r>
      <rPr>
        <sz val="11"/>
        <color rgb="FF000000"/>
        <rFont val="Calibri"/>
      </rPr>
      <t xml:space="preserve">   CASE</t>
    </r>
    <r>
      <rPr>
        <sz val="11"/>
        <color rgb="FF000000"/>
        <rFont val="Calibri"/>
      </rPr>
      <t xml:space="preserve">
</t>
    </r>
    <r>
      <rPr>
        <sz val="11"/>
        <color rgb="FF000000"/>
        <rFont val="Calibri"/>
      </rPr>
      <t xml:space="preserve">    WHEN o.principal_id is null then s.principal_id</t>
    </r>
    <r>
      <rPr>
        <sz val="11"/>
        <color rgb="FF000000"/>
        <rFont val="Calibri"/>
      </rPr>
      <t xml:space="preserve">
</t>
    </r>
    <r>
      <rPr>
        <sz val="11"/>
        <color rgb="FF000000"/>
        <rFont val="Calibri"/>
      </rPr>
      <t xml:space="preserve">     ELSE o.principal_id</t>
    </r>
    <r>
      <rPr>
        <sz val="11"/>
        <color rgb="FF000000"/>
        <rFont val="Calibri"/>
      </rPr>
      <t xml:space="preserve">
</t>
    </r>
    <r>
      <rPr>
        <sz val="11"/>
        <color rgb="FF000000"/>
        <rFont val="Calibri"/>
      </rPr>
      <t xml:space="preserve">    END as principal_id</t>
    </r>
    <r>
      <rPr>
        <sz val="11"/>
        <color rgb="FF000000"/>
        <rFont val="Calibri"/>
      </rPr>
      <t xml:space="preserve">
</t>
    </r>
    <r>
      <rPr>
        <sz val="11"/>
        <color rgb="FF000000"/>
        <rFont val="Calibri"/>
      </rPr>
      <t xml:space="preserve"> FROM sys.objects o</t>
    </r>
    <r>
      <rPr>
        <sz val="11"/>
        <color rgb="FF000000"/>
        <rFont val="Calibri"/>
      </rPr>
      <t xml:space="preserve">
</t>
    </r>
    <r>
      <rPr>
        <sz val="11"/>
        <color rgb="FF000000"/>
        <rFont val="Calibri"/>
      </rPr>
      <t xml:space="preserve"> INNER JOIN sys.schemas s</t>
    </r>
    <r>
      <rPr>
        <sz val="11"/>
        <color rgb="FF000000"/>
        <rFont val="Calibri"/>
      </rPr>
      <t xml:space="preserve">
</t>
    </r>
    <r>
      <rPr>
        <sz val="11"/>
        <color rgb="FF000000"/>
        <rFont val="Calibri"/>
      </rPr>
      <t xml:space="preserve"> ON o.schema_id = s.schema_id</t>
    </r>
    <r>
      <rPr>
        <sz val="11"/>
        <color rgb="FF000000"/>
        <rFont val="Calibri"/>
      </rPr>
      <t xml:space="preserve">
</t>
    </r>
    <r>
      <rPr>
        <sz val="11"/>
        <color rgb="FF000000"/>
        <rFont val="Calibri"/>
      </rPr>
      <t xml:space="preserve"> WHERE o.is_ms_shipped = 0</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SELECT cte.name, cte.type_desc, dp.name as ObjectOwner </t>
    </r>
    <r>
      <rPr>
        <sz val="11"/>
        <color rgb="FF000000"/>
        <rFont val="Calibri"/>
      </rPr>
      <t xml:space="preserve">
</t>
    </r>
    <r>
      <rPr>
        <sz val="11"/>
        <color rgb="FF000000"/>
        <rFont val="Calibri"/>
      </rPr>
      <t>FROM objects_cte cte</t>
    </r>
    <r>
      <rPr>
        <sz val="11"/>
        <color rgb="FF000000"/>
        <rFont val="Calibri"/>
      </rPr>
      <t xml:space="preserve">
</t>
    </r>
    <r>
      <rPr>
        <sz val="11"/>
        <color rgb="FF000000"/>
        <rFont val="Calibri"/>
      </rPr>
      <t>INNER JOIN sys.database_principals dp</t>
    </r>
    <r>
      <rPr>
        <sz val="11"/>
        <color rgb="FF000000"/>
        <rFont val="Calibri"/>
      </rPr>
      <t xml:space="preserve">
</t>
    </r>
    <r>
      <rPr>
        <sz val="11"/>
        <color rgb="FF000000"/>
        <rFont val="Calibri"/>
      </rPr>
      <t>ON cte.principal_id = dp.principal_id</t>
    </r>
    <r>
      <rPr>
        <sz val="11"/>
        <color rgb="FF000000"/>
        <rFont val="Calibri"/>
      </rPr>
      <t xml:space="preserve">
</t>
    </r>
    <r>
      <rPr>
        <sz val="11"/>
        <color rgb="FF000000"/>
        <rFont val="Calibri"/>
      </rPr>
      <t>ORDER BY dp.name, cte.name</t>
    </r>
    <r>
      <rPr>
        <sz val="11"/>
        <color rgb="FF000000"/>
        <rFont val="Calibri"/>
      </rPr>
      <t xml:space="preserve">
</t>
    </r>
    <r>
      <rPr>
        <sz val="11"/>
        <color rgb="FF000000"/>
        <rFont val="Calibri"/>
      </rPr>
      <t>If any of the listed owners is not authorized, this is a finding.</t>
    </r>
  </si>
  <si>
    <t>V-213909</t>
  </si>
  <si>
    <r>
      <rPr>
        <sz val="11"/>
        <rFont val="Calibri"/>
      </rPr>
      <t>The role(s)/group(s) used to modify database structure (including but not necessarily limited to tables, indexes, storage, etc.) and logic modules (stored procedures, functions, triggers, links to software external to SQL Server, etc.) must be restricted to authorized users.</t>
    </r>
  </si>
  <si>
    <r>
      <rPr>
        <sz val="11"/>
        <color rgb="FF000000"/>
        <rFont val="Calibri"/>
      </rPr>
      <t>Document and obtain approval for any nonadministrative users who require the ability to modify database structure and logic modules.</t>
    </r>
    <r>
      <rPr>
        <sz val="11"/>
        <color rgb="FF000000"/>
        <rFont val="Calibri"/>
      </rPr>
      <t xml:space="preserve">
</t>
    </r>
    <r>
      <rPr>
        <sz val="11"/>
        <color rgb="FF000000"/>
        <rFont val="Calibri"/>
      </rPr>
      <t>REVOKE ALTER ON [&lt;Object Name&gt;] TO [&lt;Principal Name&gt;]</t>
    </r>
  </si>
  <si>
    <r>
      <rPr>
        <sz val="11"/>
        <color rgb="FF000000"/>
        <rFont val="Calibri"/>
      </rPr>
      <t>If SQL Server were to allow any user to make changes to database structure or logic,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r>
      <rPr>
        <sz val="11"/>
        <color rgb="FF000000"/>
        <rFont val="Calibri"/>
      </rPr>
      <t xml:space="preserve">
</t>
    </r>
    <r>
      <rPr>
        <sz val="11"/>
        <color rgb="FF000000"/>
        <rFont val="Calibri"/>
      </rPr>
      <t>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 xml:space="preserve">The DBMS must enforce software installation by users based on what types of software installations are permitted (e.g., updates and security patches to existing software) and what types of installations are prohibited (e.g., software whose pedigree regarding being potentially malicious is unknown or suspect) by the organization. </t>
    </r>
    <r>
      <rPr>
        <sz val="11"/>
        <color rgb="FF000000"/>
        <rFont val="Calibri"/>
      </rPr>
      <t xml:space="preserve">
</t>
    </r>
    <r>
      <rPr>
        <sz val="11"/>
        <color rgb="FF000000"/>
        <rFont val="Calibri"/>
      </rPr>
      <t>In the case of a database management system, this requirement covers stored procedures, functions, triggers, views, etc.</t>
    </r>
    <r>
      <rPr>
        <sz val="11"/>
        <color rgb="FF000000"/>
        <rFont val="Calibri"/>
      </rPr>
      <t xml:space="preserve">
</t>
    </r>
    <r>
      <rPr>
        <sz val="11"/>
        <color rgb="FF000000"/>
        <rFont val="Calibri"/>
      </rPr>
      <t>Satisfies: SRG-APP-000133-DB-000362, SRG-APP-000133-DB-000179, SRG-APP-000378-DB-000365</t>
    </r>
  </si>
  <si>
    <r>
      <rPr>
        <sz val="11"/>
        <color rgb="FF000000"/>
        <rFont val="Calibri"/>
      </rPr>
      <t>Obtain a listing of users and roles who are authorized to create, alter, or replace logic modules from the server documentation.</t>
    </r>
    <r>
      <rPr>
        <sz val="11"/>
        <color rgb="FF000000"/>
        <rFont val="Calibri"/>
      </rPr>
      <t xml:space="preserve">
</t>
    </r>
    <r>
      <rPr>
        <sz val="11"/>
        <color rgb="FF000000"/>
        <rFont val="Calibri"/>
      </rPr>
      <t>Execute the following query:</t>
    </r>
    <r>
      <rPr>
        <sz val="11"/>
        <color rgb="FF000000"/>
        <rFont val="Calibri"/>
      </rPr>
      <t xml:space="preserve">
</t>
    </r>
    <r>
      <rPr>
        <sz val="11"/>
        <color rgb="FF000000"/>
        <rFont val="Calibri"/>
      </rPr>
      <t>SELECT P.type_desc AS principal_type, P.name AS principal_name, O.type_desc,</t>
    </r>
    <r>
      <rPr>
        <sz val="11"/>
        <color rgb="FF000000"/>
        <rFont val="Calibri"/>
      </rPr>
      <t xml:space="preserve">
</t>
    </r>
    <r>
      <rPr>
        <sz val="11"/>
        <color rgb="FF000000"/>
        <rFont val="Calibri"/>
      </rPr>
      <t xml:space="preserve">   CASE class</t>
    </r>
    <r>
      <rPr>
        <sz val="11"/>
        <color rgb="FF000000"/>
        <rFont val="Calibri"/>
      </rPr>
      <t xml:space="preserve">
</t>
    </r>
    <r>
      <rPr>
        <sz val="11"/>
        <color rgb="FF000000"/>
        <rFont val="Calibri"/>
      </rPr>
      <t xml:space="preserve">    WHEN 0 THEN DB_NAME()</t>
    </r>
    <r>
      <rPr>
        <sz val="11"/>
        <color rgb="FF000000"/>
        <rFont val="Calibri"/>
      </rPr>
      <t xml:space="preserve">
</t>
    </r>
    <r>
      <rPr>
        <sz val="11"/>
        <color rgb="FF000000"/>
        <rFont val="Calibri"/>
      </rPr>
      <t xml:space="preserve">    WHEN 1 THEN OBJECT_SCHEMA_NAME(major_id) + '.' + OBJECT_NAME(major_id)</t>
    </r>
    <r>
      <rPr>
        <sz val="11"/>
        <color rgb="FF000000"/>
        <rFont val="Calibri"/>
      </rPr>
      <t xml:space="preserve">
</t>
    </r>
    <r>
      <rPr>
        <sz val="11"/>
        <color rgb="FF000000"/>
        <rFont val="Calibri"/>
      </rPr>
      <t xml:space="preserve">    WHEN 3 THEN SCHEMA_NAME(major_id)</t>
    </r>
    <r>
      <rPr>
        <sz val="11"/>
        <color rgb="FF000000"/>
        <rFont val="Calibri"/>
      </rPr>
      <t xml:space="preserve">
</t>
    </r>
    <r>
      <rPr>
        <sz val="11"/>
        <color rgb="FF000000"/>
        <rFont val="Calibri"/>
      </rPr>
      <t xml:space="preserve">      ELSE class_desc + '(' + CAST(major_id AS nvarchar) + ')'</t>
    </r>
    <r>
      <rPr>
        <sz val="11"/>
        <color rgb="FF000000"/>
        <rFont val="Calibri"/>
      </rPr>
      <t xml:space="preserve">
</t>
    </r>
    <r>
      <rPr>
        <sz val="11"/>
        <color rgb="FF000000"/>
        <rFont val="Calibri"/>
      </rPr>
      <t xml:space="preserve">   END AS securable_name, DP.state_desc, DP.permission_name</t>
    </r>
    <r>
      <rPr>
        <sz val="11"/>
        <color rgb="FF000000"/>
        <rFont val="Calibri"/>
      </rPr>
      <t xml:space="preserve">
</t>
    </r>
    <r>
      <rPr>
        <sz val="11"/>
        <color rgb="FF000000"/>
        <rFont val="Calibri"/>
      </rPr>
      <t>FROM sys.database_permissions DP</t>
    </r>
    <r>
      <rPr>
        <sz val="11"/>
        <color rgb="FF000000"/>
        <rFont val="Calibri"/>
      </rPr>
      <t xml:space="preserve">
</t>
    </r>
    <r>
      <rPr>
        <sz val="11"/>
        <color rgb="FF000000"/>
        <rFont val="Calibri"/>
      </rPr>
      <t>JOIN sys.database_principals P ON DP.grantee_principal_id = P.principal_id</t>
    </r>
    <r>
      <rPr>
        <sz val="11"/>
        <color rgb="FF000000"/>
        <rFont val="Calibri"/>
      </rPr>
      <t xml:space="preserve">
</t>
    </r>
    <r>
      <rPr>
        <sz val="11"/>
        <color rgb="FF000000"/>
        <rFont val="Calibri"/>
      </rPr>
      <t>LEFT OUTER JOIN sys.all_objects O ON O.object_id = DP.major_id AND O.type IN ('TR','TA','P','X','RF','PC','IF','FN','TF','U')</t>
    </r>
    <r>
      <rPr>
        <sz val="11"/>
        <color rgb="FF000000"/>
        <rFont val="Calibri"/>
      </rPr>
      <t xml:space="preserve">
</t>
    </r>
    <r>
      <rPr>
        <sz val="11"/>
        <color rgb="FF000000"/>
        <rFont val="Calibri"/>
      </rPr>
      <t>WHERE DP.type IN ('AL','ALTG') AND DP.class IN (0, 1, 53)</t>
    </r>
    <r>
      <rPr>
        <sz val="11"/>
        <color rgb="FF000000"/>
        <rFont val="Calibri"/>
      </rPr>
      <t xml:space="preserve">
</t>
    </r>
    <r>
      <rPr>
        <sz val="11"/>
        <color rgb="FF000000"/>
        <rFont val="Calibri"/>
      </rPr>
      <t>SELECT R.name AS role_name, M.type_desc AS principal_type, M.name AS principal_name</t>
    </r>
    <r>
      <rPr>
        <sz val="11"/>
        <color rgb="FF000000"/>
        <rFont val="Calibri"/>
      </rPr>
      <t xml:space="preserve">
</t>
    </r>
    <r>
      <rPr>
        <sz val="11"/>
        <color rgb="FF000000"/>
        <rFont val="Calibri"/>
      </rPr>
      <t>FROM sys.database_principals R</t>
    </r>
    <r>
      <rPr>
        <sz val="11"/>
        <color rgb="FF000000"/>
        <rFont val="Calibri"/>
      </rPr>
      <t xml:space="preserve">
</t>
    </r>
    <r>
      <rPr>
        <sz val="11"/>
        <color rgb="FF000000"/>
        <rFont val="Calibri"/>
      </rPr>
      <t>JOIN sys.database_role_members DRM ON R.principal_id = DRM.role_principal_id</t>
    </r>
    <r>
      <rPr>
        <sz val="11"/>
        <color rgb="FF000000"/>
        <rFont val="Calibri"/>
      </rPr>
      <t xml:space="preserve">
</t>
    </r>
    <r>
      <rPr>
        <sz val="11"/>
        <color rgb="FF000000"/>
        <rFont val="Calibri"/>
      </rPr>
      <t>JOIN sys.database_principals M ON DRM.member_principal_id = M.principal_id</t>
    </r>
    <r>
      <rPr>
        <sz val="11"/>
        <color rgb="FF000000"/>
        <rFont val="Calibri"/>
      </rPr>
      <t xml:space="preserve">
</t>
    </r>
    <r>
      <rPr>
        <sz val="11"/>
        <color rgb="FF000000"/>
        <rFont val="Calibri"/>
      </rPr>
      <t>WHERE R.name IN ('db_ddladmin','db_owner')</t>
    </r>
    <r>
      <rPr>
        <sz val="11"/>
        <color rgb="FF000000"/>
        <rFont val="Calibri"/>
      </rPr>
      <t xml:space="preserve">
</t>
    </r>
    <r>
      <rPr>
        <sz val="11"/>
        <color rgb="FF000000"/>
        <rFont val="Calibri"/>
      </rPr>
      <t>AND M.name != 'dbo'</t>
    </r>
    <r>
      <rPr>
        <sz val="11"/>
        <color rgb="FF000000"/>
        <rFont val="Calibri"/>
      </rPr>
      <t xml:space="preserve">
</t>
    </r>
    <r>
      <rPr>
        <sz val="11"/>
        <color rgb="FF000000"/>
        <rFont val="Calibri"/>
      </rPr>
      <t>If any users or role permissions returned are not authorized to modify the specified object or type, this is a finding.</t>
    </r>
    <r>
      <rPr>
        <sz val="11"/>
        <color rgb="FF000000"/>
        <rFont val="Calibri"/>
      </rPr>
      <t xml:space="preserve">
</t>
    </r>
    <r>
      <rPr>
        <sz val="11"/>
        <color rgb="FF000000"/>
        <rFont val="Calibri"/>
      </rPr>
      <t>If any user or role membership is not authorized, this is a finding.</t>
    </r>
  </si>
  <si>
    <t>V-213910</t>
  </si>
  <si>
    <r>
      <rPr>
        <sz val="11"/>
        <rFont val="Calibri"/>
      </rPr>
      <t>In the event of a system failure, hardware loss or disk failure, SQL Server must be able to restore necessary databases with least disruption to mission processes.</t>
    </r>
  </si>
  <si>
    <r>
      <rPr>
        <sz val="11"/>
        <color rgb="FF000000"/>
        <rFont val="Calibri"/>
      </rPr>
      <t xml:space="preserve">Modify the system security plan, to include whether the database is static, the correct recovery model to be used, the backup schedule, and the plan for testing database restoration. </t>
    </r>
    <r>
      <rPr>
        <sz val="11"/>
        <color rgb="FF000000"/>
        <rFont val="Calibri"/>
      </rPr>
      <t xml:space="preserve">
</t>
    </r>
    <r>
      <rPr>
        <sz val="11"/>
        <color rgb="FF000000"/>
        <rFont val="Calibri"/>
      </rPr>
      <t xml:space="preserve">In SQL Server Management Studio, Object Explorer, right-click on the name of the database; select Properties. Select the Options page. Set the Recovery Model field, near the top of the page, to the correct value. </t>
    </r>
    <r>
      <rPr>
        <sz val="11"/>
        <color rgb="FF000000"/>
        <rFont val="Calibri"/>
      </rPr>
      <t xml:space="preserve">
</t>
    </r>
    <r>
      <rPr>
        <sz val="11"/>
        <color rgb="FF000000"/>
        <rFont val="Calibri"/>
      </rPr>
      <t xml:space="preserve">In Object Explorer, expand &gt;&gt; SQL Server Agent &gt;&gt; Jobs. Create, modify, and delete jobs to implement the backup schedule. (Alternatively, this may done using T-SQL code or Third-party Backup software.) </t>
    </r>
    <r>
      <rPr>
        <sz val="11"/>
        <color rgb="FF000000"/>
        <rFont val="Calibri"/>
      </rPr>
      <t xml:space="preserve">
</t>
    </r>
    <r>
      <rPr>
        <sz val="11"/>
        <color rgb="FF000000"/>
        <rFont val="Calibri"/>
      </rPr>
      <t xml:space="preserve">Correct any issues that have been causing backups to fail. </t>
    </r>
    <r>
      <rPr>
        <sz val="11"/>
        <color rgb="FF000000"/>
        <rFont val="Calibri"/>
      </rPr>
      <t xml:space="preserve">
</t>
    </r>
    <r>
      <rPr>
        <sz val="11"/>
        <color rgb="FF000000"/>
        <rFont val="Calibri"/>
      </rPr>
      <t>Test the restoration of the database at least once a year; correct any issues that cause it to fail. Maintain a record of these tests.</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</si>
  <si>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In the event of a system failure, SQL Server must be able to bring the database back to a consistent state.</t>
    </r>
  </si>
  <si>
    <r>
      <rPr>
        <sz val="11"/>
        <color rgb="FF000000"/>
        <rFont val="Calibri"/>
      </rPr>
      <t>Review the system security plan (SSP) to determine whether the database is static, the recovery model to be used, the backup schedule, and the plan for testing database restoration.</t>
    </r>
    <r>
      <rPr>
        <sz val="11"/>
        <color rgb="FF000000"/>
        <rFont val="Calibri"/>
      </rPr>
      <t xml:space="preserve">
</t>
    </r>
    <r>
      <rPr>
        <sz val="11"/>
        <color rgb="FF000000"/>
        <rFont val="Calibri"/>
      </rPr>
      <t xml:space="preserve">If the SSP does not state that the database is static, assume that it is not static. If any of the other information is absent, this is a finding. </t>
    </r>
    <r>
      <rPr>
        <sz val="11"/>
        <color rgb="FF000000"/>
        <rFont val="Calibri"/>
      </rPr>
      <t xml:space="preserve">
</t>
    </r>
    <r>
      <rPr>
        <sz val="11"/>
        <color rgb="FF000000"/>
        <rFont val="Calibri"/>
      </rPr>
      <t xml:space="preserve">If the database is not static, and the documented recovery model is Bulk Logged, but the justification and authorization for this are not documented, this is a finding. </t>
    </r>
    <r>
      <rPr>
        <sz val="11"/>
        <color rgb="FF000000"/>
        <rFont val="Calibri"/>
      </rPr>
      <t xml:space="preserve">
</t>
    </r>
    <r>
      <rPr>
        <sz val="11"/>
        <color rgb="FF000000"/>
        <rFont val="Calibri"/>
      </rPr>
      <t>Run the following to determine Recovery Model:</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name, recovery_model_desc</t>
    </r>
    <r>
      <rPr>
        <sz val="11"/>
        <color rgb="FF000000"/>
        <rFont val="Calibri"/>
      </rPr>
      <t xml:space="preserve">
</t>
    </r>
    <r>
      <rPr>
        <sz val="11"/>
        <color rgb="FF000000"/>
        <rFont val="Calibri"/>
      </rPr>
      <t>FROM sys.databases</t>
    </r>
    <r>
      <rPr>
        <sz val="11"/>
        <color rgb="FF000000"/>
        <rFont val="Calibri"/>
      </rPr>
      <t xml:space="preserve">
</t>
    </r>
    <r>
      <rPr>
        <sz val="11"/>
        <color rgb="FF000000"/>
        <rFont val="Calibri"/>
      </rPr>
      <t>ORDER BY name</t>
    </r>
    <r>
      <rPr>
        <sz val="11"/>
        <color rgb="FF000000"/>
        <rFont val="Calibri"/>
      </rPr>
      <t xml:space="preserve">
</t>
    </r>
    <r>
      <rPr>
        <sz val="11"/>
        <color rgb="FF000000"/>
        <rFont val="Calibri"/>
      </rPr>
      <t xml:space="preserve">If the recovery model description does not match the documented recovery model, this is a finding. </t>
    </r>
    <r>
      <rPr>
        <sz val="11"/>
        <color rgb="FF000000"/>
        <rFont val="Calibri"/>
      </rPr>
      <t xml:space="preserve">
</t>
    </r>
    <r>
      <rPr>
        <sz val="11"/>
        <color rgb="FF000000"/>
        <rFont val="Calibri"/>
      </rPr>
      <t xml:space="preserve">Review the jobs set up to implement the backup plan. If they are absent, this is a finding. </t>
    </r>
    <r>
      <rPr>
        <sz val="11"/>
        <color rgb="FF000000"/>
        <rFont val="Calibri"/>
      </rPr>
      <t xml:space="preserve">
</t>
    </r>
    <r>
      <rPr>
        <sz val="11"/>
        <color rgb="FF000000"/>
        <rFont val="Calibri"/>
      </rPr>
      <t>Check the history of the backups by running the following query.  It checks the last 30 days of backups by database.</t>
    </r>
    <r>
      <rPr>
        <sz val="11"/>
        <color rgb="FF000000"/>
        <rFont val="Calibri"/>
      </rPr>
      <t xml:space="preserve">
</t>
    </r>
    <r>
      <rPr>
        <sz val="11"/>
        <color rgb="FF000000"/>
        <rFont val="Calibri"/>
      </rPr>
      <t>USE [msdb]</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SELECT database_name, </t>
    </r>
    <r>
      <rPr>
        <sz val="11"/>
        <color rgb="FF000000"/>
        <rFont val="Calibri"/>
      </rPr>
      <t xml:space="preserve">
</t>
    </r>
    <r>
      <rPr>
        <sz val="11"/>
        <color rgb="FF000000"/>
        <rFont val="Calibri"/>
      </rPr>
      <t xml:space="preserve">   CASE type</t>
    </r>
    <r>
      <rPr>
        <sz val="11"/>
        <color rgb="FF000000"/>
        <rFont val="Calibri"/>
      </rPr>
      <t xml:space="preserve">
</t>
    </r>
    <r>
      <rPr>
        <sz val="11"/>
        <color rgb="FF000000"/>
        <rFont val="Calibri"/>
      </rPr>
      <t xml:space="preserve">    WHEN 'D' THEN 'Full'</t>
    </r>
    <r>
      <rPr>
        <sz val="11"/>
        <color rgb="FF000000"/>
        <rFont val="Calibri"/>
      </rPr>
      <t xml:space="preserve">
</t>
    </r>
    <r>
      <rPr>
        <sz val="11"/>
        <color rgb="FF000000"/>
        <rFont val="Calibri"/>
      </rPr>
      <t xml:space="preserve">    WHEN 'I' THEN 'Differential'</t>
    </r>
    <r>
      <rPr>
        <sz val="11"/>
        <color rgb="FF000000"/>
        <rFont val="Calibri"/>
      </rPr>
      <t xml:space="preserve">
</t>
    </r>
    <r>
      <rPr>
        <sz val="11"/>
        <color rgb="FF000000"/>
        <rFont val="Calibri"/>
      </rPr>
      <t xml:space="preserve">    WHEN 'L' THEN 'Log'</t>
    </r>
    <r>
      <rPr>
        <sz val="11"/>
        <color rgb="FF000000"/>
        <rFont val="Calibri"/>
      </rPr>
      <t xml:space="preserve">
</t>
    </r>
    <r>
      <rPr>
        <sz val="11"/>
        <color rgb="FF000000"/>
        <rFont val="Calibri"/>
      </rPr>
      <t xml:space="preserve">   ELSE type</t>
    </r>
    <r>
      <rPr>
        <sz val="11"/>
        <color rgb="FF000000"/>
        <rFont val="Calibri"/>
      </rPr>
      <t xml:space="preserve">
</t>
    </r>
    <r>
      <rPr>
        <sz val="11"/>
        <color rgb="FF000000"/>
        <rFont val="Calibri"/>
      </rPr>
      <t xml:space="preserve">   END AS backup_type,</t>
    </r>
    <r>
      <rPr>
        <sz val="11"/>
        <color rgb="FF000000"/>
        <rFont val="Calibri"/>
      </rPr>
      <t xml:space="preserve">
</t>
    </r>
    <r>
      <rPr>
        <sz val="11"/>
        <color rgb="FF000000"/>
        <rFont val="Calibri"/>
      </rPr>
      <t xml:space="preserve"> is_copy_only,</t>
    </r>
    <r>
      <rPr>
        <sz val="11"/>
        <color rgb="FF000000"/>
        <rFont val="Calibri"/>
      </rPr>
      <t xml:space="preserve">
</t>
    </r>
    <r>
      <rPr>
        <sz val="11"/>
        <color rgb="FF000000"/>
        <rFont val="Calibri"/>
      </rPr>
      <t xml:space="preserve"> backup_start_date, backup_finish_date</t>
    </r>
    <r>
      <rPr>
        <sz val="11"/>
        <color rgb="FF000000"/>
        <rFont val="Calibri"/>
      </rPr>
      <t xml:space="preserve">
</t>
    </r>
    <r>
      <rPr>
        <sz val="11"/>
        <color rgb="FF000000"/>
        <rFont val="Calibri"/>
      </rPr>
      <t>FROM dbo.backupset</t>
    </r>
    <r>
      <rPr>
        <sz val="11"/>
        <color rgb="FF000000"/>
        <rFont val="Calibri"/>
      </rPr>
      <t xml:space="preserve">
</t>
    </r>
    <r>
      <rPr>
        <sz val="11"/>
        <color rgb="FF000000"/>
        <rFont val="Calibri"/>
      </rPr>
      <t xml:space="preserve">WHERE backup_start_date &gt;= dateadd(day, - 30, getdate()) </t>
    </r>
    <r>
      <rPr>
        <sz val="11"/>
        <color rgb="FF000000"/>
        <rFont val="Calibri"/>
      </rPr>
      <t xml:space="preserve">
</t>
    </r>
    <r>
      <rPr>
        <sz val="11"/>
        <color rgb="FF000000"/>
        <rFont val="Calibri"/>
      </rPr>
      <t>ORDER BY database_name, backup_start_date DESC</t>
    </r>
    <r>
      <rPr>
        <sz val="11"/>
        <color rgb="FF000000"/>
        <rFont val="Calibri"/>
      </rPr>
      <t xml:space="preserve">
</t>
    </r>
    <r>
      <rPr>
        <sz val="11"/>
        <color rgb="FF000000"/>
        <rFont val="Calibri"/>
      </rPr>
      <t xml:space="preserve">If the history indicates a pattern of job failures by missing or gaps in backups, this is a finding. </t>
    </r>
    <r>
      <rPr>
        <sz val="11"/>
        <color rgb="FF000000"/>
        <rFont val="Calibri"/>
      </rPr>
      <t xml:space="preserve">
</t>
    </r>
    <r>
      <rPr>
        <sz val="11"/>
        <color rgb="FF000000"/>
        <rFont val="Calibri"/>
      </rPr>
      <t>Review evidence that database recovery is tested annually or more often, and that the most recent test was successful. If not, this is a finding.</t>
    </r>
  </si>
  <si>
    <t>V-213911</t>
  </si>
  <si>
    <r>
      <rPr>
        <sz val="11"/>
        <rFont val="Calibri"/>
      </rPr>
      <t>The Database Master Key encryption password must meet DOD password complexity requirements.</t>
    </r>
  </si>
  <si>
    <r>
      <rPr>
        <sz val="11"/>
        <color rgb="FF000000"/>
        <rFont val="Calibri"/>
      </rPr>
      <t xml:space="preserve">Assign an encryption password to the Database Master Key that is a minimum of 15 characters with at least 1 upper-case character, 1 lower-case character, 1 special character, and 1 numeric character, and at least 8 characters changed from the previous password. </t>
    </r>
    <r>
      <rPr>
        <sz val="11"/>
        <color rgb="FF000000"/>
        <rFont val="Calibri"/>
      </rPr>
      <t xml:space="preserve">
</t>
    </r>
    <r>
      <rPr>
        <sz val="11"/>
        <color rgb="FF000000"/>
        <rFont val="Calibri"/>
      </rPr>
      <t xml:space="preserve">To change the Database Master Key encryption password: </t>
    </r>
    <r>
      <rPr>
        <sz val="11"/>
        <color rgb="FF000000"/>
        <rFont val="Calibri"/>
      </rPr>
      <t xml:space="preserve">
</t>
    </r>
    <r>
      <rPr>
        <sz val="11"/>
        <color rgb="FF000000"/>
        <rFont val="Calibri"/>
      </rPr>
      <t xml:space="preserve">USE [database name]; </t>
    </r>
    <r>
      <rPr>
        <sz val="11"/>
        <color rgb="FF000000"/>
        <rFont val="Calibri"/>
      </rPr>
      <t xml:space="preserve">
</t>
    </r>
    <r>
      <rPr>
        <sz val="11"/>
        <color rgb="FF000000"/>
        <rFont val="Calibri"/>
      </rPr>
      <t xml:space="preserve">ALTER MASTER KEY REGENERATE WITH ENCRYPTION BY PASSWORD = '[new password]'; </t>
    </r>
    <r>
      <rPr>
        <sz val="11"/>
        <color rgb="FF000000"/>
        <rFont val="Calibri"/>
      </rPr>
      <t xml:space="preserve">
</t>
    </r>
    <r>
      <rPr>
        <sz val="11"/>
        <color rgb="FF000000"/>
        <rFont val="Calibri"/>
      </rPr>
      <t>Note: The Database Master Key encryption method should not be changed until the effects are thoroughly reviewed. Changing the master key encryption causes all encryption using the Database Master Key to be decrypted and re-encrypted. This action should not be taken during a high-demand time. Please see the MS SQL Server documentation prior to re-encrypting the Database Master Key for detailed information.</t>
    </r>
  </si>
  <si>
    <r>
      <rPr>
        <sz val="11"/>
        <color rgb="FF000000"/>
        <rFont val="Calibri"/>
      </rPr>
      <t>Weak passwords may be easily guessed. When passwords are used to encrypt keys used for encryption of sensitive data, then the confidentiality of all data encrypted using that key is at risk.</t>
    </r>
  </si>
  <si>
    <r>
      <rPr>
        <sz val="11"/>
        <color rgb="FF000000"/>
        <rFont val="Calibri"/>
      </rPr>
      <t xml:space="preserve">From the query prompt: </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[master].sys.databases </t>
    </r>
    <r>
      <rPr>
        <sz val="11"/>
        <color rgb="FF000000"/>
        <rFont val="Calibri"/>
      </rPr>
      <t xml:space="preserve">
</t>
    </r>
    <r>
      <rPr>
        <sz val="11"/>
        <color rgb="FF000000"/>
        <rFont val="Calibri"/>
      </rPr>
      <t xml:space="preserve">WHERE state = 0 </t>
    </r>
    <r>
      <rPr>
        <sz val="11"/>
        <color rgb="FF000000"/>
        <rFont val="Calibri"/>
      </rPr>
      <t xml:space="preserve">
</t>
    </r>
    <r>
      <rPr>
        <sz val="11"/>
        <color rgb="FF000000"/>
        <rFont val="Calibri"/>
      </rPr>
      <t xml:space="preserve">Repeat for each database: </t>
    </r>
    <r>
      <rPr>
        <sz val="11"/>
        <color rgb="FF000000"/>
        <rFont val="Calibri"/>
      </rPr>
      <t xml:space="preserve">
</t>
    </r>
    <r>
      <rPr>
        <sz val="11"/>
        <color rgb="FF000000"/>
        <rFont val="Calibri"/>
      </rPr>
      <t xml:space="preserve">From the query prompt: </t>
    </r>
    <r>
      <rPr>
        <sz val="11"/>
        <color rgb="FF000000"/>
        <rFont val="Calibri"/>
      </rPr>
      <t xml:space="preserve">
</t>
    </r>
    <r>
      <rPr>
        <sz val="11"/>
        <color rgb="FF000000"/>
        <rFont val="Calibri"/>
      </rPr>
      <t xml:space="preserve">USE [database name] </t>
    </r>
    <r>
      <rPr>
        <sz val="11"/>
        <color rgb="FF000000"/>
        <rFont val="Calibri"/>
      </rPr>
      <t xml:space="preserve">
</t>
    </r>
    <r>
      <rPr>
        <sz val="11"/>
        <color rgb="FF000000"/>
        <rFont val="Calibri"/>
      </rPr>
      <t xml:space="preserve">SELECT COUNT(name) </t>
    </r>
    <r>
      <rPr>
        <sz val="11"/>
        <color rgb="FF000000"/>
        <rFont val="Calibri"/>
      </rPr>
      <t xml:space="preserve">
</t>
    </r>
    <r>
      <rPr>
        <sz val="11"/>
        <color rgb="FF000000"/>
        <rFont val="Calibri"/>
      </rPr>
      <t xml:space="preserve">FROM sys.symmetric_keys s, sys.key_encryptions k </t>
    </r>
    <r>
      <rPr>
        <sz val="11"/>
        <color rgb="FF000000"/>
        <rFont val="Calibri"/>
      </rPr>
      <t xml:space="preserve">
</t>
    </r>
    <r>
      <rPr>
        <sz val="11"/>
        <color rgb="FF000000"/>
        <rFont val="Calibri"/>
      </rPr>
      <t xml:space="preserve">WHERE s.name = '##MS_DatabaseMasterKey##' </t>
    </r>
    <r>
      <rPr>
        <sz val="11"/>
        <color rgb="FF000000"/>
        <rFont val="Calibri"/>
      </rPr>
      <t xml:space="preserve">
</t>
    </r>
    <r>
      <rPr>
        <sz val="11"/>
        <color rgb="FF000000"/>
        <rFont val="Calibri"/>
      </rPr>
      <t xml:space="preserve">AND s.symmetric_key_id = k.key_id </t>
    </r>
    <r>
      <rPr>
        <sz val="11"/>
        <color rgb="FF000000"/>
        <rFont val="Calibri"/>
      </rPr>
      <t xml:space="preserve">
</t>
    </r>
    <r>
      <rPr>
        <sz val="11"/>
        <color rgb="FF000000"/>
        <rFont val="Calibri"/>
      </rPr>
      <t>AND k.crypt_type in ('ESKP', 'ESP2', 'ESP3')</t>
    </r>
    <r>
      <rPr>
        <sz val="11"/>
        <color rgb="FF000000"/>
        <rFont val="Calibri"/>
      </rPr>
      <t xml:space="preserve">
</t>
    </r>
    <r>
      <rPr>
        <sz val="11"/>
        <color rgb="FF000000"/>
        <rFont val="Calibri"/>
      </rPr>
      <t>If the value returned is zero, this is not applicable.</t>
    </r>
    <r>
      <rPr>
        <sz val="11"/>
        <color rgb="FF000000"/>
        <rFont val="Calibri"/>
      </rPr>
      <t xml:space="preserve">
</t>
    </r>
    <r>
      <rPr>
        <sz val="11"/>
        <color rgb="FF000000"/>
        <rFont val="Calibri"/>
      </rPr>
      <t xml:space="preserve">If the value returned is greater than zero, a Database Master Key exists and is encrypted with a password. </t>
    </r>
    <r>
      <rPr>
        <sz val="11"/>
        <color rgb="FF000000"/>
        <rFont val="Calibri"/>
      </rPr>
      <t xml:space="preserve">
</t>
    </r>
    <r>
      <rPr>
        <sz val="11"/>
        <color rgb="FF000000"/>
        <rFont val="Calibri"/>
      </rPr>
      <t xml:space="preserve">Review procedures and evidence of password requirements used to encrypt Database Master Keys. </t>
    </r>
    <r>
      <rPr>
        <sz val="11"/>
        <color rgb="FF000000"/>
        <rFont val="Calibri"/>
      </rPr>
      <t xml:space="preserve">
</t>
    </r>
    <r>
      <rPr>
        <sz val="11"/>
        <color rgb="FF000000"/>
        <rFont val="Calibri"/>
      </rPr>
      <t>If the passwords are not required to meet DoD password standards, currently a minimum of 15 characters with at least 1 upper-case character, 1 lower-case character, 1 special character, and 1 numeric character, and at least 8 characters changed from the previous password, this is a finding.</t>
    </r>
  </si>
  <si>
    <t>V-213912</t>
  </si>
  <si>
    <r>
      <rPr>
        <sz val="11"/>
        <rFont val="Calibri"/>
      </rPr>
      <t>The Database Master Key must be encrypted by the Service Master Key, where a Database Master Key is required and another encryption method has not been specified.</t>
    </r>
  </si>
  <si>
    <r>
      <rPr>
        <sz val="11"/>
        <color rgb="FF000000"/>
        <rFont val="Calibri"/>
      </rPr>
      <t>Where possible, encrypt the Database Master Key with a password known only to the application administrator.</t>
    </r>
    <r>
      <rPr>
        <sz val="11"/>
        <color rgb="FF000000"/>
        <rFont val="Calibri"/>
      </rPr>
      <t xml:space="preserve">
</t>
    </r>
    <r>
      <rPr>
        <sz val="11"/>
        <color rgb="FF000000"/>
        <rFont val="Calibri"/>
      </rPr>
      <t>Where not possible, configure additional audit events or alerts to detect unauthorized access to the Database Master Key by users not authorized to view sensitive data.</t>
    </r>
  </si>
  <si>
    <r>
      <rPr>
        <sz val="11"/>
        <color rgb="FF000000"/>
        <rFont val="Calibri"/>
      </rPr>
      <t>When not encrypted by the Service Master Key, system administrators or application administrators may access and use the Database Master Key to view sensitive data that they are not authorized to view. Where alternate encryption means are not feasible, encryption by the Service Master Key may be necessary. To help protect sensitive data from unauthorized access by DBAs, mitigations may be in order. Mitigations may include automatic alerts or other audit events when the Database Master Key is accessed outside of the application or by a DBA account.</t>
    </r>
  </si>
  <si>
    <r>
      <rPr>
        <sz val="11"/>
        <color rgb="FF000000"/>
        <rFont val="Calibri"/>
      </rPr>
      <t xml:space="preserve">If no databases require encryption, this is not a finding. </t>
    </r>
    <r>
      <rPr>
        <sz val="11"/>
        <color rgb="FF000000"/>
        <rFont val="Calibri"/>
      </rPr>
      <t xml:space="preserve">
</t>
    </r>
    <r>
      <rPr>
        <sz val="11"/>
        <color rgb="FF000000"/>
        <rFont val="Calibri"/>
      </rPr>
      <t xml:space="preserve">From the query prompt: </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[master].sys.databases </t>
    </r>
    <r>
      <rPr>
        <sz val="11"/>
        <color rgb="FF000000"/>
        <rFont val="Calibri"/>
      </rPr>
      <t xml:space="preserve">
</t>
    </r>
    <r>
      <rPr>
        <sz val="11"/>
        <color rgb="FF000000"/>
        <rFont val="Calibri"/>
      </rPr>
      <t xml:space="preserve">WHERE is_master_key_encrypted_by_server = 1 </t>
    </r>
    <r>
      <rPr>
        <sz val="11"/>
        <color rgb="FF000000"/>
        <rFont val="Calibri"/>
      </rPr>
      <t xml:space="preserve">
</t>
    </r>
    <r>
      <rPr>
        <sz val="11"/>
        <color rgb="FF000000"/>
        <rFont val="Calibri"/>
      </rPr>
      <t xml:space="preserve">AND owner_sid &lt;&gt; 1 </t>
    </r>
    <r>
      <rPr>
        <sz val="11"/>
        <color rgb="FF000000"/>
        <rFont val="Calibri"/>
      </rPr>
      <t xml:space="preserve">
</t>
    </r>
    <r>
      <rPr>
        <sz val="11"/>
        <color rgb="FF000000"/>
        <rFont val="Calibri"/>
      </rPr>
      <t xml:space="preserve">AND state = 0; </t>
    </r>
    <r>
      <rPr>
        <sz val="11"/>
        <color rgb="FF000000"/>
        <rFont val="Calibri"/>
      </rPr>
      <t xml:space="preserve">
</t>
    </r>
    <r>
      <rPr>
        <sz val="11"/>
        <color rgb="FF000000"/>
        <rFont val="Calibri"/>
      </rPr>
      <t xml:space="preserve">(Note that this query assumes that the [sa] account is not used as the owner of application databases, in keeping with other STIG guidance. If this is not the case, modify the query accordingly.) </t>
    </r>
    <r>
      <rPr>
        <sz val="11"/>
        <color rgb="FF000000"/>
        <rFont val="Calibri"/>
      </rPr>
      <t xml:space="preserve">
</t>
    </r>
    <r>
      <rPr>
        <sz val="11"/>
        <color rgb="FF000000"/>
        <rFont val="Calibri"/>
      </rPr>
      <t xml:space="preserve">If no databases are returned by the query, this is not a finding. </t>
    </r>
    <r>
      <rPr>
        <sz val="11"/>
        <color rgb="FF000000"/>
        <rFont val="Calibri"/>
      </rPr>
      <t xml:space="preserve">
</t>
    </r>
    <r>
      <rPr>
        <sz val="11"/>
        <color rgb="FF000000"/>
        <rFont val="Calibri"/>
      </rPr>
      <t xml:space="preserve">For any databases returned, verify in the System Security Plan that encryption of the Database Master Key using the Service Master Key is acceptable and approved by the Information Owner, and the encrypted data does not require additional protections to deter or detect DBA access. If not approved, this is a finding. </t>
    </r>
    <r>
      <rPr>
        <sz val="11"/>
        <color rgb="FF000000"/>
        <rFont val="Calibri"/>
      </rPr>
      <t xml:space="preserve">
</t>
    </r>
    <r>
      <rPr>
        <sz val="11"/>
        <color rgb="FF000000"/>
        <rFont val="Calibri"/>
      </rPr>
      <t xml:space="preserve">If approved and additional protections are required, then verify the additional requirements are in place in accordance with the System Security Plan. These may include additional auditing on access of the Database Master Key with alerts or other automated monitoring. </t>
    </r>
    <r>
      <rPr>
        <sz val="11"/>
        <color rgb="FF000000"/>
        <rFont val="Calibri"/>
      </rPr>
      <t xml:space="preserve">
</t>
    </r>
    <r>
      <rPr>
        <sz val="11"/>
        <color rgb="FF000000"/>
        <rFont val="Calibri"/>
      </rPr>
      <t>If the additional requirements are not in place, this is a finding.</t>
    </r>
  </si>
  <si>
    <t>V-213913</t>
  </si>
  <si>
    <r>
      <rPr>
        <sz val="11"/>
        <rFont val="Calibri"/>
      </rPr>
      <t>The Certificate used for encryption must be backed up and stored in a secure location that is not on the SQL Server.</t>
    </r>
  </si>
  <si>
    <r>
      <rPr>
        <sz val="11"/>
        <color rgb="FF000000"/>
        <rFont val="Calibri"/>
      </rPr>
      <t>Document and implement procedures to safely back up and store the Certificate used for encryption in a secure location that is not on the SQL Server. Include in the procedures to establish evidence of backup and storage as well as careful, restricted access and restoration of the Certificate.</t>
    </r>
    <r>
      <rPr>
        <sz val="11"/>
        <color rgb="FF000000"/>
        <rFont val="Calibri"/>
      </rPr>
      <t xml:space="preserve">
</t>
    </r>
    <r>
      <rPr>
        <sz val="11"/>
        <color rgb="FF000000"/>
        <rFont val="Calibri"/>
      </rPr>
      <t xml:space="preserve">BACKUP CERTIFICATE 'CertificateName' TO FILE = 'path_to_file' </t>
    </r>
    <r>
      <rPr>
        <sz val="11"/>
        <color rgb="FF000000"/>
        <rFont val="Calibri"/>
      </rPr>
      <t xml:space="preserve">
</t>
    </r>
    <r>
      <rPr>
        <sz val="11"/>
        <color rgb="FF000000"/>
        <rFont val="Calibri"/>
      </rPr>
      <t xml:space="preserve">WITH PRIVATE KEY (FILE = 'path_to_pvk', ENCRYPTION BY PASSWORD = 'password'); </t>
    </r>
    <r>
      <rPr>
        <sz val="11"/>
        <color rgb="FF000000"/>
        <rFont val="Calibri"/>
      </rPr>
      <t xml:space="preserve">
</t>
    </r>
    <r>
      <rPr>
        <sz val="11"/>
        <color rgb="FF000000"/>
        <rFont val="Calibri"/>
      </rPr>
      <t>As this requires a password, ensure it is not exposed to unauthorized persons or stored as plain text.</t>
    </r>
  </si>
  <si>
    <r>
      <rPr>
        <sz val="11"/>
        <color rgb="FF000000"/>
        <rFont val="Calibri"/>
      </rPr>
      <t>Backup and recovery of the Certificate used for encryption is critical to the complete recovery of the database. Not having this key can lead to loss of data during recovery.</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</si>
  <si>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 xml:space="preserve">Review procedures for and evidence of backup of the Certificate used for encryption in the System Security Plan. </t>
    </r>
    <r>
      <rPr>
        <sz val="11"/>
        <color rgb="FF000000"/>
        <rFont val="Calibri"/>
      </rPr>
      <t xml:space="preserve">
</t>
    </r>
    <r>
      <rPr>
        <sz val="11"/>
        <color rgb="FF000000"/>
        <rFont val="Calibri"/>
      </rPr>
      <t xml:space="preserve">If the procedures or evidence does not exist, this is a finding. </t>
    </r>
    <r>
      <rPr>
        <sz val="11"/>
        <color rgb="FF000000"/>
        <rFont val="Calibri"/>
      </rPr>
      <t xml:space="preserve">
</t>
    </r>
    <r>
      <rPr>
        <sz val="11"/>
        <color rgb="FF000000"/>
        <rFont val="Calibri"/>
      </rPr>
      <t xml:space="preserve">If the procedures do not indicate that a backup of the Certificate used for encryption is stored in a secure location that is not on the SQL Server, this is a finding. </t>
    </r>
    <r>
      <rPr>
        <sz val="11"/>
        <color rgb="FF000000"/>
        <rFont val="Calibri"/>
      </rPr>
      <t xml:space="preserve">
</t>
    </r>
    <r>
      <rPr>
        <sz val="11"/>
        <color rgb="FF000000"/>
        <rFont val="Calibri"/>
      </rPr>
      <t>If procedures do not indicate access restrictions to the Certificate backup, this is a finding.</t>
    </r>
  </si>
  <si>
    <t>V-213914</t>
  </si>
  <si>
    <r>
      <rPr>
        <sz val="11"/>
        <rFont val="Calibri"/>
      </rPr>
      <t>SQL Server must isolate security functions from non-security functions.</t>
    </r>
  </si>
  <si>
    <r>
      <rPr>
        <sz val="11"/>
        <color rgb="FF000000"/>
        <rFont val="Calibri"/>
      </rPr>
      <t xml:space="preserve">Check the server documentation, locate security-related database objects and code in a separate database, schema, table, or other separate security domain from database objects and code implementing application logic.  </t>
    </r>
    <r>
      <rPr>
        <sz val="11"/>
        <color rgb="FF000000"/>
        <rFont val="Calibri"/>
      </rPr>
      <t xml:space="preserve">
</t>
    </r>
    <r>
      <rPr>
        <sz val="11"/>
        <color rgb="FF000000"/>
        <rFont val="Calibri"/>
      </rPr>
      <t>Microsoft SQL Server 2005 introduced the concept of database object schemas. Schemas are analogous to separate namespaces or containers used to store database objects. Security permissions apply to schemas, making them an important tool for separating and protecting database objects based on access rights. Schemas reduce the work required, and improve the flexibility, for security-related administration of a database.</t>
    </r>
    <r>
      <rPr>
        <sz val="11"/>
        <color rgb="FF000000"/>
        <rFont val="Calibri"/>
      </rPr>
      <t xml:space="preserve">
</t>
    </r>
    <r>
      <rPr>
        <sz val="11"/>
        <color rgb="FF000000"/>
        <rFont val="Calibri"/>
      </rPr>
      <t>User-schema separation allows for more flexibility in managing database object permissions. A schema is a named container for database objects, which allows the user to group objects into separate namespaces.</t>
    </r>
    <r>
      <rPr>
        <sz val="11"/>
        <color rgb="FF000000"/>
        <rFont val="Calibri"/>
      </rPr>
      <t xml:space="preserve">
</t>
    </r>
    <r>
      <rPr>
        <sz val="11"/>
        <color rgb="FF000000"/>
        <rFont val="Calibri"/>
      </rPr>
      <t>Where possible, locate security-related database objects and code in a separate database, schema, or other separate security domain from database objects and code implementing application logic. In all cases, use GRANT, REVOKE, DENY, ALTER ROLE … ADD MEMBER … and/or ALTER ROLE …. DROP MEMBER statements to add and remove permissions on server-level and database-level security-related objects to provide effective isolation.</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</si>
  <si>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</si>
  <si>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Determine elements of security functionality (lists of permissions, additional authentication information, stored procedures, application specific auditing, etc.) that are being housed inside SQL server.</t>
    </r>
    <r>
      <rPr>
        <sz val="11"/>
        <color rgb="FF000000"/>
        <rFont val="Calibri"/>
      </rPr>
      <t xml:space="preserve">
</t>
    </r>
    <r>
      <rPr>
        <sz val="11"/>
        <color rgb="FF000000"/>
        <rFont val="Calibri"/>
      </rPr>
      <t>For any elements found, check SQL Server to determine if these objects or code implementing security functionality are located in a separate security domain, such as a separate database, schema, or table created specifically for security functionality.</t>
    </r>
    <r>
      <rPr>
        <sz val="11"/>
        <color rgb="FF000000"/>
        <rFont val="Calibri"/>
      </rPr>
      <t xml:space="preserve">
</t>
    </r>
    <r>
      <rPr>
        <sz val="11"/>
        <color rgb="FF000000"/>
        <rFont val="Calibri"/>
      </rPr>
      <t>If the database is a SQL Server default database (master, msdb, model, tempdb), this is NA.</t>
    </r>
    <r>
      <rPr>
        <sz val="11"/>
        <color rgb="FF000000"/>
        <rFont val="Calibri"/>
      </rPr>
      <t xml:space="preserve">
</t>
    </r>
    <r>
      <rPr>
        <sz val="11"/>
        <color rgb="FF000000"/>
        <rFont val="Calibri"/>
      </rPr>
      <t>Run the following query to list all the user-defined databases:</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sys.databases </t>
    </r>
    <r>
      <rPr>
        <sz val="11"/>
        <color rgb="FF000000"/>
        <rFont val="Calibri"/>
      </rPr>
      <t xml:space="preserve">
</t>
    </r>
    <r>
      <rPr>
        <sz val="11"/>
        <color rgb="FF000000"/>
        <rFont val="Calibri"/>
      </rPr>
      <t xml:space="preserve">WHERE database_id &gt; 4 </t>
    </r>
    <r>
      <rPr>
        <sz val="11"/>
        <color rgb="FF000000"/>
        <rFont val="Calibri"/>
      </rPr>
      <t xml:space="preserve">
</t>
    </r>
    <r>
      <rPr>
        <sz val="11"/>
        <color rgb="FF000000"/>
        <rFont val="Calibri"/>
      </rPr>
      <t>ORDER BY 1;</t>
    </r>
    <r>
      <rPr>
        <sz val="11"/>
        <color rgb="FF000000"/>
        <rFont val="Calibri"/>
      </rPr>
      <t xml:space="preserve">
</t>
    </r>
    <r>
      <rPr>
        <sz val="11"/>
        <color rgb="FF000000"/>
        <rFont val="Calibri"/>
      </rPr>
      <t>Review the database structure to determine where security related functionality is stored. If security-related database objects or code are not kept separate, this is a finding.</t>
    </r>
  </si>
  <si>
    <t>V-213915</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</si>
  <si>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</si>
  <si>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</si>
  <si>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 xml:space="preserve">Applications, including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</si>
  <si>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Review the procedures for the refreshing of development/test data from production. Review any scripts or code that exists for the movement of production data to development/test systems, or to any other location or for any other purpose. Verify that copies of production data are not left in unprotected locations. If the code that exists for data movement does not comply with the organization-defined data transfer policy and/or fails to remove any copies of production data from unprotected locations, this is a finding.</t>
    </r>
  </si>
  <si>
    <t>V-213916</t>
  </si>
  <si>
    <r>
      <rPr>
        <sz val="11"/>
        <rFont val="Calibri"/>
      </rPr>
      <t>SQL Server must check the validity of all data inputs except those specifically identified by the organization.</t>
    </r>
  </si>
  <si>
    <r>
      <rPr>
        <sz val="11"/>
        <color rgb="FF000000"/>
        <rFont val="Calibri"/>
      </rPr>
      <t xml:space="preserve">Use parameterized queries, constraints, foreign keys, etc. to validate data input. </t>
    </r>
    <r>
      <rPr>
        <sz val="11"/>
        <color rgb="FF000000"/>
        <rFont val="Calibri"/>
      </rPr>
      <t xml:space="preserve">
</t>
    </r>
    <r>
      <rPr>
        <sz val="11"/>
        <color rgb="FF000000"/>
        <rFont val="Calibri"/>
      </rPr>
      <t>Modify SQL Server to properly use the correct column data types as required in the database.</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</si>
  <si>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</si>
  <si>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xml:space="preserve">Review DBMS code (stored procedures, functions, triggers), application code, settings, column and field definitions, and constraints to determine whether the database is protected against invalid input. </t>
    </r>
    <r>
      <rPr>
        <sz val="11"/>
        <color rgb="FF000000"/>
        <rFont val="Calibri"/>
      </rPr>
      <t xml:space="preserve">
</t>
    </r>
    <r>
      <rPr>
        <sz val="11"/>
        <color rgb="FF000000"/>
        <rFont val="Calibri"/>
      </rPr>
      <t xml:space="preserve">If code exists that allows invalid data to be acted upon or input into the database, this is a finding. </t>
    </r>
    <r>
      <rPr>
        <sz val="11"/>
        <color rgb="FF000000"/>
        <rFont val="Calibri"/>
      </rPr>
      <t xml:space="preserve">
</t>
    </r>
    <r>
      <rPr>
        <sz val="11"/>
        <color rgb="FF000000"/>
        <rFont val="Calibri"/>
      </rPr>
      <t xml:space="preserve">If column/field definitions are not reflective of the data, this is a finding. </t>
    </r>
    <r>
      <rPr>
        <sz val="11"/>
        <color rgb="FF000000"/>
        <rFont val="Calibri"/>
      </rPr>
      <t xml:space="preserve">
</t>
    </r>
    <r>
      <rPr>
        <sz val="11"/>
        <color rgb="FF000000"/>
        <rFont val="Calibri"/>
      </rPr>
      <t xml:space="preserve">If columns/fields do not contain constraints and validity checking where required, this is a finding. </t>
    </r>
    <r>
      <rPr>
        <sz val="11"/>
        <color rgb="FF000000"/>
        <rFont val="Calibri"/>
      </rPr>
      <t xml:space="preserve">
</t>
    </r>
    <r>
      <rPr>
        <sz val="11"/>
        <color rgb="FF000000"/>
        <rFont val="Calibri"/>
      </rPr>
      <t xml:space="preserve">Where a column/field is noted in the system documentation as necessarily free-form, even though its name and context suggest that it should be strongly typed and constrained, the absence of these protections is not a finding. </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</si>
  <si>
    <t>V-213917</t>
  </si>
  <si>
    <r>
      <rPr>
        <sz val="11"/>
        <rFont val="Calibri"/>
      </rPr>
      <t>SQL Server must provide non-privileged users with error messages that provide information necessary for corrective actions without revealing information that could be exploited by adversaries.</t>
    </r>
  </si>
  <si>
    <r>
      <rPr>
        <sz val="11"/>
        <color rgb="FF000000"/>
        <rFont val="Calibri"/>
      </rPr>
      <t>Adjust database code to remove any information not required for explaining the error to an end user.</t>
    </r>
    <r>
      <rPr>
        <sz val="11"/>
        <color rgb="FF000000"/>
        <rFont val="Calibri"/>
      </rPr>
      <t xml:space="preserve">
</t>
    </r>
    <r>
      <rPr>
        <sz val="11"/>
        <color rgb="FF000000"/>
        <rFont val="Calibri"/>
      </rPr>
      <t>Consider enabling trace flag 3625 to mask certain system-level error information returned to non-administrative users.</t>
    </r>
    <r>
      <rPr>
        <sz val="11"/>
        <color rgb="FF000000"/>
        <rFont val="Calibri"/>
      </rPr>
      <t xml:space="preserve">
</t>
    </r>
    <r>
      <rPr>
        <sz val="11"/>
        <color rgb="FF000000"/>
        <rFont val="Calibri"/>
      </rPr>
      <t>Launch SQL Server Configuration Manager &gt;&gt; Click SQL Services &gt;&gt; Open the instance properties &gt;&gt; Click the Service Parameters tab &gt;&gt; Enter "-T3625" &gt;&gt; Click Add &gt;&gt; Click OK &gt;&gt; Restart SQL instance.</t>
    </r>
  </si>
  <si>
    <r>
      <rPr>
        <sz val="11"/>
        <color rgb="FF000000"/>
        <rFont val="Calibri"/>
      </rPr>
      <t>Any DBMS or associated application providing too much information in error messages on the screen or printout risks compromising the data and security of the system. The structure and content of error messages need to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</si>
  <si>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Review application behavior and custom database code (stored procedures, triggers), to determine whether error messages contain information beyond what is needed for explaining the issue to general users.</t>
    </r>
    <r>
      <rPr>
        <sz val="11"/>
        <color rgb="FF000000"/>
        <rFont val="Calibri"/>
      </rPr>
      <t xml:space="preserve">
</t>
    </r>
    <r>
      <rPr>
        <sz val="11"/>
        <color rgb="FF000000"/>
        <rFont val="Calibri"/>
      </rPr>
      <t>If database error messages contain PII data, sensitive business data, or information useful for identifying the host system or database structure, this is a finding.</t>
    </r>
  </si>
  <si>
    <t>V-213919</t>
  </si>
  <si>
    <r>
      <rPr>
        <sz val="11"/>
        <rFont val="Calibri"/>
      </rPr>
      <t>SQL Server must associate organization-defined types of security labels having organization-defined security label values with information in process, transit, or storage.</t>
    </r>
  </si>
  <si>
    <r>
      <rPr>
        <sz val="11"/>
        <color rgb="FF000000"/>
        <rFont val="Calibri"/>
      </rPr>
      <t>Deploy SQL Server Row-Level Security (see link below) or a third-party software, or add custom data structures, data elements and application code, to provide reliable security labeling of information in process.</t>
    </r>
    <r>
      <rPr>
        <sz val="11"/>
        <color rgb="FF000000"/>
        <rFont val="Calibri"/>
      </rPr>
      <t xml:space="preserve">
</t>
    </r>
    <r>
      <rPr>
        <sz val="11"/>
        <color rgb="FF000000"/>
        <rFont val="Calibri"/>
      </rPr>
      <t>https://msdn.microsoft.com/en-us/library/dn765131.aspx</t>
    </r>
  </si>
  <si>
    <r>
      <rPr>
        <sz val="11"/>
        <color rgb="FF000000"/>
        <rFont val="Calibri"/>
      </rPr>
      <t>Without the association of security labels to information, there is no basis for SQL Server to make security-related access-control decisions.</t>
    </r>
    <r>
      <rPr>
        <sz val="11"/>
        <color rgb="FF000000"/>
        <rFont val="Calibri"/>
      </rPr>
      <t xml:space="preserve">
</t>
    </r>
    <r>
      <rPr>
        <sz val="11"/>
        <color rgb="FF000000"/>
        <rFont val="Calibri"/>
      </rPr>
      <t>Security labels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SQL Server, a third-party product, or custom application code.</t>
    </r>
    <r>
      <rPr>
        <sz val="11"/>
        <color rgb="FF000000"/>
        <rFont val="Calibri"/>
      </rPr>
      <t xml:space="preserve">
</t>
    </r>
    <r>
      <rPr>
        <sz val="11"/>
        <color rgb="FF000000"/>
        <rFont val="Calibri"/>
      </rPr>
      <t>Satisfies: SRG-APP-000313-DB-000309, SRG-APP-000311-DB-000308, SRG-APP-000314-DB-000310</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</si>
  <si>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but neither a third-party solution nor a SQL Server Row-Level security solution is implemented that reliably maintains labels on information, this is a finding.</t>
    </r>
  </si>
  <si>
    <t>V-213921</t>
  </si>
  <si>
    <r>
      <rPr>
        <sz val="11"/>
        <rFont val="Calibri"/>
      </rPr>
      <t>SQL Server must enforce discretionary access control policies, as defined by the data owner, over defined subjects and objects.</t>
    </r>
  </si>
  <si>
    <r>
      <rPr>
        <sz val="11"/>
        <color rgb="FF000000"/>
        <rFont val="Calibri"/>
      </rPr>
      <t>To correct object ownership:</t>
    </r>
    <r>
      <rPr>
        <sz val="11"/>
        <color rgb="FF000000"/>
        <rFont val="Calibri"/>
      </rPr>
      <t xml:space="preserve">
</t>
    </r>
    <r>
      <rPr>
        <sz val="11"/>
        <color rgb="FF000000"/>
        <rFont val="Calibri"/>
      </rPr>
      <t>ALTER AUTHORIZATION ON &lt;Securable&gt; TO &lt;Principal&gt;</t>
    </r>
    <r>
      <rPr>
        <sz val="11"/>
        <color rgb="FF000000"/>
        <rFont val="Calibri"/>
      </rPr>
      <t xml:space="preserve">
</t>
    </r>
    <r>
      <rPr>
        <sz val="11"/>
        <color rgb="FF000000"/>
        <rFont val="Calibri"/>
      </rPr>
      <t>To revoke any unauthorized permissions:</t>
    </r>
    <r>
      <rPr>
        <sz val="11"/>
        <color rgb="FF000000"/>
        <rFont val="Calibri"/>
      </rPr>
      <t xml:space="preserve">
</t>
    </r>
    <r>
      <rPr>
        <sz val="11"/>
        <color rgb="FF000000"/>
        <rFont val="Calibri"/>
      </rPr>
      <t>REVOKE [Permission] ON &lt;Securable&gt; TO &lt;Principal&gt;</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</si>
  <si>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 xml:space="preserve">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</si>
  <si>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Review system documentation to determine requirements for object ownership and authorization delegation.</t>
    </r>
    <r>
      <rPr>
        <sz val="11"/>
        <color rgb="FF000000"/>
        <rFont val="Calibri"/>
      </rPr>
      <t xml:space="preserve">
</t>
    </r>
    <r>
      <rPr>
        <sz val="11"/>
        <color rgb="FF000000"/>
        <rFont val="Calibri"/>
      </rPr>
      <t>Use the following query to discover database object ownership:</t>
    </r>
    <r>
      <rPr>
        <sz val="11"/>
        <color rgb="FF000000"/>
        <rFont val="Calibri"/>
      </rPr>
      <t xml:space="preserve">
</t>
    </r>
    <r>
      <rPr>
        <sz val="11"/>
        <color rgb="FF000000"/>
        <rFont val="Calibri"/>
      </rPr>
      <t>Schemas not owned by the schema or dbo:</t>
    </r>
    <r>
      <rPr>
        <sz val="11"/>
        <color rgb="FF000000"/>
        <rFont val="Calibri"/>
      </rPr>
      <t xml:space="preserve">
</t>
    </r>
    <r>
      <rPr>
        <sz val="11"/>
        <color rgb="FF000000"/>
        <rFont val="Calibri"/>
      </rPr>
      <t>SELECT name AS schema_name, USER_NAME(principal_id) AS schema_owner</t>
    </r>
    <r>
      <rPr>
        <sz val="11"/>
        <color rgb="FF000000"/>
        <rFont val="Calibri"/>
      </rPr>
      <t xml:space="preserve">
</t>
    </r>
    <r>
      <rPr>
        <sz val="11"/>
        <color rgb="FF000000"/>
        <rFont val="Calibri"/>
      </rPr>
      <t>FROM sys.schemas</t>
    </r>
    <r>
      <rPr>
        <sz val="11"/>
        <color rgb="FF000000"/>
        <rFont val="Calibri"/>
      </rPr>
      <t xml:space="preserve">
</t>
    </r>
    <r>
      <rPr>
        <sz val="11"/>
        <color rgb="FF000000"/>
        <rFont val="Calibri"/>
      </rPr>
      <t>WHERE schema_id != principal_id</t>
    </r>
    <r>
      <rPr>
        <sz val="11"/>
        <color rgb="FF000000"/>
        <rFont val="Calibri"/>
      </rPr>
      <t xml:space="preserve">
</t>
    </r>
    <r>
      <rPr>
        <sz val="11"/>
        <color rgb="FF000000"/>
        <rFont val="Calibri"/>
      </rPr>
      <t xml:space="preserve"> AND principal_id != 1</t>
    </r>
    <r>
      <rPr>
        <sz val="11"/>
        <color rgb="FF000000"/>
        <rFont val="Calibri"/>
      </rPr>
      <t xml:space="preserve">
</t>
    </r>
    <r>
      <rPr>
        <sz val="11"/>
        <color rgb="FF000000"/>
        <rFont val="Calibri"/>
      </rPr>
      <t>Objects owned by an individual principal:</t>
    </r>
    <r>
      <rPr>
        <sz val="11"/>
        <color rgb="FF000000"/>
        <rFont val="Calibri"/>
      </rPr>
      <t xml:space="preserve">
</t>
    </r>
    <r>
      <rPr>
        <sz val="11"/>
        <color rgb="FF000000"/>
        <rFont val="Calibri"/>
      </rPr>
      <t xml:space="preserve">SELECT object_id, name AS securable, </t>
    </r>
    <r>
      <rPr>
        <sz val="11"/>
        <color rgb="FF000000"/>
        <rFont val="Calibri"/>
      </rPr>
      <t xml:space="preserve">
</t>
    </r>
    <r>
      <rPr>
        <sz val="11"/>
        <color rgb="FF000000"/>
        <rFont val="Calibri"/>
      </rPr>
      <t xml:space="preserve">  USER_NAME(principal_id) AS object_owner,</t>
    </r>
    <r>
      <rPr>
        <sz val="11"/>
        <color rgb="FF000000"/>
        <rFont val="Calibri"/>
      </rPr>
      <t xml:space="preserve">
</t>
    </r>
    <r>
      <rPr>
        <sz val="11"/>
        <color rgb="FF000000"/>
        <rFont val="Calibri"/>
      </rPr>
      <t xml:space="preserve">  type_desc</t>
    </r>
    <r>
      <rPr>
        <sz val="11"/>
        <color rgb="FF000000"/>
        <rFont val="Calibri"/>
      </rPr>
      <t xml:space="preserve">
</t>
    </r>
    <r>
      <rPr>
        <sz val="11"/>
        <color rgb="FF000000"/>
        <rFont val="Calibri"/>
      </rPr>
      <t>FROM sys.objects</t>
    </r>
    <r>
      <rPr>
        <sz val="11"/>
        <color rgb="FF000000"/>
        <rFont val="Calibri"/>
      </rPr>
      <t xml:space="preserve">
</t>
    </r>
    <r>
      <rPr>
        <sz val="11"/>
        <color rgb="FF000000"/>
        <rFont val="Calibri"/>
      </rPr>
      <t>WHERE is_ms_shipped = 0 AND principal_id IS NOT NULL</t>
    </r>
    <r>
      <rPr>
        <sz val="11"/>
        <color rgb="FF000000"/>
        <rFont val="Calibri"/>
      </rPr>
      <t xml:space="preserve">
</t>
    </r>
    <r>
      <rPr>
        <sz val="11"/>
        <color rgb="FF000000"/>
        <rFont val="Calibri"/>
      </rPr>
      <t>ORDER BY type_desc, securable, object_owner</t>
    </r>
    <r>
      <rPr>
        <sz val="11"/>
        <color rgb="FF000000"/>
        <rFont val="Calibri"/>
      </rPr>
      <t xml:space="preserve">
</t>
    </r>
    <r>
      <rPr>
        <sz val="11"/>
        <color rgb="FF000000"/>
        <rFont val="Calibri"/>
      </rPr>
      <t>Use the following query to discover database users who have been delegated the right to assign additional permissions:</t>
    </r>
    <r>
      <rPr>
        <sz val="11"/>
        <color rgb="FF000000"/>
        <rFont val="Calibri"/>
      </rPr>
      <t xml:space="preserve">
</t>
    </r>
    <r>
      <rPr>
        <sz val="11"/>
        <color rgb="FF000000"/>
        <rFont val="Calibri"/>
      </rPr>
      <t>SELECT U.type_desc, U.name AS grantee,</t>
    </r>
    <r>
      <rPr>
        <sz val="11"/>
        <color rgb="FF000000"/>
        <rFont val="Calibri"/>
      </rPr>
      <t xml:space="preserve">
</t>
    </r>
    <r>
      <rPr>
        <sz val="11"/>
        <color rgb="FF000000"/>
        <rFont val="Calibri"/>
      </rPr>
      <t xml:space="preserve"> DP.class_desc AS securable_type,</t>
    </r>
    <r>
      <rPr>
        <sz val="11"/>
        <color rgb="FF000000"/>
        <rFont val="Calibri"/>
      </rPr>
      <t xml:space="preserve">
</t>
    </r>
    <r>
      <rPr>
        <sz val="11"/>
        <color rgb="FF000000"/>
        <rFont val="Calibri"/>
      </rPr>
      <t xml:space="preserve">   CASE DP.class</t>
    </r>
    <r>
      <rPr>
        <sz val="11"/>
        <color rgb="FF000000"/>
        <rFont val="Calibri"/>
      </rPr>
      <t xml:space="preserve">
</t>
    </r>
    <r>
      <rPr>
        <sz val="11"/>
        <color rgb="FF000000"/>
        <rFont val="Calibri"/>
      </rPr>
      <t xml:space="preserve">    WHEN 0 THEN DB_NAME()</t>
    </r>
    <r>
      <rPr>
        <sz val="11"/>
        <color rgb="FF000000"/>
        <rFont val="Calibri"/>
      </rPr>
      <t xml:space="preserve">
</t>
    </r>
    <r>
      <rPr>
        <sz val="11"/>
        <color rgb="FF000000"/>
        <rFont val="Calibri"/>
      </rPr>
      <t xml:space="preserve">    WHEN 1 THEN OBJECT_NAME(DP.major_id) </t>
    </r>
    <r>
      <rPr>
        <sz val="11"/>
        <color rgb="FF000000"/>
        <rFont val="Calibri"/>
      </rPr>
      <t xml:space="preserve">
</t>
    </r>
    <r>
      <rPr>
        <sz val="11"/>
        <color rgb="FF000000"/>
        <rFont val="Calibri"/>
      </rPr>
      <t xml:space="preserve">    WHEN 3 THEN SCHEMA_NAME(DP.major_id)</t>
    </r>
    <r>
      <rPr>
        <sz val="11"/>
        <color rgb="FF000000"/>
        <rFont val="Calibri"/>
      </rPr>
      <t xml:space="preserve">
</t>
    </r>
    <r>
      <rPr>
        <sz val="11"/>
        <color rgb="FF000000"/>
        <rFont val="Calibri"/>
      </rPr>
      <t xml:space="preserve">   ELSE CAST(DP.major_id AS nvarchar)</t>
    </r>
    <r>
      <rPr>
        <sz val="11"/>
        <color rgb="FF000000"/>
        <rFont val="Calibri"/>
      </rPr>
      <t xml:space="preserve">
</t>
    </r>
    <r>
      <rPr>
        <sz val="11"/>
        <color rgb="FF000000"/>
        <rFont val="Calibri"/>
      </rPr>
      <t xml:space="preserve">   END AS securable,</t>
    </r>
    <r>
      <rPr>
        <sz val="11"/>
        <color rgb="FF000000"/>
        <rFont val="Calibri"/>
      </rPr>
      <t xml:space="preserve">
</t>
    </r>
    <r>
      <rPr>
        <sz val="11"/>
        <color rgb="FF000000"/>
        <rFont val="Calibri"/>
      </rPr>
      <t xml:space="preserve">       permission_name, state_desc</t>
    </r>
    <r>
      <rPr>
        <sz val="11"/>
        <color rgb="FF000000"/>
        <rFont val="Calibri"/>
      </rPr>
      <t xml:space="preserve">
</t>
    </r>
    <r>
      <rPr>
        <sz val="11"/>
        <color rgb="FF000000"/>
        <rFont val="Calibri"/>
      </rPr>
      <t>FROM sys.database_permissions DP</t>
    </r>
    <r>
      <rPr>
        <sz val="11"/>
        <color rgb="FF000000"/>
        <rFont val="Calibri"/>
      </rPr>
      <t xml:space="preserve">
</t>
    </r>
    <r>
      <rPr>
        <sz val="11"/>
        <color rgb="FF000000"/>
        <rFont val="Calibri"/>
      </rPr>
      <t>JOIN sys.database_principals U ON DP.grantee_principal_id = U.principal_id</t>
    </r>
    <r>
      <rPr>
        <sz val="11"/>
        <color rgb="FF000000"/>
        <rFont val="Calibri"/>
      </rPr>
      <t xml:space="preserve">
</t>
    </r>
    <r>
      <rPr>
        <sz val="11"/>
        <color rgb="FF000000"/>
        <rFont val="Calibri"/>
      </rPr>
      <t>WHERE DP.state = 'W'</t>
    </r>
    <r>
      <rPr>
        <sz val="11"/>
        <color rgb="FF000000"/>
        <rFont val="Calibri"/>
      </rPr>
      <t xml:space="preserve">
</t>
    </r>
    <r>
      <rPr>
        <sz val="11"/>
        <color rgb="FF000000"/>
        <rFont val="Calibri"/>
      </rPr>
      <t>ORDER BY grantee, securable_type, securable</t>
    </r>
    <r>
      <rPr>
        <sz val="11"/>
        <color rgb="FF000000"/>
        <rFont val="Calibri"/>
      </rPr>
      <t xml:space="preserve">
</t>
    </r>
    <r>
      <rPr>
        <sz val="11"/>
        <color rgb="FF000000"/>
        <rFont val="Calibri"/>
      </rPr>
      <t>If any of these rights are not documented and authorized, this is a finding.</t>
    </r>
  </si>
  <si>
    <t>V-213922</t>
  </si>
  <si>
    <r>
      <rPr>
        <sz val="11"/>
        <rFont val="Calibri"/>
      </rPr>
      <t>Execution of stored procedures and functions that utilize execute as must be restricted to necessary cases only.</t>
    </r>
  </si>
  <si>
    <r>
      <rPr>
        <sz val="11"/>
        <color rgb="FF000000"/>
        <rFont val="Calibri"/>
      </rPr>
      <t>Alter stored procedures and functions to remove the "EXECUTE AS" statement.</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</si>
  <si>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</si>
  <si>
    <r>
      <rPr>
        <sz val="11"/>
        <color rgb="FF000000"/>
        <rFont val="Calibri"/>
      </rPr>
      <t>Review the system documentation to obtain a listing of stored procedures and functions that utilize impersonation. Execute the following query:</t>
    </r>
    <r>
      <rPr>
        <sz val="11"/>
        <color rgb="FF000000"/>
        <rFont val="Calibri"/>
      </rPr>
      <t xml:space="preserve">
</t>
    </r>
    <r>
      <rPr>
        <sz val="11"/>
        <color rgb="FF000000"/>
        <rFont val="Calibri"/>
      </rPr>
      <t>SELECT S.name AS schema_name, O.name AS module_name,</t>
    </r>
    <r>
      <rPr>
        <sz val="11"/>
        <color rgb="FF000000"/>
        <rFont val="Calibri"/>
      </rPr>
      <t xml:space="preserve">
</t>
    </r>
    <r>
      <rPr>
        <sz val="11"/>
        <color rgb="FF000000"/>
        <rFont val="Calibri"/>
      </rPr>
      <t>USER_NAME(</t>
    </r>
    <r>
      <rPr>
        <sz val="11"/>
        <color rgb="FF000000"/>
        <rFont val="Calibri"/>
      </rPr>
      <t xml:space="preserve">
</t>
    </r>
    <r>
      <rPr>
        <sz val="11"/>
        <color rgb="FF000000"/>
        <rFont val="Calibri"/>
      </rPr>
      <t>CASE M.execute_as_principal_id</t>
    </r>
    <r>
      <rPr>
        <sz val="11"/>
        <color rgb="FF000000"/>
        <rFont val="Calibri"/>
      </rPr>
      <t xml:space="preserve">
</t>
    </r>
    <r>
      <rPr>
        <sz val="11"/>
        <color rgb="FF000000"/>
        <rFont val="Calibri"/>
      </rPr>
      <t>WHEN -2 THEN COALESCE(O.principal_id, S.principal_id)</t>
    </r>
    <r>
      <rPr>
        <sz val="11"/>
        <color rgb="FF000000"/>
        <rFont val="Calibri"/>
      </rPr>
      <t xml:space="preserve">
</t>
    </r>
    <r>
      <rPr>
        <sz val="11"/>
        <color rgb="FF000000"/>
        <rFont val="Calibri"/>
      </rPr>
      <t>ELSE M.execute_as_principal_id</t>
    </r>
    <r>
      <rPr>
        <sz val="11"/>
        <color rgb="FF000000"/>
        <rFont val="Calibri"/>
      </rPr>
      <t xml:space="preserve">
</t>
    </r>
    <r>
      <rPr>
        <sz val="11"/>
        <color rgb="FF000000"/>
        <rFont val="Calibri"/>
      </rPr>
      <t>END</t>
    </r>
    <r>
      <rPr>
        <sz val="11"/>
        <color rgb="FF000000"/>
        <rFont val="Calibri"/>
      </rPr>
      <t xml:space="preserve">
</t>
    </r>
    <r>
      <rPr>
        <sz val="11"/>
        <color rgb="FF000000"/>
        <rFont val="Calibri"/>
      </rPr>
      <t>) AS execute_as</t>
    </r>
    <r>
      <rPr>
        <sz val="11"/>
        <color rgb="FF000000"/>
        <rFont val="Calibri"/>
      </rPr>
      <t xml:space="preserve">
</t>
    </r>
    <r>
      <rPr>
        <sz val="11"/>
        <color rgb="FF000000"/>
        <rFont val="Calibri"/>
      </rPr>
      <t>FROM sys.sql_modules M</t>
    </r>
    <r>
      <rPr>
        <sz val="11"/>
        <color rgb="FF000000"/>
        <rFont val="Calibri"/>
      </rPr>
      <t xml:space="preserve">
</t>
    </r>
    <r>
      <rPr>
        <sz val="11"/>
        <color rgb="FF000000"/>
        <rFont val="Calibri"/>
      </rPr>
      <t>JOIN sys.objects O ON M.object_id = O.object_id</t>
    </r>
    <r>
      <rPr>
        <sz val="11"/>
        <color rgb="FF000000"/>
        <rFont val="Calibri"/>
      </rPr>
      <t xml:space="preserve">
</t>
    </r>
    <r>
      <rPr>
        <sz val="11"/>
        <color rgb="FF000000"/>
        <rFont val="Calibri"/>
      </rPr>
      <t>JOIN sys.schemas S ON O.schema_id = S.schema_id</t>
    </r>
    <r>
      <rPr>
        <sz val="11"/>
        <color rgb="FF000000"/>
        <rFont val="Calibri"/>
      </rPr>
      <t xml:space="preserve">
</t>
    </r>
    <r>
      <rPr>
        <sz val="11"/>
        <color rgb="FF000000"/>
        <rFont val="Calibri"/>
      </rPr>
      <t>WHERE execute_as_principal_id IS NOT NULL</t>
    </r>
    <r>
      <rPr>
        <sz val="11"/>
        <color rgb="FF000000"/>
        <rFont val="Calibri"/>
      </rPr>
      <t xml:space="preserve">
</t>
    </r>
    <r>
      <rPr>
        <sz val="11"/>
        <color rgb="FF000000"/>
        <rFont val="Calibri"/>
      </rPr>
      <t xml:space="preserve">and       O.name not 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'fn_sysdac_get_username',</t>
    </r>
    <r>
      <rPr>
        <sz val="11"/>
        <color rgb="FF000000"/>
        <rFont val="Calibri"/>
      </rPr>
      <t xml:space="preserve">
</t>
    </r>
    <r>
      <rPr>
        <sz val="11"/>
        <color rgb="FF000000"/>
        <rFont val="Calibri"/>
      </rPr>
      <t xml:space="preserve">                             'fn_sysutility_ucp_get_instance_is_mi',</t>
    </r>
    <r>
      <rPr>
        <sz val="11"/>
        <color rgb="FF000000"/>
        <rFont val="Calibri"/>
      </rPr>
      <t xml:space="preserve">
</t>
    </r>
    <r>
      <rPr>
        <sz val="11"/>
        <color rgb="FF000000"/>
        <rFont val="Calibri"/>
      </rPr>
      <t xml:space="preserve">                             'sp_send_dbmail',</t>
    </r>
    <r>
      <rPr>
        <sz val="11"/>
        <color rgb="FF000000"/>
        <rFont val="Calibri"/>
      </rPr>
      <t xml:space="preserve">
</t>
    </r>
    <r>
      <rPr>
        <sz val="11"/>
        <color rgb="FF000000"/>
        <rFont val="Calibri"/>
      </rPr>
      <t xml:space="preserve">                             'sp_SendMailMessage',</t>
    </r>
    <r>
      <rPr>
        <sz val="11"/>
        <color rgb="FF000000"/>
        <rFont val="Calibri"/>
      </rPr>
      <t xml:space="preserve">
</t>
    </r>
    <r>
      <rPr>
        <sz val="11"/>
        <color rgb="FF000000"/>
        <rFont val="Calibri"/>
      </rPr>
      <t xml:space="preserve">                             'sp_syscollector_create_collection_set',</t>
    </r>
    <r>
      <rPr>
        <sz val="11"/>
        <color rgb="FF000000"/>
        <rFont val="Calibri"/>
      </rPr>
      <t xml:space="preserve">
</t>
    </r>
    <r>
      <rPr>
        <sz val="11"/>
        <color rgb="FF000000"/>
        <rFont val="Calibri"/>
      </rPr>
      <t xml:space="preserve">                             'sp_syscollector_delete_collection_set',</t>
    </r>
    <r>
      <rPr>
        <sz val="11"/>
        <color rgb="FF000000"/>
        <rFont val="Calibri"/>
      </rPr>
      <t xml:space="preserve">
</t>
    </r>
    <r>
      <rPr>
        <sz val="11"/>
        <color rgb="FF000000"/>
        <rFont val="Calibri"/>
      </rPr>
      <t xml:space="preserve">                             'sp_syscollector_disable_collector',</t>
    </r>
    <r>
      <rPr>
        <sz val="11"/>
        <color rgb="FF000000"/>
        <rFont val="Calibri"/>
      </rPr>
      <t xml:space="preserve">
</t>
    </r>
    <r>
      <rPr>
        <sz val="11"/>
        <color rgb="FF000000"/>
        <rFont val="Calibri"/>
      </rPr>
      <t xml:space="preserve">                             'sp_syscollector_enable_collector',</t>
    </r>
    <r>
      <rPr>
        <sz val="11"/>
        <color rgb="FF000000"/>
        <rFont val="Calibri"/>
      </rPr>
      <t xml:space="preserve">
</t>
    </r>
    <r>
      <rPr>
        <sz val="11"/>
        <color rgb="FF000000"/>
        <rFont val="Calibri"/>
      </rPr>
      <t xml:space="preserve">                             'sp_syscollector_get_collection_set_execution_status',</t>
    </r>
    <r>
      <rPr>
        <sz val="11"/>
        <color rgb="FF000000"/>
        <rFont val="Calibri"/>
      </rPr>
      <t xml:space="preserve">
</t>
    </r>
    <r>
      <rPr>
        <sz val="11"/>
        <color rgb="FF000000"/>
        <rFont val="Calibri"/>
      </rPr>
      <t xml:space="preserve">                             'sp_syscollector_run_collection_set',</t>
    </r>
    <r>
      <rPr>
        <sz val="11"/>
        <color rgb="FF000000"/>
        <rFont val="Calibri"/>
      </rPr>
      <t xml:space="preserve">
</t>
    </r>
    <r>
      <rPr>
        <sz val="11"/>
        <color rgb="FF000000"/>
        <rFont val="Calibri"/>
      </rPr>
      <t xml:space="preserve">                             'sp_syscollector_start_collection_set',</t>
    </r>
    <r>
      <rPr>
        <sz val="11"/>
        <color rgb="FF000000"/>
        <rFont val="Calibri"/>
      </rPr>
      <t xml:space="preserve">
</t>
    </r>
    <r>
      <rPr>
        <sz val="11"/>
        <color rgb="FF000000"/>
        <rFont val="Calibri"/>
      </rPr>
      <t xml:space="preserve">                             'sp_syscollector_update_collection_set',</t>
    </r>
    <r>
      <rPr>
        <sz val="11"/>
        <color rgb="FF000000"/>
        <rFont val="Calibri"/>
      </rPr>
      <t xml:space="preserve">
</t>
    </r>
    <r>
      <rPr>
        <sz val="11"/>
        <color rgb="FF000000"/>
        <rFont val="Calibri"/>
      </rPr>
      <t xml:space="preserve">                             'sp_syscollector_upload_collection_set',</t>
    </r>
    <r>
      <rPr>
        <sz val="11"/>
        <color rgb="FF000000"/>
        <rFont val="Calibri"/>
      </rPr>
      <t xml:space="preserve">
</t>
    </r>
    <r>
      <rPr>
        <sz val="11"/>
        <color rgb="FF000000"/>
        <rFont val="Calibri"/>
      </rPr>
      <t xml:space="preserve">                             'sp_syscollector_verify_collector_state',</t>
    </r>
    <r>
      <rPr>
        <sz val="11"/>
        <color rgb="FF000000"/>
        <rFont val="Calibri"/>
      </rPr>
      <t xml:space="preserve">
</t>
    </r>
    <r>
      <rPr>
        <sz val="11"/>
        <color rgb="FF000000"/>
        <rFont val="Calibri"/>
      </rPr>
      <t xml:space="preserve">                             'sp_syspolicy_add_policy',</t>
    </r>
    <r>
      <rPr>
        <sz val="11"/>
        <color rgb="FF000000"/>
        <rFont val="Calibri"/>
      </rPr>
      <t xml:space="preserve">
</t>
    </r>
    <r>
      <rPr>
        <sz val="11"/>
        <color rgb="FF000000"/>
        <rFont val="Calibri"/>
      </rPr>
      <t xml:space="preserve">                             'sp_syspolicy_add_policy_category_subscription',</t>
    </r>
    <r>
      <rPr>
        <sz val="11"/>
        <color rgb="FF000000"/>
        <rFont val="Calibri"/>
      </rPr>
      <t xml:space="preserve">
</t>
    </r>
    <r>
      <rPr>
        <sz val="11"/>
        <color rgb="FF000000"/>
        <rFont val="Calibri"/>
      </rPr>
      <t xml:space="preserve">                             'sp_syspolicy_delete_policy',</t>
    </r>
    <r>
      <rPr>
        <sz val="11"/>
        <color rgb="FF000000"/>
        <rFont val="Calibri"/>
      </rPr>
      <t xml:space="preserve">
</t>
    </r>
    <r>
      <rPr>
        <sz val="11"/>
        <color rgb="FF000000"/>
        <rFont val="Calibri"/>
      </rPr>
      <t xml:space="preserve">                             'sp_syspolicy_delete_policy_category_subscription',</t>
    </r>
    <r>
      <rPr>
        <sz val="11"/>
        <color rgb="FF000000"/>
        <rFont val="Calibri"/>
      </rPr>
      <t xml:space="preserve">
</t>
    </r>
    <r>
      <rPr>
        <sz val="11"/>
        <color rgb="FF000000"/>
        <rFont val="Calibri"/>
      </rPr>
      <t xml:space="preserve">                             'sp_syspolicy_update_policy',</t>
    </r>
    <r>
      <rPr>
        <sz val="11"/>
        <color rgb="FF000000"/>
        <rFont val="Calibri"/>
      </rPr>
      <t xml:space="preserve">
</t>
    </r>
    <r>
      <rPr>
        <sz val="11"/>
        <color rgb="FF000000"/>
        <rFont val="Calibri"/>
      </rPr>
      <t xml:space="preserve">                             'sp_sysutility_mi_add_ucp_registration',</t>
    </r>
    <r>
      <rPr>
        <sz val="11"/>
        <color rgb="FF000000"/>
        <rFont val="Calibri"/>
      </rPr>
      <t xml:space="preserve">
</t>
    </r>
    <r>
      <rPr>
        <sz val="11"/>
        <color rgb="FF000000"/>
        <rFont val="Calibri"/>
      </rPr>
      <t xml:space="preserve">                             'sp_sysutility_mi_disable_collection',</t>
    </r>
    <r>
      <rPr>
        <sz val="11"/>
        <color rgb="FF000000"/>
        <rFont val="Calibri"/>
      </rPr>
      <t xml:space="preserve">
</t>
    </r>
    <r>
      <rPr>
        <sz val="11"/>
        <color rgb="FF000000"/>
        <rFont val="Calibri"/>
      </rPr>
      <t xml:space="preserve">                             'sp_sysutility_mi_enroll',</t>
    </r>
    <r>
      <rPr>
        <sz val="11"/>
        <color rgb="FF000000"/>
        <rFont val="Calibri"/>
      </rPr>
      <t xml:space="preserve">
</t>
    </r>
    <r>
      <rPr>
        <sz val="11"/>
        <color rgb="FF000000"/>
        <rFont val="Calibri"/>
      </rPr>
      <t xml:space="preserve">                             'sp_sysutility_mi_initialize_collection',</t>
    </r>
    <r>
      <rPr>
        <sz val="11"/>
        <color rgb="FF000000"/>
        <rFont val="Calibri"/>
      </rPr>
      <t xml:space="preserve">
</t>
    </r>
    <r>
      <rPr>
        <sz val="11"/>
        <color rgb="FF000000"/>
        <rFont val="Calibri"/>
      </rPr>
      <t xml:space="preserve">                             'sp_sysutility_mi_remove',</t>
    </r>
    <r>
      <rPr>
        <sz val="11"/>
        <color rgb="FF000000"/>
        <rFont val="Calibri"/>
      </rPr>
      <t xml:space="preserve">
</t>
    </r>
    <r>
      <rPr>
        <sz val="11"/>
        <color rgb="FF000000"/>
        <rFont val="Calibri"/>
      </rPr>
      <t xml:space="preserve">                             'sp_sysutility_mi_remove_ucp_registration',</t>
    </r>
    <r>
      <rPr>
        <sz val="11"/>
        <color rgb="FF000000"/>
        <rFont val="Calibri"/>
      </rPr>
      <t xml:space="preserve">
</t>
    </r>
    <r>
      <rPr>
        <sz val="11"/>
        <color rgb="FF000000"/>
        <rFont val="Calibri"/>
      </rPr>
      <t xml:space="preserve">                             'sp_sysutility_mi_upload',</t>
    </r>
    <r>
      <rPr>
        <sz val="11"/>
        <color rgb="FF000000"/>
        <rFont val="Calibri"/>
      </rPr>
      <t xml:space="preserve">
</t>
    </r>
    <r>
      <rPr>
        <sz val="11"/>
        <color rgb="FF000000"/>
        <rFont val="Calibri"/>
      </rPr>
      <t xml:space="preserve">                             'sp_sysutility_mi_validate_enrollment_preconditions',</t>
    </r>
    <r>
      <rPr>
        <sz val="11"/>
        <color rgb="FF000000"/>
        <rFont val="Calibri"/>
      </rPr>
      <t xml:space="preserve">
</t>
    </r>
    <r>
      <rPr>
        <sz val="11"/>
        <color rgb="FF000000"/>
        <rFont val="Calibri"/>
      </rPr>
      <t xml:space="preserve">                             'sp_sysutility_ucp_add_mi',</t>
    </r>
    <r>
      <rPr>
        <sz val="11"/>
        <color rgb="FF000000"/>
        <rFont val="Calibri"/>
      </rPr>
      <t xml:space="preserve">
</t>
    </r>
    <r>
      <rPr>
        <sz val="11"/>
        <color rgb="FF000000"/>
        <rFont val="Calibri"/>
      </rPr>
      <t xml:space="preserve">                             'sp_sysutility_ucp_add_policy',</t>
    </r>
    <r>
      <rPr>
        <sz val="11"/>
        <color rgb="FF000000"/>
        <rFont val="Calibri"/>
      </rPr>
      <t xml:space="preserve">
</t>
    </r>
    <r>
      <rPr>
        <sz val="11"/>
        <color rgb="FF000000"/>
        <rFont val="Calibri"/>
      </rPr>
      <t xml:space="preserve">                             'sp_sysutility_ucp_calculate_aggregated_dac_health',</t>
    </r>
    <r>
      <rPr>
        <sz val="11"/>
        <color rgb="FF000000"/>
        <rFont val="Calibri"/>
      </rPr>
      <t xml:space="preserve">
</t>
    </r>
    <r>
      <rPr>
        <sz val="11"/>
        <color rgb="FF000000"/>
        <rFont val="Calibri"/>
      </rPr>
      <t xml:space="preserve">                             'sp_sysutility_ucp_calculate_aggregated_mi_health',</t>
    </r>
    <r>
      <rPr>
        <sz val="11"/>
        <color rgb="FF000000"/>
        <rFont val="Calibri"/>
      </rPr>
      <t xml:space="preserve">
</t>
    </r>
    <r>
      <rPr>
        <sz val="11"/>
        <color rgb="FF000000"/>
        <rFont val="Calibri"/>
      </rPr>
      <t xml:space="preserve">                             'sp_sysutility_ucp_calculate_computer_health',</t>
    </r>
    <r>
      <rPr>
        <sz val="11"/>
        <color rgb="FF000000"/>
        <rFont val="Calibri"/>
      </rPr>
      <t xml:space="preserve">
</t>
    </r>
    <r>
      <rPr>
        <sz val="11"/>
        <color rgb="FF000000"/>
        <rFont val="Calibri"/>
      </rPr>
      <t xml:space="preserve">                             'sp_sysutility_ucp_calculate_dac_file_space_health',</t>
    </r>
    <r>
      <rPr>
        <sz val="11"/>
        <color rgb="FF000000"/>
        <rFont val="Calibri"/>
      </rPr>
      <t xml:space="preserve">
</t>
    </r>
    <r>
      <rPr>
        <sz val="11"/>
        <color rgb="FF000000"/>
        <rFont val="Calibri"/>
      </rPr>
      <t xml:space="preserve">                             'sp_sysutility_ucp_calculate_dac_health',</t>
    </r>
    <r>
      <rPr>
        <sz val="11"/>
        <color rgb="FF000000"/>
        <rFont val="Calibri"/>
      </rPr>
      <t xml:space="preserve">
</t>
    </r>
    <r>
      <rPr>
        <sz val="11"/>
        <color rgb="FF000000"/>
        <rFont val="Calibri"/>
      </rPr>
      <t xml:space="preserve">                             'sp_sysutility_ucp_calculate_filegroups_with_policy_violations',</t>
    </r>
    <r>
      <rPr>
        <sz val="11"/>
        <color rgb="FF000000"/>
        <rFont val="Calibri"/>
      </rPr>
      <t xml:space="preserve">
</t>
    </r>
    <r>
      <rPr>
        <sz val="11"/>
        <color rgb="FF000000"/>
        <rFont val="Calibri"/>
      </rPr>
      <t xml:space="preserve">                             'sp_sysutility_ucp_calculate_health',</t>
    </r>
    <r>
      <rPr>
        <sz val="11"/>
        <color rgb="FF000000"/>
        <rFont val="Calibri"/>
      </rPr>
      <t xml:space="preserve">
</t>
    </r>
    <r>
      <rPr>
        <sz val="11"/>
        <color rgb="FF000000"/>
        <rFont val="Calibri"/>
      </rPr>
      <t xml:space="preserve">                             'sp_sysutility_ucp_calculate_mi_file_space_health',</t>
    </r>
    <r>
      <rPr>
        <sz val="11"/>
        <color rgb="FF000000"/>
        <rFont val="Calibri"/>
      </rPr>
      <t xml:space="preserve">
</t>
    </r>
    <r>
      <rPr>
        <sz val="11"/>
        <color rgb="FF000000"/>
        <rFont val="Calibri"/>
      </rPr>
      <t xml:space="preserve">                             'sp_sysutility_ucp_calculate_mi_health',</t>
    </r>
    <r>
      <rPr>
        <sz val="11"/>
        <color rgb="FF000000"/>
        <rFont val="Calibri"/>
      </rPr>
      <t xml:space="preserve">
</t>
    </r>
    <r>
      <rPr>
        <sz val="11"/>
        <color rgb="FF000000"/>
        <rFont val="Calibri"/>
      </rPr>
      <t xml:space="preserve">                             'sp_sysutility_ucp_configure_policies',</t>
    </r>
    <r>
      <rPr>
        <sz val="11"/>
        <color rgb="FF000000"/>
        <rFont val="Calibri"/>
      </rPr>
      <t xml:space="preserve">
</t>
    </r>
    <r>
      <rPr>
        <sz val="11"/>
        <color rgb="FF000000"/>
        <rFont val="Calibri"/>
      </rPr>
      <t xml:space="preserve">                             'sp_sysutility_ucp_create',</t>
    </r>
    <r>
      <rPr>
        <sz val="11"/>
        <color rgb="FF000000"/>
        <rFont val="Calibri"/>
      </rPr>
      <t xml:space="preserve">
</t>
    </r>
    <r>
      <rPr>
        <sz val="11"/>
        <color rgb="FF000000"/>
        <rFont val="Calibri"/>
      </rPr>
      <t xml:space="preserve">                             'sp_sysutility_ucp_delete_policy',</t>
    </r>
    <r>
      <rPr>
        <sz val="11"/>
        <color rgb="FF000000"/>
        <rFont val="Calibri"/>
      </rPr>
      <t xml:space="preserve">
</t>
    </r>
    <r>
      <rPr>
        <sz val="11"/>
        <color rgb="FF000000"/>
        <rFont val="Calibri"/>
      </rPr>
      <t xml:space="preserve">                             'sp_sysutility_ucp_delete_policy_history',</t>
    </r>
    <r>
      <rPr>
        <sz val="11"/>
        <color rgb="FF000000"/>
        <rFont val="Calibri"/>
      </rPr>
      <t xml:space="preserve">
</t>
    </r>
    <r>
      <rPr>
        <sz val="11"/>
        <color rgb="FF000000"/>
        <rFont val="Calibri"/>
      </rPr>
      <t xml:space="preserve">                             'sp_sysutility_ucp_get_policy_violations',</t>
    </r>
    <r>
      <rPr>
        <sz val="11"/>
        <color rgb="FF000000"/>
        <rFont val="Calibri"/>
      </rPr>
      <t xml:space="preserve">
</t>
    </r>
    <r>
      <rPr>
        <sz val="11"/>
        <color rgb="FF000000"/>
        <rFont val="Calibri"/>
      </rPr>
      <t xml:space="preserve">                             'sp_sysutility_ucp_initialize',</t>
    </r>
    <r>
      <rPr>
        <sz val="11"/>
        <color rgb="FF000000"/>
        <rFont val="Calibri"/>
      </rPr>
      <t xml:space="preserve">
</t>
    </r>
    <r>
      <rPr>
        <sz val="11"/>
        <color rgb="FF000000"/>
        <rFont val="Calibri"/>
      </rPr>
      <t xml:space="preserve">                             'sp_sysutility_ucp_initialize_mdw',</t>
    </r>
    <r>
      <rPr>
        <sz val="11"/>
        <color rgb="FF000000"/>
        <rFont val="Calibri"/>
      </rPr>
      <t xml:space="preserve">
</t>
    </r>
    <r>
      <rPr>
        <sz val="11"/>
        <color rgb="FF000000"/>
        <rFont val="Calibri"/>
      </rPr>
      <t xml:space="preserve">                             'sp_sysutility_ucp_remove_mi',</t>
    </r>
    <r>
      <rPr>
        <sz val="11"/>
        <color rgb="FF000000"/>
        <rFont val="Calibri"/>
      </rPr>
      <t xml:space="preserve">
</t>
    </r>
    <r>
      <rPr>
        <sz val="11"/>
        <color rgb="FF000000"/>
        <rFont val="Calibri"/>
      </rPr>
      <t xml:space="preserve">                             'sp_sysutility_ucp_update_policy',</t>
    </r>
    <r>
      <rPr>
        <sz val="11"/>
        <color rgb="FF000000"/>
        <rFont val="Calibri"/>
      </rPr>
      <t xml:space="preserve">
</t>
    </r>
    <r>
      <rPr>
        <sz val="11"/>
        <color rgb="FF000000"/>
        <rFont val="Calibri"/>
      </rPr>
      <t xml:space="preserve">                             'sp_sysutility_ucp_update_utility_configuration',</t>
    </r>
    <r>
      <rPr>
        <sz val="11"/>
        <color rgb="FF000000"/>
        <rFont val="Calibri"/>
      </rPr>
      <t xml:space="preserve">
</t>
    </r>
    <r>
      <rPr>
        <sz val="11"/>
        <color rgb="FF000000"/>
        <rFont val="Calibri"/>
      </rPr>
      <t xml:space="preserve">                             'sp_sysutility_ucp_validate_prerequisites',</t>
    </r>
    <r>
      <rPr>
        <sz val="11"/>
        <color rgb="FF000000"/>
        <rFont val="Calibri"/>
      </rPr>
      <t xml:space="preserve">
</t>
    </r>
    <r>
      <rPr>
        <sz val="11"/>
        <color rgb="FF000000"/>
        <rFont val="Calibri"/>
      </rPr>
      <t xml:space="preserve">                             'sp_validate_user',</t>
    </r>
    <r>
      <rPr>
        <sz val="11"/>
        <color rgb="FF000000"/>
        <rFont val="Calibri"/>
      </rPr>
      <t xml:space="preserve">
</t>
    </r>
    <r>
      <rPr>
        <sz val="11"/>
        <color rgb="FF000000"/>
        <rFont val="Calibri"/>
      </rPr>
      <t xml:space="preserve">                             'syscollector_collection_set_is_running_update_trigger',</t>
    </r>
    <r>
      <rPr>
        <sz val="11"/>
        <color rgb="FF000000"/>
        <rFont val="Calibri"/>
      </rPr>
      <t xml:space="preserve">
</t>
    </r>
    <r>
      <rPr>
        <sz val="11"/>
        <color rgb="FF000000"/>
        <rFont val="Calibri"/>
      </rPr>
      <t xml:space="preserve">                             'sysmail_help_status_sp'</t>
    </r>
    <r>
      <rPr>
        <sz val="11"/>
        <color rgb="FF000000"/>
        <rFont val="Calibri"/>
      </rPr>
      <t xml:space="preserve">
</t>
    </r>
    <r>
      <rPr>
        <sz val="11"/>
        <color rgb="FF000000"/>
        <rFont val="Calibri"/>
      </rPr>
      <t>)</t>
    </r>
    <r>
      <rPr>
        <sz val="11"/>
        <color rgb="FF000000"/>
        <rFont val="Calibri"/>
      </rPr>
      <t xml:space="preserve">
</t>
    </r>
    <r>
      <rPr>
        <sz val="11"/>
        <color rgb="FF000000"/>
        <rFont val="Calibri"/>
      </rPr>
      <t>ORDER BY schema_name, module_name</t>
    </r>
    <r>
      <rPr>
        <sz val="11"/>
        <color rgb="FF000000"/>
        <rFont val="Calibri"/>
      </rPr>
      <t xml:space="preserve">
</t>
    </r>
    <r>
      <rPr>
        <sz val="11"/>
        <color rgb="FF000000"/>
        <rFont val="Calibri"/>
      </rPr>
      <t>If any procedures or functions are returned that are not documented, this is a finding.</t>
    </r>
  </si>
  <si>
    <t>V-213924</t>
  </si>
  <si>
    <r>
      <rPr>
        <sz val="11"/>
        <rFont val="Calibri"/>
      </rPr>
      <t>SQL Server must enforce access restrictions associated with changes to the configuration of the database(s).</t>
    </r>
  </si>
  <si>
    <r>
      <rPr>
        <sz val="11"/>
        <color rgb="FF000000"/>
        <rFont val="Calibri"/>
      </rPr>
      <t>Remove unauthorized users from roles:</t>
    </r>
    <r>
      <rPr>
        <sz val="11"/>
        <color rgb="FF000000"/>
        <rFont val="Calibri"/>
      </rPr>
      <t xml:space="preserve">
</t>
    </r>
    <r>
      <rPr>
        <sz val="11"/>
        <color rgb="FF000000"/>
        <rFont val="Calibri"/>
      </rPr>
      <t>ALTER ROLE DROP MEMBER user;</t>
    </r>
    <r>
      <rPr>
        <sz val="11"/>
        <color rgb="FF000000"/>
        <rFont val="Calibri"/>
      </rPr>
      <t xml:space="preserve">
</t>
    </r>
    <r>
      <rPr>
        <sz val="11"/>
        <color rgb="FF000000"/>
        <rFont val="Calibri"/>
      </rPr>
      <t>https://msdn.microsoft.com/en-us/library/ms189775.aspx</t>
    </r>
    <r>
      <rPr>
        <sz val="11"/>
        <color rgb="FF000000"/>
        <rFont val="Calibri"/>
      </rPr>
      <t xml:space="preserve">
</t>
    </r>
    <r>
      <rPr>
        <sz val="11"/>
        <color rgb="FF000000"/>
        <rFont val="Calibri"/>
      </rPr>
      <t>Set the owner of the database to an authorized login:</t>
    </r>
    <r>
      <rPr>
        <sz val="11"/>
        <color rgb="FF000000"/>
        <rFont val="Calibri"/>
      </rPr>
      <t xml:space="preserve">
</t>
    </r>
    <r>
      <rPr>
        <sz val="11"/>
        <color rgb="FF000000"/>
        <rFont val="Calibri"/>
      </rPr>
      <t>ALTER AUTHORIZATION ON database::DatabaseName TO login;</t>
    </r>
    <r>
      <rPr>
        <sz val="11"/>
        <color rgb="FF000000"/>
        <rFont val="Calibri"/>
      </rPr>
      <t xml:space="preserve">
</t>
    </r>
    <r>
      <rPr>
        <sz val="11"/>
        <color rgb="FF000000"/>
        <rFont val="Calibri"/>
      </rPr>
      <t>https://msdn.microsoft.com/en-us/library/ms187359.aspx</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</si>
  <si>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</si>
  <si>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Execute the following query to obtain a listing of user databases whose owner is a member of a fixed server role:</t>
    </r>
    <r>
      <rPr>
        <sz val="11"/>
        <color rgb="FF000000"/>
        <rFont val="Calibri"/>
      </rPr>
      <t xml:space="preserve">
</t>
    </r>
    <r>
      <rPr>
        <sz val="11"/>
        <color rgb="FF000000"/>
        <rFont val="Calibri"/>
      </rPr>
      <t xml:space="preserve"> SELECT </t>
    </r>
    <r>
      <rPr>
        <sz val="11"/>
        <color rgb="FF000000"/>
        <rFont val="Calibri"/>
      </rPr>
      <t xml:space="preserve">
</t>
    </r>
    <r>
      <rPr>
        <sz val="11"/>
        <color rgb="FF000000"/>
        <rFont val="Calibri"/>
      </rPr>
      <t xml:space="preserve">              D.name AS database_name, SUSER_SNAME(D.owner_sid) AS owner_name,</t>
    </r>
    <r>
      <rPr>
        <sz val="11"/>
        <color rgb="FF000000"/>
        <rFont val="Calibri"/>
      </rPr>
      <t xml:space="preserve">
</t>
    </r>
    <r>
      <rPr>
        <sz val="11"/>
        <color rgb="FF000000"/>
        <rFont val="Calibri"/>
      </rPr>
      <t xml:space="preserve">              FRM.is_fixed_role_member</t>
    </r>
    <r>
      <rPr>
        <sz val="11"/>
        <color rgb="FF000000"/>
        <rFont val="Calibri"/>
      </rPr>
      <t xml:space="preserve">
</t>
    </r>
    <r>
      <rPr>
        <sz val="11"/>
        <color rgb="FF000000"/>
        <rFont val="Calibri"/>
      </rPr>
      <t>FROM sys.databases D</t>
    </r>
    <r>
      <rPr>
        <sz val="11"/>
        <color rgb="FF000000"/>
        <rFont val="Calibri"/>
      </rPr>
      <t xml:space="preserve">
</t>
    </r>
    <r>
      <rPr>
        <sz val="11"/>
        <color rgb="FF000000"/>
        <rFont val="Calibri"/>
      </rPr>
      <t>OUTER APPLY (</t>
    </r>
    <r>
      <rPr>
        <sz val="11"/>
        <color rgb="FF000000"/>
        <rFont val="Calibri"/>
      </rPr>
      <t xml:space="preserve">
</t>
    </r>
    <r>
      <rPr>
        <sz val="11"/>
        <color rgb="FF000000"/>
        <rFont val="Calibri"/>
      </rPr>
      <t xml:space="preserve">              SELECT MAX(fixed_role_member) AS is_fixed_role_member</t>
    </r>
    <r>
      <rPr>
        <sz val="11"/>
        <color rgb="FF000000"/>
        <rFont val="Calibri"/>
      </rPr>
      <t xml:space="preserve">
</t>
    </r>
    <r>
      <rPr>
        <sz val="11"/>
        <color rgb="FF000000"/>
        <rFont val="Calibri"/>
      </rPr>
      <t xml:space="preserve">              FROM (</t>
    </r>
    <r>
      <rPr>
        <sz val="11"/>
        <color rgb="FF000000"/>
        <rFont val="Calibri"/>
      </rPr>
      <t xml:space="preserve">
</t>
    </r>
    <r>
      <rPr>
        <sz val="11"/>
        <color rgb="FF000000"/>
        <rFont val="Calibri"/>
      </rPr>
      <t xml:space="preserve">                            SELECT IS_SRVROLEMEMBER(R.name, SUSER_SNAME(D.owner_sid)) AS fixed_role_member</t>
    </r>
    <r>
      <rPr>
        <sz val="11"/>
        <color rgb="FF000000"/>
        <rFont val="Calibri"/>
      </rPr>
      <t xml:space="preserve">
</t>
    </r>
    <r>
      <rPr>
        <sz val="11"/>
        <color rgb="FF000000"/>
        <rFont val="Calibri"/>
      </rPr>
      <t xml:space="preserve">                            FROM sys.server_principals R</t>
    </r>
    <r>
      <rPr>
        <sz val="11"/>
        <color rgb="FF000000"/>
        <rFont val="Calibri"/>
      </rPr>
      <t xml:space="preserve">
</t>
    </r>
    <r>
      <rPr>
        <sz val="11"/>
        <color rgb="FF000000"/>
        <rFont val="Calibri"/>
      </rPr>
      <t xml:space="preserve">                            WHERE is_fixed_role = 1</t>
    </r>
    <r>
      <rPr>
        <sz val="11"/>
        <color rgb="FF000000"/>
        <rFont val="Calibri"/>
      </rPr>
      <t xml:space="preserve">
</t>
    </r>
    <r>
      <rPr>
        <sz val="11"/>
        <color rgb="FF000000"/>
        <rFont val="Calibri"/>
      </rPr>
      <t xml:space="preserve">              ) A</t>
    </r>
    <r>
      <rPr>
        <sz val="11"/>
        <color rgb="FF000000"/>
        <rFont val="Calibri"/>
      </rPr>
      <t xml:space="preserve">
</t>
    </r>
    <r>
      <rPr>
        <sz val="11"/>
        <color rgb="FF000000"/>
        <rFont val="Calibri"/>
      </rPr>
      <t>) FRM</t>
    </r>
    <r>
      <rPr>
        <sz val="11"/>
        <color rgb="FF000000"/>
        <rFont val="Calibri"/>
      </rPr>
      <t xml:space="preserve">
</t>
    </r>
    <r>
      <rPr>
        <sz val="11"/>
        <color rgb="FF000000"/>
        <rFont val="Calibri"/>
      </rPr>
      <t>WHERE D.database_id &gt; 4</t>
    </r>
    <r>
      <rPr>
        <sz val="11"/>
        <color rgb="FF000000"/>
        <rFont val="Calibri"/>
      </rPr>
      <t xml:space="preserve">
</t>
    </r>
    <r>
      <rPr>
        <sz val="11"/>
        <color rgb="FF000000"/>
        <rFont val="Calibri"/>
      </rPr>
      <t xml:space="preserve">              AND (FRM.is_fixed_role_member = 1 </t>
    </r>
    <r>
      <rPr>
        <sz val="11"/>
        <color rgb="FF000000"/>
        <rFont val="Calibri"/>
      </rPr>
      <t xml:space="preserve">
</t>
    </r>
    <r>
      <rPr>
        <sz val="11"/>
        <color rgb="FF000000"/>
        <rFont val="Calibri"/>
      </rPr>
      <t xml:space="preserve">                            OR FRM.is_fixed_role_member IS NULL)</t>
    </r>
    <r>
      <rPr>
        <sz val="11"/>
        <color rgb="FF000000"/>
        <rFont val="Calibri"/>
      </rPr>
      <t xml:space="preserve">
</t>
    </r>
    <r>
      <rPr>
        <sz val="11"/>
        <color rgb="FF000000"/>
        <rFont val="Calibri"/>
      </rPr>
      <t xml:space="preserve">ORDER BY database_name </t>
    </r>
    <r>
      <rPr>
        <sz val="11"/>
        <color rgb="FF000000"/>
        <rFont val="Calibri"/>
      </rPr>
      <t xml:space="preserve">
</t>
    </r>
    <r>
      <rPr>
        <sz val="11"/>
        <color rgb="FF000000"/>
        <rFont val="Calibri"/>
      </rPr>
      <t xml:space="preserve">If no databases are returned, this is not a finding. </t>
    </r>
    <r>
      <rPr>
        <sz val="11"/>
        <color rgb="FF000000"/>
        <rFont val="Calibri"/>
      </rPr>
      <t xml:space="preserve">
</t>
    </r>
    <r>
      <rPr>
        <sz val="11"/>
        <color rgb="FF000000"/>
        <rFont val="Calibri"/>
      </rPr>
      <t xml:space="preserve">For each database/login returned, review the Server Role memberships </t>
    </r>
    <r>
      <rPr>
        <sz val="11"/>
        <color rgb="FF000000"/>
        <rFont val="Calibri"/>
      </rPr>
      <t xml:space="preserve">
</t>
    </r>
    <r>
      <rPr>
        <sz val="11"/>
        <color rgb="FF000000"/>
        <rFont val="Calibri"/>
      </rPr>
      <t>1.	In SQL Server Management Studio, Expand “Logins”</t>
    </r>
    <r>
      <rPr>
        <sz val="11"/>
        <color rgb="FF000000"/>
        <rFont val="Calibri"/>
      </rPr>
      <t xml:space="preserve">
</t>
    </r>
    <r>
      <rPr>
        <sz val="11"/>
        <color rgb="FF000000"/>
        <rFont val="Calibri"/>
      </rPr>
      <t>2.	Double-click the name of the Login</t>
    </r>
    <r>
      <rPr>
        <sz val="11"/>
        <color rgb="FF000000"/>
        <rFont val="Calibri"/>
      </rPr>
      <t xml:space="preserve">
</t>
    </r>
    <r>
      <rPr>
        <sz val="11"/>
        <color rgb="FF000000"/>
        <rFont val="Calibri"/>
      </rPr>
      <t xml:space="preserve">3.	Click the “Server Roles” tab </t>
    </r>
    <r>
      <rPr>
        <sz val="11"/>
        <color rgb="FF000000"/>
        <rFont val="Calibri"/>
      </rPr>
      <t xml:space="preserve">
</t>
    </r>
    <r>
      <rPr>
        <sz val="11"/>
        <color rgb="FF000000"/>
        <rFont val="Calibri"/>
      </rPr>
      <t>If any server roles are selected, but not documented and authorized, this is a finding.</t>
    </r>
  </si>
  <si>
    <t>V-213926</t>
  </si>
  <si>
    <r>
      <rPr>
        <sz val="11"/>
        <rFont val="Calibri"/>
      </rPr>
      <t>SQL Server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</si>
  <si>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 xml:space="preserve">Where full-disk encryption is required, configure Windows and/or the storage system to provide this. </t>
    </r>
    <r>
      <rPr>
        <sz val="11"/>
        <color rgb="FF000000"/>
        <rFont val="Calibri"/>
      </rPr>
      <t xml:space="preserve">
</t>
    </r>
    <r>
      <rPr>
        <sz val="11"/>
        <color rgb="FF000000"/>
        <rFont val="Calibri"/>
      </rPr>
      <t xml:space="preserve">Where transparent data encryption (TDE) is required, create a master key, obtain a certificate protected by the master key, create a database encryption key and protect it by the certificate, and then set the database to use encryption. For guidance from MSDN on how to do this: https://msdn.microsoft.com/en-us/library/bb934049.aspx. </t>
    </r>
    <r>
      <rPr>
        <sz val="11"/>
        <color rgb="FF000000"/>
        <rFont val="Calibri"/>
      </rPr>
      <t xml:space="preserve">
</t>
    </r>
    <r>
      <rPr>
        <sz val="11"/>
        <color rgb="FF000000"/>
        <rFont val="Calibri"/>
      </rPr>
      <t>Where table/column encryption is required, enable encryption on the tables/columns in question. For guidance from the Microsoft Developer Network on how to do this with Always Encrypted: https://msdn.microsoft.com/en-us/library/mt163865.aspx.</t>
    </r>
  </si>
  <si>
    <r>
      <rPr>
        <sz val="11"/>
        <color rgb="FF000000"/>
        <rFont val="Calibri"/>
      </rPr>
      <t>Database management systems (DBMSs) handling data requiring "data at rest" protections must employ cryptographic mechanisms to prevent unauthorized disclosure and modification of the information at rest. These cryptographic mechanisms may be native to SQL Server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r>
      <rPr>
        <sz val="11"/>
        <color rgb="FF000000"/>
        <rFont val="Calibri"/>
      </rPr>
      <t xml:space="preserve">
</t>
    </r>
    <r>
      <rPr>
        <sz val="11"/>
        <color rgb="FF000000"/>
        <rFont val="Calibri"/>
      </rPr>
      <t>Satisfies: SRG-APP-000428-DB-000386, SRG-APP-000429-DB-000387</t>
    </r>
  </si>
  <si>
    <r>
      <rPr>
        <sz val="11"/>
        <color rgb="FF000000"/>
        <rFont val="Calibri"/>
      </rPr>
      <t xml:space="preserve">Review the system documentation to determine whether the organization has defined the information at rest be protected from modification, which must include at a minimum, PII and classified information. </t>
    </r>
    <r>
      <rPr>
        <sz val="11"/>
        <color rgb="FF000000"/>
        <rFont val="Calibri"/>
      </rPr>
      <t xml:space="preserve">
</t>
    </r>
    <r>
      <rPr>
        <sz val="11"/>
        <color rgb="FF000000"/>
        <rFont val="Calibri"/>
      </rPr>
      <t xml:space="preserve">If no information is identified as requiring such protection, this is not a finding. </t>
    </r>
    <r>
      <rPr>
        <sz val="11"/>
        <color rgb="FF000000"/>
        <rFont val="Calibri"/>
      </rPr>
      <t xml:space="preserve">
</t>
    </r>
    <r>
      <rPr>
        <sz val="11"/>
        <color rgb="FF000000"/>
        <rFont val="Calibri"/>
      </rPr>
      <t xml:space="preserve">Review the configuration of SQL Server, Windows, and additional software as relevant. </t>
    </r>
    <r>
      <rPr>
        <sz val="11"/>
        <color rgb="FF000000"/>
        <rFont val="Calibri"/>
      </rPr>
      <t xml:space="preserve">
</t>
    </r>
    <r>
      <rPr>
        <sz val="11"/>
        <color rgb="FF000000"/>
        <rFont val="Calibri"/>
      </rPr>
      <t xml:space="preserve">If full-disk encryption is required, and Windows or the storage system is not configured for this, this is a finding. </t>
    </r>
    <r>
      <rPr>
        <sz val="11"/>
        <color rgb="FF000000"/>
        <rFont val="Calibri"/>
      </rPr>
      <t xml:space="preserve">
</t>
    </r>
    <r>
      <rPr>
        <sz val="11"/>
        <color rgb="FF000000"/>
        <rFont val="Calibri"/>
      </rPr>
      <t xml:space="preserve">If database transparent data encryption (TDE) is called for, verify it is enabled: </t>
    </r>
    <r>
      <rPr>
        <sz val="11"/>
        <color rgb="FF000000"/>
        <rFont val="Calibri"/>
      </rPr>
      <t xml:space="preserve">
</t>
    </r>
    <r>
      <rPr>
        <sz val="11"/>
        <color rgb="FF000000"/>
        <rFont val="Calibri"/>
      </rPr>
      <t>SELECT db.name AS DatabaseName, db.is_encrypted AS IsEncrypted,</t>
    </r>
    <r>
      <rPr>
        <sz val="11"/>
        <color rgb="FF000000"/>
        <rFont val="Calibri"/>
      </rPr>
      <t xml:space="preserve">
</t>
    </r>
    <r>
      <rPr>
        <sz val="11"/>
        <color rgb="FF000000"/>
        <rFont val="Calibri"/>
      </rPr>
      <t>CASE</t>
    </r>
    <r>
      <rPr>
        <sz val="11"/>
        <color rgb="FF000000"/>
        <rFont val="Calibri"/>
      </rPr>
      <t xml:space="preserve">
</t>
    </r>
    <r>
      <rPr>
        <sz val="11"/>
        <color rgb="FF000000"/>
        <rFont val="Calibri"/>
      </rPr>
      <t>WHEN dm.encryption_state = 0 THEN 'No database encryption key present, no encryption'</t>
    </r>
    <r>
      <rPr>
        <sz val="11"/>
        <color rgb="FF000000"/>
        <rFont val="Calibri"/>
      </rPr>
      <t xml:space="preserve">
</t>
    </r>
    <r>
      <rPr>
        <sz val="11"/>
        <color rgb="FF000000"/>
        <rFont val="Calibri"/>
      </rPr>
      <t>WHEN dm.encryption_state = 1 THEN 'Unencrypted'</t>
    </r>
    <r>
      <rPr>
        <sz val="11"/>
        <color rgb="FF000000"/>
        <rFont val="Calibri"/>
      </rPr>
      <t xml:space="preserve">
</t>
    </r>
    <r>
      <rPr>
        <sz val="11"/>
        <color rgb="FF000000"/>
        <rFont val="Calibri"/>
      </rPr>
      <t>WHEN dm.encryption_state = 2 THEN 'Encryption in progress'</t>
    </r>
    <r>
      <rPr>
        <sz val="11"/>
        <color rgb="FF000000"/>
        <rFont val="Calibri"/>
      </rPr>
      <t xml:space="preserve">
</t>
    </r>
    <r>
      <rPr>
        <sz val="11"/>
        <color rgb="FF000000"/>
        <rFont val="Calibri"/>
      </rPr>
      <t>WHEN dm.encryption_state = 3 THEN 'Encrypted'</t>
    </r>
    <r>
      <rPr>
        <sz val="11"/>
        <color rgb="FF000000"/>
        <rFont val="Calibri"/>
      </rPr>
      <t xml:space="preserve">
</t>
    </r>
    <r>
      <rPr>
        <sz val="11"/>
        <color rgb="FF000000"/>
        <rFont val="Calibri"/>
      </rPr>
      <t>WHEN dm.encryption_state = 4 THEN 'Key change in progress'</t>
    </r>
    <r>
      <rPr>
        <sz val="11"/>
        <color rgb="FF000000"/>
        <rFont val="Calibri"/>
      </rPr>
      <t xml:space="preserve">
</t>
    </r>
    <r>
      <rPr>
        <sz val="11"/>
        <color rgb="FF000000"/>
        <rFont val="Calibri"/>
      </rPr>
      <t>WHEN dm.encryption_state = 5 THEN 'Decryption in progress'</t>
    </r>
    <r>
      <rPr>
        <sz val="11"/>
        <color rgb="FF000000"/>
        <rFont val="Calibri"/>
      </rPr>
      <t xml:space="preserve">
</t>
    </r>
    <r>
      <rPr>
        <sz val="11"/>
        <color rgb="FF000000"/>
        <rFont val="Calibri"/>
      </rPr>
      <t>WHEN dm.encryption_state = 6 THEN 'Protection change in progress'</t>
    </r>
    <r>
      <rPr>
        <sz val="11"/>
        <color rgb="FF000000"/>
        <rFont val="Calibri"/>
      </rPr>
      <t xml:space="preserve">
</t>
    </r>
    <r>
      <rPr>
        <sz val="11"/>
        <color rgb="FF000000"/>
        <rFont val="Calibri"/>
      </rPr>
      <t>END AS EncryptionState,</t>
    </r>
    <r>
      <rPr>
        <sz val="11"/>
        <color rgb="FF000000"/>
        <rFont val="Calibri"/>
      </rPr>
      <t xml:space="preserve">
</t>
    </r>
    <r>
      <rPr>
        <sz val="11"/>
        <color rgb="FF000000"/>
        <rFont val="Calibri"/>
      </rPr>
      <t>dm.encryption_state AS EncryptionState,</t>
    </r>
    <r>
      <rPr>
        <sz val="11"/>
        <color rgb="FF000000"/>
        <rFont val="Calibri"/>
      </rPr>
      <t xml:space="preserve">
</t>
    </r>
    <r>
      <rPr>
        <sz val="11"/>
        <color rgb="FF000000"/>
        <rFont val="Calibri"/>
      </rPr>
      <t>dm.key_algorithm AS KeyAlgorithm,</t>
    </r>
    <r>
      <rPr>
        <sz val="11"/>
        <color rgb="FF000000"/>
        <rFont val="Calibri"/>
      </rPr>
      <t xml:space="preserve">
</t>
    </r>
    <r>
      <rPr>
        <sz val="11"/>
        <color rgb="FF000000"/>
        <rFont val="Calibri"/>
      </rPr>
      <t>dm.key_length AS KeyLength</t>
    </r>
    <r>
      <rPr>
        <sz val="11"/>
        <color rgb="FF000000"/>
        <rFont val="Calibri"/>
      </rPr>
      <t xml:space="preserve">
</t>
    </r>
    <r>
      <rPr>
        <sz val="11"/>
        <color rgb="FF000000"/>
        <rFont val="Calibri"/>
      </rPr>
      <t>FROM sys.databases db</t>
    </r>
    <r>
      <rPr>
        <sz val="11"/>
        <color rgb="FF000000"/>
        <rFont val="Calibri"/>
      </rPr>
      <t xml:space="preserve">
</t>
    </r>
    <r>
      <rPr>
        <sz val="11"/>
        <color rgb="FF000000"/>
        <rFont val="Calibri"/>
      </rPr>
      <t>LEFT OUTER JOIN sys.dm_database_encryption_keys dm ON db.database_id = dm.database_id</t>
    </r>
    <r>
      <rPr>
        <sz val="11"/>
        <color rgb="FF000000"/>
        <rFont val="Calibri"/>
      </rPr>
      <t xml:space="preserve">
</t>
    </r>
    <r>
      <rPr>
        <sz val="11"/>
        <color rgb="FF000000"/>
        <rFont val="Calibri"/>
      </rPr>
      <t>WHERE db.database_id NOT IN (1,2,3,4)</t>
    </r>
    <r>
      <rPr>
        <sz val="11"/>
        <color rgb="FF000000"/>
        <rFont val="Calibri"/>
      </rPr>
      <t xml:space="preserve">
</t>
    </r>
    <r>
      <rPr>
        <sz val="11"/>
        <color rgb="FF000000"/>
        <rFont val="Calibri"/>
      </rPr>
      <t xml:space="preserve">For each user database for which encryption is called for and that is marked Unencrypted, this is a finding. </t>
    </r>
    <r>
      <rPr>
        <sz val="11"/>
        <color rgb="FF000000"/>
        <rFont val="Calibri"/>
      </rPr>
      <t xml:space="preserve">
</t>
    </r>
    <r>
      <rPr>
        <sz val="11"/>
        <color rgb="FF000000"/>
        <rFont val="Calibri"/>
      </rPr>
      <t>If table/column encryption and/or a separation between those who own the data (and can view it) and those who manage the data (but should have no access) is required for PII or similar types of data, use Always Encrypted. The details for configuring Always Encrypted are located here: https://msdn.microsoft.com/en-us/library/mt163865.aspx.</t>
    </r>
    <r>
      <rPr>
        <sz val="11"/>
        <color rgb="FF000000"/>
        <rFont val="Calibri"/>
      </rPr>
      <t xml:space="preserve">
</t>
    </r>
    <r>
      <rPr>
        <sz val="11"/>
        <color rgb="FF000000"/>
        <rFont val="Calibri"/>
      </rPr>
      <t>Review the definitions and contents of the relevant tables/columns for the Always Encrypted settings. If any of the information that requires cryptographic protection is not encrypted, this is a finding.</t>
    </r>
  </si>
  <si>
    <t>V-213929</t>
  </si>
  <si>
    <r>
      <rPr>
        <sz val="11"/>
        <rFont val="Calibri"/>
      </rPr>
      <t>SQL Server must limit the number of concurrent sessions to an organization-defined number per user for all accounts and/or account types.</t>
    </r>
  </si>
  <si>
    <t>Instance</t>
  </si>
  <si>
    <r>
      <rPr>
        <sz val="11"/>
        <color rgb="FF000000"/>
        <rFont val="Calibri"/>
      </rPr>
      <t>If a trigger consumes too much CPU, an example alternative method for limiting the concurrent users is setting the max connection limit on SQL Server.</t>
    </r>
    <r>
      <rPr>
        <sz val="11"/>
        <color rgb="FF000000"/>
        <rFont val="Calibri"/>
      </rPr>
      <t xml:space="preserve">
</t>
    </r>
    <r>
      <rPr>
        <sz val="11"/>
        <color rgb="FF000000"/>
        <rFont val="Calibri"/>
      </rPr>
      <t>In SQL Server Management Studio's Object Explorer tree, right-click on the Server Name &gt;&gt; Select Properties &gt;&gt; Select Connections Tab &gt;&gt; Set the Maximum Number of Concurrent Connections to a value other than 0 (0 = unlimited), and document it.</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EXEC sys.sp_configure N'user connections','5000' /* this is an example max limit */</t>
    </r>
    <r>
      <rPr>
        <sz val="11"/>
        <color rgb="FF000000"/>
        <rFont val="Calibri"/>
      </rPr>
      <t xml:space="preserve">
</t>
    </r>
    <r>
      <rPr>
        <sz val="11"/>
        <color rgb="FF000000"/>
        <rFont val="Calibri"/>
      </rPr>
      <t>GO</t>
    </r>
    <r>
      <rPr>
        <sz val="11"/>
        <color rgb="FF000000"/>
        <rFont val="Calibri"/>
      </rPr>
      <t xml:space="preserve">
</t>
    </r>
    <r>
      <rPr>
        <sz val="11"/>
        <color rgb="FF000000"/>
        <rFont val="Calibri"/>
      </rPr>
      <t>RECONFIGURE WITH OVERRIDE</t>
    </r>
    <r>
      <rPr>
        <sz val="11"/>
        <color rgb="FF000000"/>
        <rFont val="Calibri"/>
      </rPr>
      <t xml:space="preserve">
</t>
    </r>
    <r>
      <rPr>
        <sz val="11"/>
        <color rgb="FF000000"/>
        <rFont val="Calibri"/>
      </rPr>
      <t>GO</t>
    </r>
    <r>
      <rPr>
        <sz val="11"/>
        <color rgb="FF000000"/>
        <rFont val="Calibri"/>
      </rPr>
      <t xml:space="preserve">
</t>
    </r>
    <r>
      <rPr>
        <sz val="11"/>
        <color rgb="FF000000"/>
        <rFont val="Calibri"/>
      </rPr>
      <t>Restart SQL Server for the setting to take effect.</t>
    </r>
    <r>
      <rPr>
        <sz val="11"/>
        <color rgb="FF000000"/>
        <rFont val="Calibri"/>
      </rPr>
      <t xml:space="preserve">
</t>
    </r>
    <r>
      <rPr>
        <sz val="11"/>
        <color rgb="FF000000"/>
        <rFont val="Calibri"/>
      </rPr>
      <t>Reference: https://learn.microsoft.com/en-us/sql/database-engine/configure-windows/configure-the-user-connections-server-configuration-option?</t>
    </r>
    <r>
      <rPr>
        <sz val="11"/>
        <color rgb="FF000000"/>
        <rFont val="Calibri"/>
      </rPr>
      <t xml:space="preserve">
</t>
    </r>
    <r>
      <rPr>
        <sz val="11"/>
        <color rgb="FF000000"/>
        <rFont val="Calibri"/>
      </rPr>
      <t xml:space="preserve">Otherwise, establish the limit(s) appropriate to the type(s) of user account accessing the SQL Server instance, and record them in the system documentation. Implement one or more logon triggers to enforce the limit(s), without exposing the dynamic management views to general users.  </t>
    </r>
    <r>
      <rPr>
        <sz val="11"/>
        <color rgb="FF000000"/>
        <rFont val="Calibri"/>
      </rPr>
      <t xml:space="preserve">
</t>
    </r>
    <r>
      <rPr>
        <sz val="11"/>
        <color rgb="FF000000"/>
        <rFont val="Calibri"/>
      </rPr>
      <t>Example script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TRIGGER SQL_STIG_Connection_Limit </t>
    </r>
    <r>
      <rPr>
        <sz val="11"/>
        <color rgb="FF000000"/>
        <rFont val="Calibri"/>
      </rPr>
      <t xml:space="preserve">
</t>
    </r>
    <r>
      <rPr>
        <sz val="11"/>
        <color rgb="FF000000"/>
        <rFont val="Calibri"/>
      </rPr>
      <t xml:space="preserve">ON ALL SERVER WITH EXECUTE AS 'renamed_sa' /*Make sure to use the renamed SA account here*/ </t>
    </r>
    <r>
      <rPr>
        <sz val="11"/>
        <color rgb="FF000000"/>
        <rFont val="Calibri"/>
      </rPr>
      <t xml:space="preserve">
</t>
    </r>
    <r>
      <rPr>
        <sz val="11"/>
        <color rgb="FF000000"/>
        <rFont val="Calibri"/>
      </rPr>
      <t xml:space="preserve">FOR LOGON </t>
    </r>
    <r>
      <rPr>
        <sz val="11"/>
        <color rgb="FF000000"/>
        <rFont val="Calibri"/>
      </rPr>
      <t xml:space="preserve">
</t>
    </r>
    <r>
      <rPr>
        <sz val="11"/>
        <color rgb="FF000000"/>
        <rFont val="Calibri"/>
      </rPr>
      <t xml:space="preserve">AS </t>
    </r>
    <r>
      <rPr>
        <sz val="11"/>
        <color rgb="FF000000"/>
        <rFont val="Calibri"/>
      </rPr>
      <t xml:space="preserve">
</t>
    </r>
    <r>
      <rPr>
        <sz val="11"/>
        <color rgb="FF000000"/>
        <rFont val="Calibri"/>
      </rPr>
      <t xml:space="preserve">BEGIN </t>
    </r>
    <r>
      <rPr>
        <sz val="11"/>
        <color rgb="FF000000"/>
        <rFont val="Calibri"/>
      </rPr>
      <t xml:space="preserve">
</t>
    </r>
    <r>
      <rPr>
        <sz val="11"/>
        <color rgb="FF000000"/>
        <rFont val="Calibri"/>
      </rPr>
      <t xml:space="preserve">If (Select COUNT(1) from sys.dm_exec_sessions WHERE is_user_process = 1 AND original_login_name = ORIGINAL_LOGIN() ) &gt; </t>
    </r>
    <r>
      <rPr>
        <sz val="11"/>
        <color rgb="FF000000"/>
        <rFont val="Calibri"/>
      </rPr>
      <t xml:space="preserve">
</t>
    </r>
    <r>
      <rPr>
        <sz val="11"/>
        <color rgb="FF000000"/>
        <rFont val="Calibri"/>
      </rPr>
      <t xml:space="preserve">  (CASE ORIGINAL_LOGIN()</t>
    </r>
    <r>
      <rPr>
        <sz val="11"/>
        <color rgb="FF000000"/>
        <rFont val="Calibri"/>
      </rPr>
      <t xml:space="preserve">
</t>
    </r>
    <r>
      <rPr>
        <sz val="11"/>
        <color rgb="FF000000"/>
        <rFont val="Calibri"/>
      </rPr>
      <t xml:space="preserve">              WHEN 'domain/ima.dba' THEN 150    /*this is a busy DBA’s domain account */</t>
    </r>
    <r>
      <rPr>
        <sz val="11"/>
        <color rgb="FF000000"/>
        <rFont val="Calibri"/>
      </rPr>
      <t xml:space="preserve">
</t>
    </r>
    <r>
      <rPr>
        <sz val="11"/>
        <color rgb="FF000000"/>
        <rFont val="Calibri"/>
      </rPr>
      <t xml:space="preserve">              WHEN 'application1_login' THEN 6  /* this is a SQL login for an application */</t>
    </r>
    <r>
      <rPr>
        <sz val="11"/>
        <color rgb="FF000000"/>
        <rFont val="Calibri"/>
      </rPr>
      <t xml:space="preserve">
</t>
    </r>
    <r>
      <rPr>
        <sz val="11"/>
        <color rgb="FF000000"/>
        <rFont val="Calibri"/>
      </rPr>
      <t xml:space="preserve">              WHEN 'application2_login' THEN 20 /* this is a SQL login for another application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ELSE 1 /* All unspecified users are restricted to a single login */</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 xml:space="preserve">              BEGIN </t>
    </r>
    <r>
      <rPr>
        <sz val="11"/>
        <color rgb="FF000000"/>
        <rFont val="Calibri"/>
      </rPr>
      <t xml:space="preserve">
</t>
    </r>
    <r>
      <rPr>
        <sz val="11"/>
        <color rgb="FF000000"/>
        <rFont val="Calibri"/>
      </rPr>
      <t xml:space="preserve">                             PRINT 'The login [' + ORIGINAL_LOGIN() + '] has exceeded its concurrent session limit.' </t>
    </r>
    <r>
      <rPr>
        <sz val="11"/>
        <color rgb="FF000000"/>
        <rFont val="Calibri"/>
      </rPr>
      <t xml:space="preserve">
</t>
    </r>
    <r>
      <rPr>
        <sz val="11"/>
        <color rgb="FF000000"/>
        <rFont val="Calibri"/>
      </rPr>
      <t xml:space="preserve">                             ROLLBACK; </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 xml:space="preserve">END;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Reference:  https://msdn.microsoft.com/en-us/library/ms189799.aspx</t>
    </r>
  </si>
  <si>
    <r>
      <rPr>
        <sz val="11"/>
        <color rgb="FF000000"/>
        <rFont val="Calibri"/>
      </rPr>
      <t>Database management includes the ability to control the number of users and user sessions utilizing SQL Server. Unlimited concurrent connections to SQL Server could allow a successful denial-of-service (DoS) attack by exhausting connection resources; and a system can also fail or be degraded by an overload of legitimate users. Limiting the number of concurrent sessions is helpful in reducing these risks.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capability to limit the number of concurrent sessions per user must be configured in or added to SQL Server (for example, by use of a logon trigger), when this is technically feasible. Note that it is not sufficient to limit sessions via a web server or application server alone, because legitimate users and adversaries can potentially connect to SQL Server by other means.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</si>
  <si>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 xml:space="preserve">Review the system documentation to determine whether any concurrent session limits have been defined. If it does not, assume a limit of 10 for database administrators and 2 for all other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mechanism other than a logon trigger is used, verify its correct operation by the appropriate means. If it does not work correctly, this is a finding.</t>
    </r>
    <r>
      <rPr>
        <sz val="11"/>
        <color rgb="FF000000"/>
        <rFont val="Calibri"/>
      </rPr>
      <t xml:space="preserve">
</t>
    </r>
    <r>
      <rPr>
        <sz val="11"/>
        <color rgb="FF000000"/>
        <rFont val="Calibri"/>
      </rPr>
      <t>Due to excessive CPU consumption when utilizing a logon trigger, an alternative method of limiting concurrent sessions is setting the max connection limit within SQL Server to an appropriate value. This serves to block a distributed denial-of-service (DDOS) attack by limiting the attacker's connections while allowing a database administrator to still force a SQL connection.</t>
    </r>
    <r>
      <rPr>
        <sz val="11"/>
        <color rgb="FF000000"/>
        <rFont val="Calibri"/>
      </rPr>
      <t xml:space="preserve">
</t>
    </r>
    <r>
      <rPr>
        <sz val="11"/>
        <color rgb="FF000000"/>
        <rFont val="Calibri"/>
      </rPr>
      <t>In SQL Server Management Studio's Object Explorer tree:</t>
    </r>
    <r>
      <rPr>
        <sz val="11"/>
        <color rgb="FF000000"/>
        <rFont val="Calibri"/>
      </rPr>
      <t xml:space="preserve">
</t>
    </r>
    <r>
      <rPr>
        <sz val="11"/>
        <color rgb="FF000000"/>
        <rFont val="Calibri"/>
      </rPr>
      <t>Right-click on the Server Name &gt;&gt; Select Properties &gt;&gt; Select Connections Tab</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EXEC sys.sp_configure N'user connections'</t>
    </r>
    <r>
      <rPr>
        <sz val="11"/>
        <color rgb="FF000000"/>
        <rFont val="Calibri"/>
      </rPr>
      <t xml:space="preserve">
</t>
    </r>
    <r>
      <rPr>
        <sz val="11"/>
        <color rgb="FF000000"/>
        <rFont val="Calibri"/>
      </rPr>
      <t>If the max connection limit is set to 0 (unlimited) or does not match the documented value,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Otherwise, determine if a logon trigger exists: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SQL Server Management Studio's Object Explorer tree:  </t>
    </r>
    <r>
      <rPr>
        <sz val="11"/>
        <color rgb="FF000000"/>
        <rFont val="Calibri"/>
      </rPr>
      <t xml:space="preserve">
</t>
    </r>
    <r>
      <rPr>
        <sz val="11"/>
        <color rgb="FF000000"/>
        <rFont val="Calibri"/>
      </rPr>
      <t xml:space="preserve">Expand [SQL Server Instance] &gt;&gt; Server Objects &gt;&gt; Triggers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query:  </t>
    </r>
    <r>
      <rPr>
        <sz val="11"/>
        <color rgb="FF000000"/>
        <rFont val="Calibri"/>
      </rPr>
      <t xml:space="preserve">
</t>
    </r>
    <r>
      <rPr>
        <sz val="11"/>
        <color rgb="FF000000"/>
        <rFont val="Calibri"/>
      </rPr>
      <t xml:space="preserve">SELECT name FROM master.sys.server_triggers;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 triggers are listed,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triggers are listed, identify the trigger(s) limiting the number of concurrent sessions per user. If none are found, this is a finding. If they are present but disabled,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Examine the trigger source code for logical correctness and for compliance with the documented limit(s). If errors or variances exist,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 system does execute the trigger(s) each time a user session is established. If it does not operate correctly for all types of user, this is a finding.</t>
    </r>
  </si>
  <si>
    <t>V-213930</t>
  </si>
  <si>
    <r>
      <rPr>
        <sz val="11"/>
        <rFont val="Calibri"/>
      </rPr>
      <t>SQL Server must integrate with an organization-level authentication/access mechanism providing account management and automation for all users, groups, roles, and any other principals.</t>
    </r>
  </si>
  <si>
    <r>
      <rPr>
        <sz val="11"/>
        <color rgb="FF000000"/>
        <rFont val="Calibri"/>
      </rPr>
      <t>If mixed mode is required, document the need and justification; describe the measures taken to ensure the use of SQL Server authentication is kept to a minimum; describe the measures taken to safeguard passwords; and list or describe the SQL Logins used.</t>
    </r>
    <r>
      <rPr>
        <sz val="11"/>
        <color rgb="FF000000"/>
        <rFont val="Calibri"/>
      </rPr>
      <t xml:space="preserve">
</t>
    </r>
    <r>
      <rPr>
        <sz val="11"/>
        <color rgb="FF000000"/>
        <rFont val="Calibri"/>
      </rPr>
      <t>Documentation must be approved by the ISSO/ISSM.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mixed mode is not required, disable it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SSMS Object Explorer, right-click on the server instance. </t>
    </r>
    <r>
      <rPr>
        <sz val="11"/>
        <color rgb="FF000000"/>
        <rFont val="Calibri"/>
      </rPr>
      <t xml:space="preserve">
</t>
    </r>
    <r>
      <rPr>
        <sz val="11"/>
        <color rgb="FF000000"/>
        <rFont val="Calibri"/>
      </rPr>
      <t xml:space="preserve">Select "Properties".  </t>
    </r>
    <r>
      <rPr>
        <sz val="11"/>
        <color rgb="FF000000"/>
        <rFont val="Calibri"/>
      </rPr>
      <t xml:space="preserve">
</t>
    </r>
    <r>
      <rPr>
        <sz val="11"/>
        <color rgb="FF000000"/>
        <rFont val="Calibri"/>
      </rPr>
      <t xml:space="preserve">Select the Security page.  </t>
    </r>
    <r>
      <rPr>
        <sz val="11"/>
        <color rgb="FF000000"/>
        <rFont val="Calibri"/>
      </rPr>
      <t xml:space="preserve">
</t>
    </r>
    <r>
      <rPr>
        <sz val="11"/>
        <color rgb="FF000000"/>
        <rFont val="Calibri"/>
      </rPr>
      <t xml:space="preserve">Click on the radio button for "Windows Authentication Mode".  </t>
    </r>
    <r>
      <rPr>
        <sz val="11"/>
        <color rgb="FF000000"/>
        <rFont val="Calibri"/>
      </rPr>
      <t xml:space="preserve">
</t>
    </r>
    <r>
      <rPr>
        <sz val="11"/>
        <color rgb="FF000000"/>
        <rFont val="Calibri"/>
      </rPr>
      <t xml:space="preserve">Click on "OK".  </t>
    </r>
    <r>
      <rPr>
        <sz val="11"/>
        <color rgb="FF000000"/>
        <rFont val="Calibri"/>
      </rPr>
      <t xml:space="preserve">
</t>
    </r>
    <r>
      <rPr>
        <sz val="11"/>
        <color rgb="FF000000"/>
        <rFont val="Calibri"/>
      </rPr>
      <t xml:space="preserve">Restart the SQL Server 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statement: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EXEC xp_instance_regwrite N'HKEY_LOCAL_MACHINE', N'Software\Microsoft\MSSQLServer\MSSQLServer', N'LoginMode', REG_DWORD, 2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SQL Server 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account being managed by SQL Server but not requiring it, drop or disable the SQL Login. Replace it with an appropriately configured account, as needed.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drop or disable a login in the SSMS Object Explorer:  </t>
    </r>
    <r>
      <rPr>
        <sz val="11"/>
        <color rgb="FF000000"/>
        <rFont val="Calibri"/>
      </rPr>
      <t xml:space="preserve">
</t>
    </r>
    <r>
      <rPr>
        <sz val="11"/>
        <color rgb="FF000000"/>
        <rFont val="Calibri"/>
      </rPr>
      <t xml:space="preserve">Navigate to "Security Logins".  </t>
    </r>
    <r>
      <rPr>
        <sz val="11"/>
        <color rgb="FF000000"/>
        <rFont val="Calibri"/>
      </rPr>
      <t xml:space="preserve">
</t>
    </r>
    <r>
      <rPr>
        <sz val="11"/>
        <color rgb="FF000000"/>
        <rFont val="Calibri"/>
      </rPr>
      <t xml:space="preserve">Right-click on the login name and click "Delete" or "Disable".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drop or disable a login by using a query: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DROP LOGIN login_name; </t>
    </r>
    <r>
      <rPr>
        <sz val="11"/>
        <color rgb="FF000000"/>
        <rFont val="Calibri"/>
      </rPr>
      <t xml:space="preserve">
</t>
    </r>
    <r>
      <rPr>
        <sz val="11"/>
        <color rgb="FF000000"/>
        <rFont val="Calibri"/>
      </rPr>
      <t xml:space="preserve">ALTER LOGIN login_name DISABLE;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Dropping a login does not delete the equivalent database user(s). There may be more than one database containing a user mapped to the login. Drop the user(s) unless still needed.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drop a user in the SSMS Object Explorer:  </t>
    </r>
    <r>
      <rPr>
        <sz val="11"/>
        <color rgb="FF000000"/>
        <rFont val="Calibri"/>
      </rPr>
      <t xml:space="preserve">
</t>
    </r>
    <r>
      <rPr>
        <sz val="11"/>
        <color rgb="FF000000"/>
        <rFont val="Calibri"/>
      </rPr>
      <t xml:space="preserve">Navigate to Databases &gt;&gt; Security Users.  </t>
    </r>
    <r>
      <rPr>
        <sz val="11"/>
        <color rgb="FF000000"/>
        <rFont val="Calibri"/>
      </rPr>
      <t xml:space="preserve">
</t>
    </r>
    <r>
      <rPr>
        <sz val="11"/>
        <color rgb="FF000000"/>
        <rFont val="Calibri"/>
      </rPr>
      <t xml:space="preserve">Right-click on the user name. </t>
    </r>
    <r>
      <rPr>
        <sz val="11"/>
        <color rgb="FF000000"/>
        <rFont val="Calibri"/>
      </rPr>
      <t xml:space="preserve">
</t>
    </r>
    <r>
      <rPr>
        <sz val="11"/>
        <color rgb="FF000000"/>
        <rFont val="Calibri"/>
      </rPr>
      <t xml:space="preserve">Click "Delete".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drop a user via a query:  </t>
    </r>
    <r>
      <rPr>
        <sz val="11"/>
        <color rgb="FF000000"/>
        <rFont val="Calibri"/>
      </rPr>
      <t xml:space="preserve">
</t>
    </r>
    <r>
      <rPr>
        <sz val="11"/>
        <color rgb="FF000000"/>
        <rFont val="Calibri"/>
      </rPr>
      <t xml:space="preserve">USE database_name; </t>
    </r>
    <r>
      <rPr>
        <sz val="11"/>
        <color rgb="FF000000"/>
        <rFont val="Calibri"/>
      </rPr>
      <t xml:space="preserve">
</t>
    </r>
    <r>
      <rPr>
        <sz val="11"/>
        <color rgb="FF000000"/>
        <rFont val="Calibri"/>
      </rPr>
      <t>DROP USER &lt;user_name&gt;;</t>
    </r>
  </si>
  <si>
    <r>
      <rPr>
        <sz val="11"/>
        <color rgb="FF000000"/>
        <rFont val="Calibri"/>
      </rPr>
      <t xml:space="preserve">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Automation may be composed of differing technologies that when placed together contain an overall mechanism supporting an organization's automated account management requirements.</t>
    </r>
  </si>
  <si>
    <r>
      <rPr>
        <sz val="11"/>
        <color rgb="FF000000"/>
        <rFont val="Calibri"/>
      </rPr>
      <t xml:space="preserve">Determine whether SQL Server is configured to use only Windows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Object Explorer in SQL Server Management Studio (SSMS), right-click on the server instance. </t>
    </r>
    <r>
      <rPr>
        <sz val="11"/>
        <color rgb="FF000000"/>
        <rFont val="Calibri"/>
      </rPr>
      <t xml:space="preserve">
</t>
    </r>
    <r>
      <rPr>
        <sz val="11"/>
        <color rgb="FF000000"/>
        <rFont val="Calibri"/>
      </rPr>
      <t xml:space="preserve">Select "Properties".  </t>
    </r>
    <r>
      <rPr>
        <sz val="11"/>
        <color rgb="FF000000"/>
        <rFont val="Calibri"/>
      </rPr>
      <t xml:space="preserve">
</t>
    </r>
    <r>
      <rPr>
        <sz val="11"/>
        <color rgb="FF000000"/>
        <rFont val="Calibri"/>
      </rPr>
      <t xml:space="preserve">Select the Security page.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Windows Authentication Mode is selected,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a query interface such as the SSMS Transact-SQL editor, run the statement:  </t>
    </r>
    <r>
      <rPr>
        <sz val="11"/>
        <color rgb="FF000000"/>
        <rFont val="Calibri"/>
      </rPr>
      <t xml:space="preserve">
</t>
    </r>
    <r>
      <rPr>
        <sz val="11"/>
        <color rgb="FF000000"/>
        <rFont val="Calibri"/>
      </rPr>
      <t xml:space="preserve">SELECT CASE SERVERPROPERTY('IsIntegratedSecurityOnly')    </t>
    </r>
    <r>
      <rPr>
        <sz val="11"/>
        <color rgb="FF000000"/>
        <rFont val="Calibri"/>
      </rPr>
      <t xml:space="preserve">
</t>
    </r>
    <r>
      <rPr>
        <sz val="11"/>
        <color rgb="FF000000"/>
        <rFont val="Calibri"/>
      </rPr>
      <t xml:space="preserve">WHEN 1 THEN 'Windows Authentication'    </t>
    </r>
    <r>
      <rPr>
        <sz val="11"/>
        <color rgb="FF000000"/>
        <rFont val="Calibri"/>
      </rPr>
      <t xml:space="preserve">
</t>
    </r>
    <r>
      <rPr>
        <sz val="11"/>
        <color rgb="FF000000"/>
        <rFont val="Calibri"/>
      </rPr>
      <t xml:space="preserve">WHEN 0 THEN 'Windows and SQL Server Authentication'    </t>
    </r>
    <r>
      <rPr>
        <sz val="11"/>
        <color rgb="FF000000"/>
        <rFont val="Calibri"/>
      </rPr>
      <t xml:space="preserve">
</t>
    </r>
    <r>
      <rPr>
        <sz val="11"/>
        <color rgb="FF000000"/>
        <rFont val="Calibri"/>
      </rPr>
      <t xml:space="preserve">END as [Authentication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returned value in the "Authentication Mode" column is "Windows Authentication",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Mixed mode (both SQL Server authentication and Windows authentication) is in use. If the need for mixed mode has not been documented and approved by the information system security officer (ISSO)/information system security manager (ISSM),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From the documentation, obtain the list of accounts authorized to be managed by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the accounts (SQL Logins) actually managed by SQL Server. Run the statement: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sys.sql_logins </t>
    </r>
    <r>
      <rPr>
        <sz val="11"/>
        <color rgb="FF000000"/>
        <rFont val="Calibri"/>
      </rPr>
      <t xml:space="preserve">
</t>
    </r>
    <r>
      <rPr>
        <sz val="11"/>
        <color rgb="FF000000"/>
        <rFont val="Calibri"/>
      </rPr>
      <t xml:space="preserve">WHERE type_desc = 'SQL_LOGIN' AND is_disabled =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accounts listed by the query are not listed in the documentation, this is a finding.</t>
    </r>
  </si>
  <si>
    <t>V-213931</t>
  </si>
  <si>
    <r>
      <rPr>
        <sz val="11"/>
        <rFont val="Calibri"/>
      </rPr>
      <t>SQL Server must be configured to utilize the most-secure authentication method available.</t>
    </r>
  </si>
  <si>
    <r>
      <rPr>
        <sz val="11"/>
        <color rgb="FF000000"/>
        <rFont val="Calibri"/>
      </rPr>
      <t xml:space="preserve">Ensure Service Principal Names (SPNs) are properly registered for the SQL Server instance. </t>
    </r>
    <r>
      <rPr>
        <sz val="11"/>
        <color rgb="FF000000"/>
        <rFont val="Calibri"/>
      </rPr>
      <t xml:space="preserve">
</t>
    </r>
    <r>
      <rPr>
        <sz val="11"/>
        <color rgb="FF000000"/>
        <rFont val="Calibri"/>
      </rPr>
      <t xml:space="preserve">Utilize the Microsoft Kerberos Configuration Manager to review Kerberos configuration issues for a given SQL Server instance. </t>
    </r>
    <r>
      <rPr>
        <sz val="11"/>
        <color rgb="FF000000"/>
        <rFont val="Calibri"/>
      </rPr>
      <t xml:space="preserve">
</t>
    </r>
    <r>
      <rPr>
        <sz val="11"/>
        <color rgb="FF000000"/>
        <rFont val="Calibri"/>
      </rPr>
      <t xml:space="preserve">https://www.microsoft.com/en-us/download/details.aspx?id=39046 </t>
    </r>
    <r>
      <rPr>
        <sz val="11"/>
        <color rgb="FF000000"/>
        <rFont val="Calibri"/>
      </rPr>
      <t xml:space="preserve">
</t>
    </r>
    <r>
      <rPr>
        <sz val="11"/>
        <color rgb="FF000000"/>
        <rFont val="Calibri"/>
      </rPr>
      <t xml:space="preserve">Alternatively, SPNs for SQL Server can be manually registered. </t>
    </r>
    <r>
      <rPr>
        <sz val="11"/>
        <color rgb="FF000000"/>
        <rFont val="Calibri"/>
      </rPr>
      <t xml:space="preserve">
</t>
    </r>
    <r>
      <rPr>
        <sz val="11"/>
        <color rgb="FF000000"/>
        <rFont val="Calibri"/>
      </rPr>
      <t>For other connections that support Kerberos the SPN is registered in the format MSSQLSvc/&lt;FQDN&gt;/&lt;instancename&gt; for a named instance. The format for registering the default instance is MSSQLSvc/&lt;FQDN&gt;.</t>
    </r>
    <r>
      <rPr>
        <sz val="11"/>
        <color rgb="FF000000"/>
        <rFont val="Calibri"/>
      </rPr>
      <t xml:space="preserve">
</t>
    </r>
    <r>
      <rPr>
        <sz val="11"/>
        <color rgb="FF000000"/>
        <rFont val="Calibri"/>
      </rPr>
      <t xml:space="preserve">Using an account with permissions to register SPNs, issue the following commands from a command-prompt: </t>
    </r>
    <r>
      <rPr>
        <sz val="11"/>
        <color rgb="FF000000"/>
        <rFont val="Calibri"/>
      </rPr>
      <t xml:space="preserve">
</t>
    </r>
    <r>
      <rPr>
        <sz val="11"/>
        <color rgb="FF000000"/>
        <rFont val="Calibri"/>
      </rPr>
      <t xml:space="preserve">setspn -S MSSQLSvc/&lt;Fully Qualified Domain Name&gt; &lt;Service Account&gt; </t>
    </r>
    <r>
      <rPr>
        <sz val="11"/>
        <color rgb="FF000000"/>
        <rFont val="Calibri"/>
      </rPr>
      <t xml:space="preserve">
</t>
    </r>
    <r>
      <rPr>
        <sz val="11"/>
        <color rgb="FF000000"/>
        <rFont val="Calibri"/>
      </rPr>
      <t xml:space="preserve">setspn -S MSSQLSvc/&lt;Fully Qualified Domain Name&gt;:&lt;TCP Port&gt; &lt;Service Account&gt; </t>
    </r>
    <r>
      <rPr>
        <sz val="11"/>
        <color rgb="FF000000"/>
        <rFont val="Calibri"/>
      </rPr>
      <t xml:space="preserve">
</t>
    </r>
    <r>
      <rPr>
        <sz val="11"/>
        <color rgb="FF000000"/>
        <rFont val="Calibri"/>
      </rPr>
      <t>For a named instance, use:</t>
    </r>
    <r>
      <rPr>
        <sz val="11"/>
        <color rgb="FF000000"/>
        <rFont val="Calibri"/>
      </rPr>
      <t xml:space="preserve">
</t>
    </r>
    <r>
      <rPr>
        <sz val="11"/>
        <color rgb="FF000000"/>
        <rFont val="Calibri"/>
      </rPr>
      <t xml:space="preserve">setspn -S MSSQLSvc/&lt;FQDN&gt;:&lt;instancename&gt; &lt;Service Account&gt; </t>
    </r>
    <r>
      <rPr>
        <sz val="11"/>
        <color rgb="FF000000"/>
        <rFont val="Calibri"/>
      </rPr>
      <t xml:space="preserve">
</t>
    </r>
    <r>
      <rPr>
        <sz val="11"/>
        <color rgb="FF000000"/>
        <rFont val="Calibri"/>
      </rPr>
      <t>setspn -S MSSQLSvc/&lt;FQDN&gt;:&lt;TCP Port&gt; &lt;Service Account&gt;</t>
    </r>
    <r>
      <rPr>
        <sz val="11"/>
        <color rgb="FF000000"/>
        <rFont val="Calibri"/>
      </rPr>
      <t xml:space="preserve">
</t>
    </r>
    <r>
      <rPr>
        <sz val="11"/>
        <color rgb="FF000000"/>
        <rFont val="Calibri"/>
      </rPr>
      <t xml:space="preserve">Restart the SQL Server instance. </t>
    </r>
    <r>
      <rPr>
        <sz val="11"/>
        <color rgb="FF000000"/>
        <rFont val="Calibri"/>
      </rPr>
      <t xml:space="preserve">
</t>
    </r>
    <r>
      <rPr>
        <sz val="11"/>
        <color rgb="FF000000"/>
        <rFont val="Calibri"/>
      </rPr>
      <t xml:space="preserve">More information regarding this process is available at:  </t>
    </r>
    <r>
      <rPr>
        <sz val="11"/>
        <color rgb="FF000000"/>
        <rFont val="Calibri"/>
      </rPr>
      <t xml:space="preserve">
</t>
    </r>
    <r>
      <rPr>
        <sz val="11"/>
        <color rgb="FF000000"/>
        <rFont val="Calibri"/>
      </rPr>
      <t>https://docs.microsoft.com/en-us/sql/database-engine/configure-windows/register-a-service-principal-name-for-kerberos-connections#Manual</t>
    </r>
  </si>
  <si>
    <r>
      <rPr>
        <sz val="11"/>
        <color rgb="FF000000"/>
        <rFont val="Calibri"/>
      </rPr>
      <t xml:space="preserve">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comprehensive application account management process that includes automation helps to ensure that accounts designated as requiring attention are consistently and promptly addressed.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Automation may be comprised of differing technologies that when placed together contain an overall mechanism supporting an organization's automated account management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SQL Server supports several authentication methods to allow operation in various environments, Kerberos, NTLM, and SQL Server. An instance of SQL Server must be configured to utilize the most-secure method available. Service accounts utilized by SQL Server should be unique to a given instance.</t>
    </r>
  </si>
  <si>
    <r>
      <rPr>
        <sz val="11"/>
        <color rgb="FF000000"/>
        <rFont val="Calibri"/>
      </rPr>
      <t xml:space="preserve">If the SQL Server is not part of an Active Directory domain, this finding is Not Applicable. </t>
    </r>
    <r>
      <rPr>
        <sz val="11"/>
        <color rgb="FF000000"/>
        <rFont val="Calibri"/>
      </rPr>
      <t xml:space="preserve">
</t>
    </r>
    <r>
      <rPr>
        <sz val="11"/>
        <color rgb="FF000000"/>
        <rFont val="Calibri"/>
      </rPr>
      <t xml:space="preserve">Obtain the fully qualified domain name of the SQL Server instance: </t>
    </r>
    <r>
      <rPr>
        <sz val="11"/>
        <color rgb="FF000000"/>
        <rFont val="Calibri"/>
      </rPr>
      <t xml:space="preserve">
</t>
    </r>
    <r>
      <rPr>
        <sz val="11"/>
        <color rgb="FF000000"/>
        <rFont val="Calibri"/>
      </rPr>
      <t xml:space="preserve">Launch Windows Explorer. </t>
    </r>
    <r>
      <rPr>
        <sz val="11"/>
        <color rgb="FF000000"/>
        <rFont val="Calibri"/>
      </rPr>
      <t xml:space="preserve">
</t>
    </r>
    <r>
      <rPr>
        <sz val="11"/>
        <color rgb="FF000000"/>
        <rFont val="Calibri"/>
      </rPr>
      <t xml:space="preserve">Right-click on "Computer" or "This PC" (Varies by OS level), click "Properties". </t>
    </r>
    <r>
      <rPr>
        <sz val="11"/>
        <color rgb="FF000000"/>
        <rFont val="Calibri"/>
      </rPr>
      <t xml:space="preserve">
</t>
    </r>
    <r>
      <rPr>
        <sz val="11"/>
        <color rgb="FF000000"/>
        <rFont val="Calibri"/>
      </rPr>
      <t xml:space="preserve">Note the value shown for "Full computer name". </t>
    </r>
    <r>
      <rPr>
        <sz val="11"/>
        <color rgb="FF000000"/>
        <rFont val="Calibri"/>
      </rPr>
      <t xml:space="preserve">
</t>
    </r>
    <r>
      <rPr>
        <sz val="11"/>
        <color rgb="FF000000"/>
        <rFont val="Calibri"/>
      </rPr>
      <t xml:space="preserve">*** Note: For a cluster, this value must be obtained from the Failover Cluster Manager. *** </t>
    </r>
    <r>
      <rPr>
        <sz val="11"/>
        <color rgb="FF000000"/>
        <rFont val="Calibri"/>
      </rPr>
      <t xml:space="preserve">
</t>
    </r>
    <r>
      <rPr>
        <sz val="11"/>
        <color rgb="FF000000"/>
        <rFont val="Calibri"/>
      </rPr>
      <t xml:space="preserve">Obtain the TCP port that is supporting the SQL Server instance: </t>
    </r>
    <r>
      <rPr>
        <sz val="11"/>
        <color rgb="FF000000"/>
        <rFont val="Calibri"/>
      </rPr>
      <t xml:space="preserve">
</t>
    </r>
    <r>
      <rPr>
        <sz val="11"/>
        <color rgb="FF000000"/>
        <rFont val="Calibri"/>
      </rPr>
      <t xml:space="preserve">Click Start &gt;&gt; Type "SQL Server 2016 Configuration Manager" &gt;&gt; From the search results, click "SQL Server 2016 Configuration Manager". </t>
    </r>
    <r>
      <rPr>
        <sz val="11"/>
        <color rgb="FF000000"/>
        <rFont val="Calibri"/>
      </rPr>
      <t xml:space="preserve">
</t>
    </r>
    <r>
      <rPr>
        <sz val="11"/>
        <color rgb="FF000000"/>
        <rFont val="Calibri"/>
      </rPr>
      <t xml:space="preserve">From the tree on the left, expand "SQL Server Network Configuration". </t>
    </r>
    <r>
      <rPr>
        <sz val="11"/>
        <color rgb="FF000000"/>
        <rFont val="Calibri"/>
      </rPr>
      <t xml:space="preserve">
</t>
    </r>
    <r>
      <rPr>
        <sz val="11"/>
        <color rgb="FF000000"/>
        <rFont val="Calibri"/>
      </rPr>
      <t xml:space="preserve">Click "Protocols for &lt;Instance Name&gt;" where &lt;Instance Name&gt; is the name of the instance (MSSQLSERVER is the default name). </t>
    </r>
    <r>
      <rPr>
        <sz val="11"/>
        <color rgb="FF000000"/>
        <rFont val="Calibri"/>
      </rPr>
      <t xml:space="preserve">
</t>
    </r>
    <r>
      <rPr>
        <sz val="11"/>
        <color rgb="FF000000"/>
        <rFont val="Calibri"/>
      </rPr>
      <t xml:space="preserve">In the right pane, right-click on "TCP/IP" and choose "Properties". </t>
    </r>
    <r>
      <rPr>
        <sz val="11"/>
        <color rgb="FF000000"/>
        <rFont val="Calibri"/>
      </rPr>
      <t xml:space="preserve">
</t>
    </r>
    <r>
      <rPr>
        <sz val="11"/>
        <color rgb="FF000000"/>
        <rFont val="Calibri"/>
      </rPr>
      <t xml:space="preserve">In the window that opens, click the "IP Addresses" tab. </t>
    </r>
    <r>
      <rPr>
        <sz val="11"/>
        <color rgb="FF000000"/>
        <rFont val="Calibri"/>
      </rPr>
      <t xml:space="preserve">
</t>
    </r>
    <r>
      <rPr>
        <sz val="11"/>
        <color rgb="FF000000"/>
        <rFont val="Calibri"/>
      </rPr>
      <t xml:space="preserve">Note the TCP port configured for the instance. </t>
    </r>
    <r>
      <rPr>
        <sz val="11"/>
        <color rgb="FF000000"/>
        <rFont val="Calibri"/>
      </rPr>
      <t xml:space="preserve">
</t>
    </r>
    <r>
      <rPr>
        <sz val="11"/>
        <color rgb="FF000000"/>
        <rFont val="Calibri"/>
      </rPr>
      <t xml:space="preserve">Obtain the service account that is running the SQL Server service: </t>
    </r>
    <r>
      <rPr>
        <sz val="11"/>
        <color rgb="FF000000"/>
        <rFont val="Calibri"/>
      </rPr>
      <t xml:space="preserve">
</t>
    </r>
    <r>
      <rPr>
        <sz val="11"/>
        <color rgb="FF000000"/>
        <rFont val="Calibri"/>
      </rPr>
      <t xml:space="preserve">Click "Start".  </t>
    </r>
    <r>
      <rPr>
        <sz val="11"/>
        <color rgb="FF000000"/>
        <rFont val="Calibri"/>
      </rPr>
      <t xml:space="preserve">
</t>
    </r>
    <r>
      <rPr>
        <sz val="11"/>
        <color rgb="FF000000"/>
        <rFont val="Calibri"/>
      </rPr>
      <t xml:space="preserve">Type "SQL Server 2016 Configuration Manager".  </t>
    </r>
    <r>
      <rPr>
        <sz val="11"/>
        <color rgb="FF000000"/>
        <rFont val="Calibri"/>
      </rPr>
      <t xml:space="preserve">
</t>
    </r>
    <r>
      <rPr>
        <sz val="11"/>
        <color rgb="FF000000"/>
        <rFont val="Calibri"/>
      </rPr>
      <t xml:space="preserve">From the search results, click "SQL Server 2016 Configuration Manager". </t>
    </r>
    <r>
      <rPr>
        <sz val="11"/>
        <color rgb="FF000000"/>
        <rFont val="Calibri"/>
      </rPr>
      <t xml:space="preserve">
</t>
    </r>
    <r>
      <rPr>
        <sz val="11"/>
        <color rgb="FF000000"/>
        <rFont val="Calibri"/>
      </rPr>
      <t xml:space="preserve">From the tree on the left, select "SQL Server Services". </t>
    </r>
    <r>
      <rPr>
        <sz val="11"/>
        <color rgb="FF000000"/>
        <rFont val="Calibri"/>
      </rPr>
      <t xml:space="preserve">
</t>
    </r>
    <r>
      <rPr>
        <sz val="11"/>
        <color rgb="FF000000"/>
        <rFont val="Calibri"/>
      </rPr>
      <t xml:space="preserve">Note the account listed in the "Log On As" column for the SQL Server instance being reviewed. </t>
    </r>
    <r>
      <rPr>
        <sz val="11"/>
        <color rgb="FF000000"/>
        <rFont val="Calibri"/>
      </rPr>
      <t xml:space="preserve">
</t>
    </r>
    <r>
      <rPr>
        <sz val="11"/>
        <color rgb="FF000000"/>
        <rFont val="Calibri"/>
      </rPr>
      <t xml:space="preserve">Launch a command-line or PowerShell window. </t>
    </r>
    <r>
      <rPr>
        <sz val="11"/>
        <color rgb="FF000000"/>
        <rFont val="Calibri"/>
      </rPr>
      <t xml:space="preserve">
</t>
    </r>
    <r>
      <rPr>
        <sz val="11"/>
        <color rgb="FF000000"/>
        <rFont val="Calibri"/>
      </rPr>
      <t xml:space="preserve">Enter the following command where &lt;Service Account&gt; is the identity of the service account. </t>
    </r>
    <r>
      <rPr>
        <sz val="11"/>
        <color rgb="FF000000"/>
        <rFont val="Calibri"/>
      </rPr>
      <t xml:space="preserve">
</t>
    </r>
    <r>
      <rPr>
        <sz val="11"/>
        <color rgb="FF000000"/>
        <rFont val="Calibri"/>
      </rPr>
      <t xml:space="preserve">setspn -L &lt;Service Account&gt; </t>
    </r>
    <r>
      <rPr>
        <sz val="11"/>
        <color rgb="FF000000"/>
        <rFont val="Calibri"/>
      </rPr>
      <t xml:space="preserve">
</t>
    </r>
    <r>
      <rPr>
        <sz val="11"/>
        <color rgb="FF000000"/>
        <rFont val="Calibri"/>
      </rPr>
      <t xml:space="preserve">Example: setspn -L CONTOSO\sql2016svc </t>
    </r>
    <r>
      <rPr>
        <sz val="11"/>
        <color rgb="FF000000"/>
        <rFont val="Calibri"/>
      </rPr>
      <t xml:space="preserve">
</t>
    </r>
    <r>
      <rPr>
        <sz val="11"/>
        <color rgb="FF000000"/>
        <rFont val="Calibri"/>
      </rPr>
      <t xml:space="preserve">Review the Registered Service Principal Names returned.  </t>
    </r>
    <r>
      <rPr>
        <sz val="11"/>
        <color rgb="FF000000"/>
        <rFont val="Calibri"/>
      </rPr>
      <t xml:space="preserve">
</t>
    </r>
    <r>
      <rPr>
        <sz val="11"/>
        <color rgb="FF000000"/>
        <rFont val="Calibri"/>
      </rPr>
      <t xml:space="preserve">If the listing does not contain the following supported service principal names (SPN) formats, this is a finding. </t>
    </r>
    <r>
      <rPr>
        <sz val="11"/>
        <color rgb="FF000000"/>
        <rFont val="Calibri"/>
      </rPr>
      <t xml:space="preserve">
</t>
    </r>
    <r>
      <rPr>
        <sz val="11"/>
        <color rgb="FF000000"/>
        <rFont val="Calibri"/>
      </rPr>
      <t>Named instance</t>
    </r>
    <r>
      <rPr>
        <sz val="11"/>
        <color rgb="FF000000"/>
        <rFont val="Calibri"/>
      </rPr>
      <t xml:space="preserve">
</t>
    </r>
    <r>
      <rPr>
        <sz val="11"/>
        <color rgb="FF000000"/>
        <rFont val="Calibri"/>
      </rPr>
      <t xml:space="preserve">   MSSQLSvc/&lt;FQDN&gt;:[&lt;port&gt; | &lt;instancename&gt;], where:</t>
    </r>
    <r>
      <rPr>
        <sz val="11"/>
        <color rgb="FF000000"/>
        <rFont val="Calibri"/>
      </rPr>
      <t xml:space="preserve">
</t>
    </r>
    <r>
      <rPr>
        <sz val="11"/>
        <color rgb="FF000000"/>
        <rFont val="Calibri"/>
      </rPr>
      <t xml:space="preserve">   MSSQLSvc is the service that is being registered.</t>
    </r>
    <r>
      <rPr>
        <sz val="11"/>
        <color rgb="FF000000"/>
        <rFont val="Calibri"/>
      </rPr>
      <t xml:space="preserve">
</t>
    </r>
    <r>
      <rPr>
        <sz val="11"/>
        <color rgb="FF000000"/>
        <rFont val="Calibri"/>
      </rPr>
      <t xml:space="preserve">   &lt;FQDN&gt; is the fully qualified domain name of the server.</t>
    </r>
    <r>
      <rPr>
        <sz val="11"/>
        <color rgb="FF000000"/>
        <rFont val="Calibri"/>
      </rPr>
      <t xml:space="preserve">
</t>
    </r>
    <r>
      <rPr>
        <sz val="11"/>
        <color rgb="FF000000"/>
        <rFont val="Calibri"/>
      </rPr>
      <t xml:space="preserve">   &lt;port&gt; is the TCP port number.</t>
    </r>
    <r>
      <rPr>
        <sz val="11"/>
        <color rgb="FF000000"/>
        <rFont val="Calibri"/>
      </rPr>
      <t xml:space="preserve">
</t>
    </r>
    <r>
      <rPr>
        <sz val="11"/>
        <color rgb="FF000000"/>
        <rFont val="Calibri"/>
      </rPr>
      <t xml:space="preserve">   &lt;instancename&gt; is the name of the SQL Server instance.</t>
    </r>
    <r>
      <rPr>
        <sz val="11"/>
        <color rgb="FF000000"/>
        <rFont val="Calibri"/>
      </rPr>
      <t xml:space="preserve">
</t>
    </r>
    <r>
      <rPr>
        <sz val="11"/>
        <color rgb="FF000000"/>
        <rFont val="Calibri"/>
      </rPr>
      <t>Default instance</t>
    </r>
    <r>
      <rPr>
        <sz val="11"/>
        <color rgb="FF000000"/>
        <rFont val="Calibri"/>
      </rPr>
      <t xml:space="preserve">
</t>
    </r>
    <r>
      <rPr>
        <sz val="11"/>
        <color rgb="FF000000"/>
        <rFont val="Calibri"/>
      </rPr>
      <t xml:space="preserve">   MSSQLSvc/&lt;FQDN&gt;:&lt;port&gt; | MSSQLSvc/&lt;FQDN&gt;, where:</t>
    </r>
    <r>
      <rPr>
        <sz val="11"/>
        <color rgb="FF000000"/>
        <rFont val="Calibri"/>
      </rPr>
      <t xml:space="preserve">
</t>
    </r>
    <r>
      <rPr>
        <sz val="11"/>
        <color rgb="FF000000"/>
        <rFont val="Calibri"/>
      </rPr>
      <t xml:space="preserve">   MSSQLSvc is the service that is being registered.</t>
    </r>
    <r>
      <rPr>
        <sz val="11"/>
        <color rgb="FF000000"/>
        <rFont val="Calibri"/>
      </rPr>
      <t xml:space="preserve">
</t>
    </r>
    <r>
      <rPr>
        <sz val="11"/>
        <color rgb="FF000000"/>
        <rFont val="Calibri"/>
      </rPr>
      <t xml:space="preserve">   &lt;FQDN&gt; is the fully qualified domain name of the server.</t>
    </r>
    <r>
      <rPr>
        <sz val="11"/>
        <color rgb="FF000000"/>
        <rFont val="Calibri"/>
      </rPr>
      <t xml:space="preserve">
</t>
    </r>
    <r>
      <rPr>
        <sz val="11"/>
        <color rgb="FF000000"/>
        <rFont val="Calibri"/>
      </rPr>
      <t xml:space="preserve">   &lt;port&gt; is the TCP port number.</t>
    </r>
    <r>
      <rPr>
        <sz val="11"/>
        <color rgb="FF000000"/>
        <rFont val="Calibri"/>
      </rPr>
      <t xml:space="preserve">
</t>
    </r>
    <r>
      <rPr>
        <sz val="11"/>
        <color rgb="FF000000"/>
        <rFont val="Calibri"/>
      </rPr>
      <t>If the MSSQLSvc service is registered for any fully qualified domain names that do not match the current server, this may indicate the service account is shared across SQL Server instances. Review server documentation, if the sharing of service accounts across instances is not documented and authorized, this is a finding.</t>
    </r>
  </si>
  <si>
    <t>V-213932</t>
  </si>
  <si>
    <r>
      <rPr>
        <sz val="11"/>
        <rFont val="Calibri"/>
      </rPr>
      <t>SQL Server must enforce approved authorizations for logical access to information and system resources in accordance with applicable access control policies.</t>
    </r>
  </si>
  <si>
    <r>
      <rPr>
        <sz val="11"/>
        <color rgb="FF000000"/>
        <rFont val="Calibri"/>
      </rPr>
      <t>Use GRANT, REVOKE, DENY, ALTER SERVER ROLE … ADD MEMBER … and/or ALTER SERVER ROLE …. DROP MEMBER statements to add and remove permissions on server-level securables, bringing them into line with the documented requirements.</t>
    </r>
  </si>
  <si>
    <r>
      <rPr>
        <sz val="11"/>
        <color rgb="FF000000"/>
        <rFont val="Calibri"/>
      </rPr>
      <t xml:space="preserve">Authentication with a DoD-approved PKI certificate does not necessarily imply authorization to access SQL Server.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is applicable to access control enforcement applications, a category that includes database management systems.  If SQL Server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</si>
  <si>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 xml:space="preserve">Review the system documentation to determine the required levels of protection for DBMS server securables, by type of 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permissions actually in place on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actual permissions do not match the documented requirements,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supplemental file "Instance permissions assignments to logins and roles.sql."</t>
    </r>
  </si>
  <si>
    <t>V-213933</t>
  </si>
  <si>
    <r>
      <rPr>
        <sz val="11"/>
        <rFont val="Calibri"/>
      </rPr>
      <t>SQL Server must protect against a user falsely repudiating by ensuring all accounts are individual, unique, and not shared.</t>
    </r>
  </si>
  <si>
    <r>
      <rPr>
        <sz val="11"/>
        <color rgb="FF000000"/>
        <rFont val="Calibri"/>
      </rPr>
      <t xml:space="preserve">Remove user-accessible shared accounts and use individual user IDs.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Build/configure applications to ensure successful individual authentication prior to shared account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each user's identity is received and used in audit data in all relevant circumstances.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Design, develop, and implement a method to log use of any account to which more than one person has access. Restrict interactive access to shared accounts to the fewest persons possible.</t>
    </r>
  </si>
  <si>
    <r>
      <rPr>
        <sz val="11"/>
        <color rgb="FF000000"/>
        <rFont val="Calibri"/>
      </rPr>
      <t xml:space="preserve">Nonrepudiation of actions taken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Nonrepudiation protects against later claims by a user of not having created, modified, or deleted a particular data item or collection of data in the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SQL Server's audit tools to capture the necessary audit trail. Design and implementation also must ensure that applications pass individual user identification to SQL Server, even where the application connects to SQL Server with a standard, shared account.</t>
    </r>
    <r>
      <rPr>
        <sz val="11"/>
        <color rgb="FF000000"/>
        <rFont val="Calibri"/>
      </rPr>
      <t xml:space="preserve">
</t>
    </r>
    <r>
      <rPr>
        <sz val="11"/>
        <color rgb="FF000000"/>
        <rFont val="Calibri"/>
      </rPr>
      <t>Satisfies: SRG-APP-000080-DB-000063, SRG-APP-000815-DB-000160</t>
    </r>
  </si>
  <si>
    <r>
      <rPr>
        <sz val="11"/>
        <color rgb="FF000000"/>
        <rFont val="Calibri"/>
      </rPr>
      <t xml:space="preserve">Obtain the list of authorized SQL Server accounts in the system documentation.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any accounts are shared. A shared account is defined as a username and password used by multiple individuals to log into SQL Server. An example of a shared account is the SQL Server installation account. Windows Groups are not shared accounts as the group itself does not have a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accounts are determined to be shared, determine if individuals are first individually authenticated.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individuals are not individually authenticated before using the shared account (e.g., by the operating system or possibly by an application making calls to the database),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key is individual accountability. If this can be traced,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accounts are shared, determine if they are directly accessible to end users. If so,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contents of audit logs, traces and data tables to confirm the identity of the individual user performing the action is captured.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shared identifiers are found, and not accompanied by individual identifiers,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Privileged installation accounts may be required to be accessed by the DBA or other administrators for system maintenance. In these cases, each use of the account must be logged in some manner to assign accountability for any actions taken during the use of the account.</t>
    </r>
  </si>
  <si>
    <t>V-213934</t>
  </si>
  <si>
    <r>
      <rPr>
        <sz val="11"/>
        <rFont val="Calibri"/>
      </rPr>
      <t>SQL Server must protect against a user falsely repudiating by ensuring the NT AUTHORITY SYSTEM account is not used for administration.</t>
    </r>
  </si>
  <si>
    <r>
      <rPr>
        <sz val="11"/>
        <color rgb="FF000000"/>
        <rFont val="Calibri"/>
      </rPr>
      <t>Remove permissions that were identified as not allowed in the check content.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REVOKE &lt;Permission&gt; TO [NT AUTHORITY\SYSTEM]</t>
    </r>
    <r>
      <rPr>
        <sz val="11"/>
        <color rgb="FF000000"/>
        <rFont val="Calibri"/>
      </rPr>
      <t xml:space="preserve">
</t>
    </r>
    <r>
      <rPr>
        <sz val="11"/>
        <color rgb="FF000000"/>
        <rFont val="Calibri"/>
      </rPr>
      <t>GO</t>
    </r>
    <r>
      <rPr>
        <sz val="11"/>
        <color rgb="FF000000"/>
        <rFont val="Calibri"/>
      </rPr>
      <t xml:space="preserve">
</t>
    </r>
    <r>
      <rPr>
        <sz val="11"/>
        <color rgb="FF000000"/>
        <rFont val="Calibri"/>
      </rPr>
      <t>To grant permissions to services or applications, utilize the Service SID of the service or a domain service account.</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</si>
  <si>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Non-repudiation protects against later claims by a user of not having created, modified, or deleted a particular data item or collection of data in the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Any user with enough access to the server can execute a task that will be run as NT AUTHORITY\SYSTEM either using task scheduler or other tools. At this point, NT AUTHORITY\SYSTEM essentially becomes a shared account because the operating system and SQL Server are unable to determine who created the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Prior to SQL Server 2012, NT AUTHORITY\SYSTEM was a member of the sysadmin role by default. This allowed jobs/tasks to be executed in SQL Server without the approval or knowledge of the DBA because it looked like operating system activity.</t>
    </r>
  </si>
  <si>
    <r>
      <rPr>
        <sz val="11"/>
        <color rgb="FF000000"/>
        <rFont val="Calibri"/>
      </rPr>
      <t>Execute the following queries. The first query checks for Clustering and Availability Groups being provisioned in the Database Engine. The second query lists permissions granted to the Local System account.</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SERVERPROPERTY('IsClustered') AS [IsClustered],</t>
    </r>
    <r>
      <rPr>
        <sz val="11"/>
        <color rgb="FF000000"/>
        <rFont val="Calibri"/>
      </rPr>
      <t xml:space="preserve">
</t>
    </r>
    <r>
      <rPr>
        <sz val="11"/>
        <color rgb="FF000000"/>
        <rFont val="Calibri"/>
      </rPr>
      <t xml:space="preserve">    SERVERPROPERTY('IsHadrEnabled') AS [IsHadrEnabled]</t>
    </r>
    <r>
      <rPr>
        <sz val="11"/>
        <color rgb="FF000000"/>
        <rFont val="Calibri"/>
      </rPr>
      <t xml:space="preserve">
</t>
    </r>
    <r>
      <rPr>
        <sz val="11"/>
        <color rgb="FF000000"/>
        <rFont val="Calibri"/>
      </rPr>
      <t>EXECUTE AS LOGIN = 'NT AUTHORITY\SYSTEM'</t>
    </r>
    <r>
      <rPr>
        <sz val="11"/>
        <color rgb="FF000000"/>
        <rFont val="Calibri"/>
      </rPr>
      <t xml:space="preserve">
</t>
    </r>
    <r>
      <rPr>
        <sz val="11"/>
        <color rgb="FF000000"/>
        <rFont val="Calibri"/>
      </rPr>
      <t>SELECT * FROM fn_my_permissions(NULL, 'server')</t>
    </r>
    <r>
      <rPr>
        <sz val="11"/>
        <color rgb="FF000000"/>
        <rFont val="Calibri"/>
      </rPr>
      <t xml:space="preserve">
</t>
    </r>
    <r>
      <rPr>
        <sz val="11"/>
        <color rgb="FF000000"/>
        <rFont val="Calibri"/>
      </rPr>
      <t>REVERT</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IsClustered returns 1, IsHadrEnabled returns 0, and any permissions have been granted to the Local System account beyond "CONNECT SQL", "VIEW SERVER STATE", and "VIEW ANY DATABASE",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IsHadrEnabled returns 1 and any permissions have been granted to the Local System account beyond "CONNECT SQL", "CREATE AVAILABILITY GROUP", "ALTER ANY AVAILABILITY GROUP", "VIEW SERVER STATE", and "VIEW ANY DATABASE",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both IsClustered and IsHadrEnabled return 0 and any permissions have been granted to the Local System account beyond "CONNECT SQL" and "VIEW ANY DATABASE", this is a finding.</t>
    </r>
  </si>
  <si>
    <t>V-213935</t>
  </si>
  <si>
    <r>
      <rPr>
        <sz val="11"/>
        <rFont val="Calibri"/>
      </rPr>
      <t>SQL Server must protect against a user falsely repudiating by ensuring only clearly unique Active Directory user accounts can connect to the instance.</t>
    </r>
  </si>
  <si>
    <r>
      <rPr>
        <sz val="11"/>
        <color rgb="FF000000"/>
        <rFont val="Calibri"/>
      </rPr>
      <t>Remove all logins that were returned in the check content.</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</si>
  <si>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Non-repudiation protects against later claims by a user of not having created, modified, or deleted a particular data item or collection of data in the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computer account of a remote computer is granted access to SQL Server, any service or scheduled task running as NT AUTHORITY\SYSTEM or NT AUTHORITY\NETWORK SERVICE can log into the instance and perform actions. These actions cannot be traced back to a specific user or process.</t>
    </r>
  </si>
  <si>
    <r>
      <rPr>
        <sz val="11"/>
        <color rgb="FF000000"/>
        <rFont val="Calibri"/>
      </rPr>
      <t>Execute the following query:</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FROM sys.server_principals</t>
    </r>
    <r>
      <rPr>
        <sz val="11"/>
        <color rgb="FF000000"/>
        <rFont val="Calibri"/>
      </rPr>
      <t xml:space="preserve">
</t>
    </r>
    <r>
      <rPr>
        <sz val="11"/>
        <color rgb="FF000000"/>
        <rFont val="Calibri"/>
      </rPr>
      <t>WHERE type in ('U','G')</t>
    </r>
    <r>
      <rPr>
        <sz val="11"/>
        <color rgb="FF000000"/>
        <rFont val="Calibri"/>
      </rPr>
      <t xml:space="preserve">
</t>
    </r>
    <r>
      <rPr>
        <sz val="11"/>
        <color rgb="FF000000"/>
        <rFont val="Calibri"/>
      </rPr>
      <t>AND name LIKE '%$'</t>
    </r>
    <r>
      <rPr>
        <sz val="11"/>
        <color rgb="FF000000"/>
        <rFont val="Calibri"/>
      </rPr>
      <t xml:space="preserve">
</t>
    </r>
    <r>
      <rPr>
        <sz val="11"/>
        <color rgb="FF000000"/>
        <rFont val="Calibri"/>
      </rPr>
      <t>If no logins are returned, this is not a finding.</t>
    </r>
    <r>
      <rPr>
        <sz val="11"/>
        <color rgb="FF000000"/>
        <rFont val="Calibri"/>
      </rPr>
      <t xml:space="preserve">
</t>
    </r>
    <r>
      <rPr>
        <sz val="11"/>
        <color rgb="FF000000"/>
        <rFont val="Calibri"/>
      </rPr>
      <t>If logins are returned, determine whether each login is a computer account.</t>
    </r>
    <r>
      <rPr>
        <sz val="11"/>
        <color rgb="FF000000"/>
        <rFont val="Calibri"/>
      </rPr>
      <t xml:space="preserve">
</t>
    </r>
    <r>
      <rPr>
        <sz val="11"/>
        <color rgb="FF000000"/>
        <rFont val="Calibri"/>
      </rPr>
      <t>Launch PowerShell.</t>
    </r>
    <r>
      <rPr>
        <sz val="11"/>
        <color rgb="FF000000"/>
        <rFont val="Calibri"/>
      </rPr>
      <t xml:space="preserve">
</t>
    </r>
    <r>
      <rPr>
        <sz val="11"/>
        <color rgb="FF000000"/>
        <rFont val="Calibri"/>
      </rPr>
      <t>Execute the following code:</t>
    </r>
    <r>
      <rPr>
        <sz val="11"/>
        <color rgb="FF000000"/>
        <rFont val="Calibri"/>
      </rPr>
      <t xml:space="preserve">
</t>
    </r>
    <r>
      <rPr>
        <sz val="11"/>
        <color rgb="FF000000"/>
        <rFont val="Calibri"/>
      </rPr>
      <t>Note: &lt;name&gt; represents the username portion of the login. For example, if the login is "CONTOSO\user1$", the username is "user1".</t>
    </r>
    <r>
      <rPr>
        <sz val="11"/>
        <color rgb="FF000000"/>
        <rFont val="Calibri"/>
      </rPr>
      <t xml:space="preserve">
</t>
    </r>
    <r>
      <rPr>
        <sz val="11"/>
        <color rgb="FF000000"/>
        <rFont val="Calibri"/>
      </rPr>
      <t>([ADSISearcher]"(&amp;(ObjectCategory=Computer)(Name=&lt;name&gt;))").FindAll()</t>
    </r>
    <r>
      <rPr>
        <sz val="11"/>
        <color rgb="FF000000"/>
        <rFont val="Calibri"/>
      </rPr>
      <t xml:space="preserve">
</t>
    </r>
    <r>
      <rPr>
        <sz val="11"/>
        <color rgb="FF000000"/>
        <rFont val="Calibri"/>
      </rPr>
      <t>If no account information is returned, this is not a finding.</t>
    </r>
    <r>
      <rPr>
        <sz val="11"/>
        <color rgb="FF000000"/>
        <rFont val="Calibri"/>
      </rPr>
      <t xml:space="preserve">
</t>
    </r>
    <r>
      <rPr>
        <sz val="11"/>
        <color rgb="FF000000"/>
        <rFont val="Calibri"/>
      </rPr>
      <t>If account information is returned, this is a finding.</t>
    </r>
  </si>
  <si>
    <t>V-213936</t>
  </si>
  <si>
    <r>
      <rPr>
        <sz val="11"/>
        <rFont val="Calibri"/>
      </rPr>
      <t>SQL Server must be configured to generate audit records for DoD-defined auditable events within all DBMS/database components.</t>
    </r>
  </si>
  <si>
    <r>
      <rPr>
        <sz val="11"/>
        <color rgb="FF000000"/>
        <rFont val="Calibri"/>
      </rPr>
      <t>Add all required audit events to the STIG Compliant audit specification server documentation.</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</si>
  <si>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records can be generated from various components within SQL Server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DoD has defined the list of events for which SQL Server will provide an audit record generation capability as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 Successful and unsuccessful attempts to access, modify, or delete privileges, security objects, security levels, or categories of information (e.g., classification levels);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(iii) All account creation, modification, disabling, and termination actions.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</si>
  <si>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 xml:space="preserve">Review the server documentation to determine if any additional events are required to be audited. If no additional events are required,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query to get all of the installed audits: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All currently defined audits for the SQL server instance will be listed. If no audits are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view the actions being audited by the audits, execute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s.name AS 'SpecName', </t>
    </r>
    <r>
      <rPr>
        <sz val="11"/>
        <color rgb="FF000000"/>
        <rFont val="Calibri"/>
      </rPr>
      <t xml:space="preserve">
</t>
    </r>
    <r>
      <rPr>
        <sz val="11"/>
        <color rgb="FF000000"/>
        <rFont val="Calibri"/>
      </rPr>
      <t xml:space="preserve">d.audit_action_name AS 'ActionName', </t>
    </r>
    <r>
      <rPr>
        <sz val="11"/>
        <color rgb="FF000000"/>
        <rFont val="Calibri"/>
      </rPr>
      <t xml:space="preserve">
</t>
    </r>
    <r>
      <rPr>
        <sz val="11"/>
        <color rgb="FF000000"/>
        <rFont val="Calibri"/>
      </rPr>
      <t xml:space="preserve">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 xml:space="preserve">WHERE a.is_state_enabled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Compare the documentation to the list of generated audit events. If there are any missing events, this is a finding.</t>
    </r>
  </si>
  <si>
    <t>V-213937</t>
  </si>
  <si>
    <r>
      <rPr>
        <sz val="11"/>
        <color rgb="FF000000"/>
        <rFont val="Calibri"/>
      </rPr>
      <t xml:space="preserve">Create a server role specifically for audit maintainers and give it permission to maintain audits without granting it unnecessary permissions (the role name used here is an example; other names may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SERVER ROLE SERVER_AUDIT_MAINTAINERS;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GRANT ALTER ANY SERVER AUDIT TO SERVER_AUDIT_MAINTAINERS;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REVOKE and/or DENY and/or ALTER SERVER ROLE ... DROP MEMBER ... statements to remove the ALTER ANY SERVER AUDIT permission from all logins.  Then, for each authorized login, run the statement: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ROLE SERVER_AUDIT_MAINTAINERS ADD MEMBER;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REVOKE and/or DENY and/or ALTER SERVER ROLE ... DROP MEMBER ... statements to remove CONTROL SERVER, ALTER ANY DATABASE and CREATE ANY DATABASE permissions from logins that do not need them.</t>
    </r>
  </si>
  <si>
    <r>
      <rPr>
        <sz val="11"/>
        <color rgb="FF000000"/>
        <rFont val="Calibri"/>
      </rPr>
      <t xml:space="preserve">Without the capability to restrict which roles and individuals can select which events are audited, unauthorized personnel may be able to prevent or interfere with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Suppression of auditing could permit an adversary to evade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</si>
  <si>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Obtain the list of approved audit maintainers from the system documentation.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server roles and individual logins that have the following role memberships, all of which enable the ability to create and maintain audit definitions.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sysadmin </t>
    </r>
    <r>
      <rPr>
        <sz val="11"/>
        <color rgb="FF000000"/>
        <rFont val="Calibri"/>
      </rPr>
      <t xml:space="preserve">
</t>
    </r>
    <r>
      <rPr>
        <sz val="11"/>
        <color rgb="FF000000"/>
        <rFont val="Calibri"/>
      </rPr>
      <t xml:space="preserve">dbcreator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server roles and individual logins that have the following permissions, all of which enable the ability to create and maintain audit definitions.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ANY SERVER AUDIT  </t>
    </r>
    <r>
      <rPr>
        <sz val="11"/>
        <color rgb="FF000000"/>
        <rFont val="Calibri"/>
      </rPr>
      <t xml:space="preserve">
</t>
    </r>
    <r>
      <rPr>
        <sz val="11"/>
        <color rgb="FF000000"/>
        <rFont val="Calibri"/>
      </rPr>
      <t xml:space="preserve">CONTROL SERVER  </t>
    </r>
    <r>
      <rPr>
        <sz val="11"/>
        <color rgb="FF000000"/>
        <rFont val="Calibri"/>
      </rPr>
      <t xml:space="preserve">
</t>
    </r>
    <r>
      <rPr>
        <sz val="11"/>
        <color rgb="FF000000"/>
        <rFont val="Calibri"/>
      </rPr>
      <t xml:space="preserve">ALTER ANY DATABASE  </t>
    </r>
    <r>
      <rPr>
        <sz val="11"/>
        <color rgb="FF000000"/>
        <rFont val="Calibri"/>
      </rPr>
      <t xml:space="preserve">
</t>
    </r>
    <r>
      <rPr>
        <sz val="11"/>
        <color rgb="FF000000"/>
        <rFont val="Calibri"/>
      </rPr>
      <t xml:space="preserve">CREATE ANY DATABASE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query to determine the roles and logins that have the listed permissions: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SP.class_desc IS NOT NULL THEN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SP.class_desc = 'SERVER' AND S.is_linked = 0 THEN 'SERVER' </t>
    </r>
    <r>
      <rPr>
        <sz val="11"/>
        <color rgb="FF000000"/>
        <rFont val="Calibri"/>
      </rPr>
      <t xml:space="preserve">
</t>
    </r>
    <r>
      <rPr>
        <sz val="11"/>
        <color rgb="FF000000"/>
        <rFont val="Calibri"/>
      </rPr>
      <t xml:space="preserve">                WHEN SP.class_desc = 'SERVER' AND S.is_linked = 1 THEN 'SERVER (linked)' </t>
    </r>
    <r>
      <rPr>
        <sz val="11"/>
        <color rgb="FF000000"/>
        <rFont val="Calibri"/>
      </rPr>
      <t xml:space="preserve">
</t>
    </r>
    <r>
      <rPr>
        <sz val="11"/>
        <color rgb="FF000000"/>
        <rFont val="Calibri"/>
      </rPr>
      <t xml:space="preserve">                ELSE SP.class_desc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 xml:space="preserve">        WHEN E.name IS NOT NULL THEN 'ENDPOINT' </t>
    </r>
    <r>
      <rPr>
        <sz val="11"/>
        <color rgb="FF000000"/>
        <rFont val="Calibri"/>
      </rPr>
      <t xml:space="preserve">
</t>
    </r>
    <r>
      <rPr>
        <sz val="11"/>
        <color rgb="FF000000"/>
        <rFont val="Calibri"/>
      </rPr>
      <t xml:space="preserve">        WHEN S.name IS NOT NULL AND S.is_linked = 0 THEN 'SERVER' </t>
    </r>
    <r>
      <rPr>
        <sz val="11"/>
        <color rgb="FF000000"/>
        <rFont val="Calibri"/>
      </rPr>
      <t xml:space="preserve">
</t>
    </r>
    <r>
      <rPr>
        <sz val="11"/>
        <color rgb="FF000000"/>
        <rFont val="Calibri"/>
      </rPr>
      <t xml:space="preserve">        WHEN S.name IS NOT NULL AND S.is_linked = 1 THEN 'SERVER (linked)' </t>
    </r>
    <r>
      <rPr>
        <sz val="11"/>
        <color rgb="FF000000"/>
        <rFont val="Calibri"/>
      </rPr>
      <t xml:space="preserve">
</t>
    </r>
    <r>
      <rPr>
        <sz val="11"/>
        <color rgb="FF000000"/>
        <rFont val="Calibri"/>
      </rPr>
      <t xml:space="preserve">        WHEN P.name IS NOT NULL THEN 'SERVER_PRINCIPAL' </t>
    </r>
    <r>
      <rPr>
        <sz val="11"/>
        <color rgb="FF000000"/>
        <rFont val="Calibri"/>
      </rPr>
      <t xml:space="preserve">
</t>
    </r>
    <r>
      <rPr>
        <sz val="11"/>
        <color rgb="FF000000"/>
        <rFont val="Calibri"/>
      </rPr>
      <t xml:space="preserve">        ELSE '???'  </t>
    </r>
    <r>
      <rPr>
        <sz val="11"/>
        <color rgb="FF000000"/>
        <rFont val="Calibri"/>
      </rPr>
      <t xml:space="preserve">
</t>
    </r>
    <r>
      <rPr>
        <sz val="11"/>
        <color rgb="FF000000"/>
        <rFont val="Calibri"/>
      </rPr>
      <t xml:space="preserve">    END                    AS [Securable Class],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E.name IS NOT NULL THEN E.name </t>
    </r>
    <r>
      <rPr>
        <sz val="11"/>
        <color rgb="FF000000"/>
        <rFont val="Calibri"/>
      </rPr>
      <t xml:space="preserve">
</t>
    </r>
    <r>
      <rPr>
        <sz val="11"/>
        <color rgb="FF000000"/>
        <rFont val="Calibri"/>
      </rPr>
      <t xml:space="preserve">        WHEN S.name IS NOT NULL THEN S.name  </t>
    </r>
    <r>
      <rPr>
        <sz val="11"/>
        <color rgb="FF000000"/>
        <rFont val="Calibri"/>
      </rPr>
      <t xml:space="preserve">
</t>
    </r>
    <r>
      <rPr>
        <sz val="11"/>
        <color rgb="FF000000"/>
        <rFont val="Calibri"/>
      </rPr>
      <t xml:space="preserve">        WHEN P.name IS NOT NULL THEN P.name </t>
    </r>
    <r>
      <rPr>
        <sz val="11"/>
        <color rgb="FF000000"/>
        <rFont val="Calibri"/>
      </rPr>
      <t xml:space="preserve">
</t>
    </r>
    <r>
      <rPr>
        <sz val="11"/>
        <color rgb="FF000000"/>
        <rFont val="Calibri"/>
      </rPr>
      <t xml:space="preserve">        ELSE '???'  </t>
    </r>
    <r>
      <rPr>
        <sz val="11"/>
        <color rgb="FF000000"/>
        <rFont val="Calibri"/>
      </rPr>
      <t xml:space="preserve">
</t>
    </r>
    <r>
      <rPr>
        <sz val="11"/>
        <color rgb="FF000000"/>
        <rFont val="Calibri"/>
      </rPr>
      <t xml:space="preserve">    END                    AS [Securable], </t>
    </r>
    <r>
      <rPr>
        <sz val="11"/>
        <color rgb="FF000000"/>
        <rFont val="Calibri"/>
      </rPr>
      <t xml:space="preserve">
</t>
    </r>
    <r>
      <rPr>
        <sz val="11"/>
        <color rgb="FF000000"/>
        <rFont val="Calibri"/>
      </rPr>
      <t xml:space="preserve">    P1.name                AS [Grantee], </t>
    </r>
    <r>
      <rPr>
        <sz val="11"/>
        <color rgb="FF000000"/>
        <rFont val="Calibri"/>
      </rPr>
      <t xml:space="preserve">
</t>
    </r>
    <r>
      <rPr>
        <sz val="11"/>
        <color rgb="FF000000"/>
        <rFont val="Calibri"/>
      </rPr>
      <t xml:space="preserve">    P1.type_desc           AS [Grantee Type], </t>
    </r>
    <r>
      <rPr>
        <sz val="11"/>
        <color rgb="FF000000"/>
        <rFont val="Calibri"/>
      </rPr>
      <t xml:space="preserve">
</t>
    </r>
    <r>
      <rPr>
        <sz val="11"/>
        <color rgb="FF000000"/>
        <rFont val="Calibri"/>
      </rPr>
      <t xml:space="preserve">    sp.permission_name     AS [Permission], </t>
    </r>
    <r>
      <rPr>
        <sz val="11"/>
        <color rgb="FF000000"/>
        <rFont val="Calibri"/>
      </rPr>
      <t xml:space="preserve">
</t>
    </r>
    <r>
      <rPr>
        <sz val="11"/>
        <color rgb="FF000000"/>
        <rFont val="Calibri"/>
      </rPr>
      <t xml:space="preserve">    sp.state_desc          AS [State], </t>
    </r>
    <r>
      <rPr>
        <sz val="11"/>
        <color rgb="FF000000"/>
        <rFont val="Calibri"/>
      </rPr>
      <t xml:space="preserve">
</t>
    </r>
    <r>
      <rPr>
        <sz val="11"/>
        <color rgb="FF000000"/>
        <rFont val="Calibri"/>
      </rPr>
      <t xml:space="preserve">    P2.name                AS [Grantor], </t>
    </r>
    <r>
      <rPr>
        <sz val="11"/>
        <color rgb="FF000000"/>
        <rFont val="Calibri"/>
      </rPr>
      <t xml:space="preserve">
</t>
    </r>
    <r>
      <rPr>
        <sz val="11"/>
        <color rgb="FF000000"/>
        <rFont val="Calibri"/>
      </rPr>
      <t xml:space="preserve">    P2.type_desc           AS [Grantor Type], </t>
    </r>
    <r>
      <rPr>
        <sz val="11"/>
        <color rgb="FF000000"/>
        <rFont val="Calibri"/>
      </rPr>
      <t xml:space="preserve">
</t>
    </r>
    <r>
      <rPr>
        <sz val="11"/>
        <color rgb="FF000000"/>
        <rFont val="Calibri"/>
      </rPr>
      <t xml:space="preserve">R.name    AS [Role Name] </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SP </t>
    </r>
    <r>
      <rPr>
        <sz val="11"/>
        <color rgb="FF000000"/>
        <rFont val="Calibri"/>
      </rPr>
      <t xml:space="preserve">
</t>
    </r>
    <r>
      <rPr>
        <sz val="11"/>
        <color rgb="FF000000"/>
        <rFont val="Calibri"/>
      </rPr>
      <t xml:space="preserve">    INNER JOIN sys.server_principals P1 </t>
    </r>
    <r>
      <rPr>
        <sz val="11"/>
        <color rgb="FF000000"/>
        <rFont val="Calibri"/>
      </rPr>
      <t xml:space="preserve">
</t>
    </r>
    <r>
      <rPr>
        <sz val="11"/>
        <color rgb="FF000000"/>
        <rFont val="Calibri"/>
      </rPr>
      <t xml:space="preserve">        ON P1.principal_id = SP.grantee_principal_id </t>
    </r>
    <r>
      <rPr>
        <sz val="11"/>
        <color rgb="FF000000"/>
        <rFont val="Calibri"/>
      </rPr>
      <t xml:space="preserve">
</t>
    </r>
    <r>
      <rPr>
        <sz val="11"/>
        <color rgb="FF000000"/>
        <rFont val="Calibri"/>
      </rPr>
      <t xml:space="preserve">    INNER JOIN sys.server_principals P2 </t>
    </r>
    <r>
      <rPr>
        <sz val="11"/>
        <color rgb="FF000000"/>
        <rFont val="Calibri"/>
      </rPr>
      <t xml:space="preserve">
</t>
    </r>
    <r>
      <rPr>
        <sz val="11"/>
        <color rgb="FF000000"/>
        <rFont val="Calibri"/>
      </rPr>
      <t xml:space="preserve">        ON P2.principal_id = SP.grantor_principal_id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sys.servers S </t>
    </r>
    <r>
      <rPr>
        <sz val="11"/>
        <color rgb="FF000000"/>
        <rFont val="Calibri"/>
      </rPr>
      <t xml:space="preserve">
</t>
    </r>
    <r>
      <rPr>
        <sz val="11"/>
        <color rgb="FF000000"/>
        <rFont val="Calibri"/>
      </rPr>
      <t xml:space="preserve">        ON  SP.class_desc = 'SERVER' </t>
    </r>
    <r>
      <rPr>
        <sz val="11"/>
        <color rgb="FF000000"/>
        <rFont val="Calibri"/>
      </rPr>
      <t xml:space="preserve">
</t>
    </r>
    <r>
      <rPr>
        <sz val="11"/>
        <color rgb="FF000000"/>
        <rFont val="Calibri"/>
      </rPr>
      <t xml:space="preserve">        AND S.server_id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sys.endpoints E </t>
    </r>
    <r>
      <rPr>
        <sz val="11"/>
        <color rgb="FF000000"/>
        <rFont val="Calibri"/>
      </rPr>
      <t xml:space="preserve">
</t>
    </r>
    <r>
      <rPr>
        <sz val="11"/>
        <color rgb="FF000000"/>
        <rFont val="Calibri"/>
      </rPr>
      <t xml:space="preserve">        ON  SP.class_desc = 'ENDPOINT' </t>
    </r>
    <r>
      <rPr>
        <sz val="11"/>
        <color rgb="FF000000"/>
        <rFont val="Calibri"/>
      </rPr>
      <t xml:space="preserve">
</t>
    </r>
    <r>
      <rPr>
        <sz val="11"/>
        <color rgb="FF000000"/>
        <rFont val="Calibri"/>
      </rPr>
      <t xml:space="preserve">        AND E.endpoint_id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sys.server_principals P </t>
    </r>
    <r>
      <rPr>
        <sz val="11"/>
        <color rgb="FF000000"/>
        <rFont val="Calibri"/>
      </rPr>
      <t xml:space="preserve">
</t>
    </r>
    <r>
      <rPr>
        <sz val="11"/>
        <color rgb="FF000000"/>
        <rFont val="Calibri"/>
      </rPr>
      <t xml:space="preserve">        ON  SP.class_desc = 'SERVER_PRINCIPAL'         </t>
    </r>
    <r>
      <rPr>
        <sz val="11"/>
        <color rgb="FF000000"/>
        <rFont val="Calibri"/>
      </rPr>
      <t xml:space="preserve">
</t>
    </r>
    <r>
      <rPr>
        <sz val="11"/>
        <color rgb="FF000000"/>
        <rFont val="Calibri"/>
      </rPr>
      <t xml:space="preserve">        AND P.principal_id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FULL OUTER JOIN sys.server_role_members SRM </t>
    </r>
    <r>
      <rPr>
        <sz val="11"/>
        <color rgb="FF000000"/>
        <rFont val="Calibri"/>
      </rPr>
      <t xml:space="preserve">
</t>
    </r>
    <r>
      <rPr>
        <sz val="11"/>
        <color rgb="FF000000"/>
        <rFont val="Calibri"/>
      </rPr>
      <t xml:space="preserve">ON P.principal_id = SRM.member_principal_id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LEFT OUTER JOIN sys.server_principals R </t>
    </r>
    <r>
      <rPr>
        <sz val="11"/>
        <color rgb="FF000000"/>
        <rFont val="Calibri"/>
      </rPr>
      <t xml:space="preserve">
</t>
    </r>
    <r>
      <rPr>
        <sz val="11"/>
        <color rgb="FF000000"/>
        <rFont val="Calibri"/>
      </rPr>
      <t xml:space="preserve">ON SRM.role_principal_id = R.principal_id </t>
    </r>
    <r>
      <rPr>
        <sz val="11"/>
        <color rgb="FF000000"/>
        <rFont val="Calibri"/>
      </rPr>
      <t xml:space="preserve">
</t>
    </r>
    <r>
      <rPr>
        <sz val="11"/>
        <color rgb="FF000000"/>
        <rFont val="Calibri"/>
      </rPr>
      <t xml:space="preserve">WHERE sp.permission_name IN ('ALTER ANY SERVER AUDIT','CONTROL SERVER','ALTER ANY DATABASE','CREATE ANY DATABASE') </t>
    </r>
    <r>
      <rPr>
        <sz val="11"/>
        <color rgb="FF000000"/>
        <rFont val="Calibri"/>
      </rPr>
      <t xml:space="preserve">
</t>
    </r>
    <r>
      <rPr>
        <sz val="11"/>
        <color rgb="FF000000"/>
        <rFont val="Calibri"/>
      </rPr>
      <t xml:space="preserve">OR R.name IN ('sysadmin','dbcreator')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logins, roles, or role memberships returned have permissions that are not documented, or the documented audit maintainers do not have permissions, this is a finding.</t>
    </r>
  </si>
  <si>
    <t>V-213939</t>
  </si>
  <si>
    <r>
      <rPr>
        <sz val="11"/>
        <rFont val="Calibri"/>
      </rPr>
      <t>SQL Server must generate audit records when attempts to access privileges, categorized information, and security objects occur.</t>
    </r>
  </si>
  <si>
    <r>
      <rPr>
        <sz val="11"/>
        <color rgb="FF000000"/>
        <rFont val="Calibri"/>
      </rPr>
      <t>Deploy an audit to audit the retrieval of privilege/permission/role membership information. See the supplemental file "SQL 2016 Audit.sql".</t>
    </r>
  </si>
  <si>
    <r>
      <rPr>
        <sz val="11"/>
        <color rgb="FF000000"/>
        <rFont val="Calibri"/>
      </rPr>
      <t>Under some circumstances, it may be useful to monitor who/what is reading privilege/permission/role information. Therefore, monitoring must be possible. DBMSs typically make such information available through views or functions.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addresses explicit requests for privilege/permission/role membership information. It does not refer to the implicit retrieval of privileges/permissions/role memberships that SQL Server continually performs to determine if any and every action on the database is permitted.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Satisfies: SRG-APP-000091-DB-000325, SRG-APP-000091-DB-000066, SRG-APP-000492-DB-000332, SRG-APP-000492-DB-000333, SRG-APP-000494-DB-000344, SRG-APP-000494-DB-000345, SRG-APP-000498-DB-000346, SRG-APP-000498-DB-000347, SRG-APP-000502-DB-000348, SRG-APP-000502-DB-000349, SRG-APP-000507-DB-000356, SRG-APP-000507-DB-000357</t>
    </r>
  </si>
  <si>
    <r>
      <rPr>
        <sz val="11"/>
        <color rgb="FF000000"/>
        <rFont val="Calibri"/>
      </rPr>
      <t>Review the system documentation to determine if SQL Server is required to audit when the following events occur:</t>
    </r>
    <r>
      <rPr>
        <sz val="11"/>
        <color rgb="FF000000"/>
        <rFont val="Calibri"/>
      </rPr>
      <t xml:space="preserve">
</t>
    </r>
    <r>
      <rPr>
        <sz val="11"/>
        <color rgb="FF000000"/>
        <rFont val="Calibri"/>
      </rPr>
      <t>- Attempts to retrieve privilege/permission/role membership information.</t>
    </r>
    <r>
      <rPr>
        <sz val="11"/>
        <color rgb="FF000000"/>
        <rFont val="Calibri"/>
      </rPr>
      <t xml:space="preserve">
</t>
    </r>
    <r>
      <rPr>
        <sz val="11"/>
        <color rgb="FF000000"/>
        <rFont val="Calibri"/>
      </rPr>
      <t>- Security objects are accessed, modified, or deleted.</t>
    </r>
    <r>
      <rPr>
        <sz val="11"/>
        <color rgb="FF000000"/>
        <rFont val="Calibri"/>
      </rPr>
      <t xml:space="preserve">
</t>
    </r>
    <r>
      <rPr>
        <sz val="11"/>
        <color rgb="FF000000"/>
        <rFont val="Calibri"/>
      </rPr>
      <t>- Data classifications (e.g., classification levels/security levels) are accessed, modified, or deleted.</t>
    </r>
    <r>
      <rPr>
        <sz val="11"/>
        <color rgb="FF000000"/>
        <rFont val="Calibri"/>
      </rPr>
      <t xml:space="preserve">
</t>
    </r>
    <r>
      <rPr>
        <sz val="11"/>
        <color rgb="FF000000"/>
        <rFont val="Calibri"/>
      </rPr>
      <t>- Any other specified objects are accessed, modified, or deleted as required by the site.</t>
    </r>
    <r>
      <rPr>
        <sz val="11"/>
        <color rgb="FF000000"/>
        <rFont val="Calibri"/>
      </rPr>
      <t xml:space="preserve">
</t>
    </r>
    <r>
      <rPr>
        <sz val="11"/>
        <color rgb="FF000000"/>
        <rFont val="Calibri"/>
      </rPr>
      <t xml:space="preserve">If SQL Server is not required to audit any of the above,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documentation does not exist,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an audit is configured and started by executing the following query. If no records are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auditing the retrieval of the above information or objects is required, execute the following to verify the SCHEMA_OBJECT_ACCESS_GROUP is included in the server audit specification: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s.name AS 'SpecName', </t>
    </r>
    <r>
      <rPr>
        <sz val="11"/>
        <color rgb="FF000000"/>
        <rFont val="Calibri"/>
      </rPr>
      <t xml:space="preserve">
</t>
    </r>
    <r>
      <rPr>
        <sz val="11"/>
        <color rgb="FF000000"/>
        <rFont val="Calibri"/>
      </rPr>
      <t xml:space="preserve">d.audit_action_name AS 'ActionName', </t>
    </r>
    <r>
      <rPr>
        <sz val="11"/>
        <color rgb="FF000000"/>
        <rFont val="Calibri"/>
      </rPr>
      <t xml:space="preserve">
</t>
    </r>
    <r>
      <rPr>
        <sz val="11"/>
        <color rgb="FF000000"/>
        <rFont val="Calibri"/>
      </rPr>
      <t xml:space="preserve">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 xml:space="preserve">WHERE a.is_state_enabled = 1 AND d.audit_action_name = 'SCHEMA_OBJECT_ACCESS_GROUP'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SCHEMA_OBJECT_ACCESS_GROUP is not returned in an active audit, this is a finding.</t>
    </r>
  </si>
  <si>
    <t>V-213940</t>
  </si>
  <si>
    <r>
      <rPr>
        <sz val="11"/>
        <rFont val="Calibri"/>
      </rPr>
      <t>SQL Server must initiate session auditing upon startup.</t>
    </r>
  </si>
  <si>
    <r>
      <rPr>
        <sz val="11"/>
        <color rgb="FF000000"/>
        <rFont val="Calibri"/>
      </rPr>
      <t xml:space="preserve">Configure the SQL Audit(s) to automatically start during system start-up.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[&lt;Server Audit Name&gt;] WITH STATE = 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  status_desc AS 'Audit Status', </t>
    </r>
    <r>
      <rPr>
        <sz val="11"/>
        <color rgb="FF000000"/>
        <rFont val="Calibri"/>
      </rPr>
      <t xml:space="preserve">
</t>
    </r>
    <r>
      <rPr>
        <sz val="11"/>
        <color rgb="FF000000"/>
        <rFont val="Calibri"/>
      </rPr>
      <t xml:space="preserve">  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WHERE status_desc = 'STARTED'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Ensure the SQL STIG Audit is configured to initiate session auditing upon startup.</t>
    </r>
  </si>
  <si>
    <r>
      <rPr>
        <sz val="11"/>
        <color rgb="FF000000"/>
        <rFont val="Calibri"/>
      </rPr>
      <t>Session auditing is for use when a user's activities are under investigation. To be sure of capturing all activity during those periods when session auditing is in use, it needs to be in operation for the whole time SQL Server is running.</t>
    </r>
  </si>
  <si>
    <r>
      <rPr>
        <sz val="11"/>
        <color rgb="FF000000"/>
        <rFont val="Calibri"/>
      </rPr>
      <t xml:space="preserve">When Audits are enabled, they start up when the instance starts. </t>
    </r>
    <r>
      <rPr>
        <sz val="11"/>
        <color rgb="FF000000"/>
        <rFont val="Calibri"/>
      </rPr>
      <t xml:space="preserve">
</t>
    </r>
    <r>
      <rPr>
        <sz val="11"/>
        <color rgb="FF000000"/>
        <rFont val="Calibri"/>
      </rPr>
      <t xml:space="preserve">https://msdn.microsoft.com/en-us/library/cc280386.aspx#Anchor_2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an audit is configured and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WHERE status_desc = 'STARTED'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All currently defined audits for the SQL server instance will be listed. If no audits are returned, this is a finding.</t>
    </r>
  </si>
  <si>
    <t>V-213941</t>
  </si>
  <si>
    <r>
      <rPr>
        <sz val="11"/>
        <rFont val="Calibri"/>
      </rPr>
      <t>SQL Server must include additional, more detailed, organization-defined information in the audit records for audit events identified by type, location, or subject.</t>
    </r>
  </si>
  <si>
    <r>
      <rPr>
        <sz val="11"/>
        <color rgb="FF000000"/>
        <rFont val="Calibri"/>
      </rPr>
      <t xml:space="preserve">Design and deploy an Audit that captures all auditable events and data items. In the event a third-party tool is used for auditing it must contain all the required information including but not limited to events, type, location, subject, date and time and by whom the change occurred.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Implement additional custom audits to capture the additional organizational required information.</t>
    </r>
  </si>
  <si>
    <r>
      <rPr>
        <sz val="11"/>
        <color rgb="FF000000"/>
        <rFont val="Calibri"/>
      </rPr>
      <t xml:space="preserve">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users of shared accounts,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shared account users.</t>
    </r>
  </si>
  <si>
    <r>
      <rPr>
        <sz val="11"/>
        <color rgb="FF000000"/>
        <rFont val="Calibri"/>
      </rPr>
      <t xml:space="preserve">If a SQL Server Audit is not in use for audit purposes, this is a finding unless a third-party product is being used that can perform detailed auditing for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system documentation to determine whether SQL Server is required to audit any events, and any fields, in addition to those in the standard 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there are none specified,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SQL Server Audit is in use, compare the audit specification(s) with the documented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such requirement is not satisfied by the audit specification(s) (or by supplemental, locally-deployed mechanisms), this is a finding.</t>
    </r>
  </si>
  <si>
    <t>V-213942</t>
  </si>
  <si>
    <r>
      <rPr>
        <sz val="11"/>
        <rFont val="Calibri"/>
      </rPr>
      <t>SQL Server must by default shut down upon audit failure, to include the unavailability of space for more audit log records; or must be configurable to shut down upon audit failure.</t>
    </r>
  </si>
  <si>
    <r>
      <rPr>
        <sz val="11"/>
        <color rgb="FF000000"/>
        <rFont val="Calibri"/>
      </rPr>
      <t xml:space="preserve">If SQL Server Audit is in use, configure SQL Server Audit to shut SQL Server down upon audit failure, to include running out of space for audit logs.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this T-SQL script for each identified 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[AuditNameHere] WITH (STATE = OFF);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[AuditNameHere] WITH (ON_FAILURE = SHUTDOWN);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[AuditNameHere] WITH (STATE = ON);  </t>
    </r>
    <r>
      <rPr>
        <sz val="11"/>
        <color rgb="FF000000"/>
        <rFont val="Calibri"/>
      </rPr>
      <t xml:space="preserve">
</t>
    </r>
    <r>
      <rPr>
        <sz val="11"/>
        <color rgb="FF000000"/>
        <rFont val="Calibri"/>
      </rPr>
      <t>GO</t>
    </r>
  </si>
  <si>
    <r>
      <rPr>
        <sz val="11"/>
        <color rgb="FF000000"/>
        <rFont val="Calibri"/>
      </rPr>
      <t xml:space="preserve">It is critical that when SQL Server is at risk of failing to process audit logs as required, it takes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the need for system availability does not outweigh the need for a complete audit trail, SQL Server should shut down immediately, rolling back all in-flight transactions.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Systems where audit trail completeness is paramount will most likely be at a lower MAC level than MAC I; the final determination is the prerogative of the application owner, subject to Authorizing Official concurrence. In any case, sufficient auditing resources must be allocated to avoid a shutdown in all but the most extreme situations.</t>
    </r>
  </si>
  <si>
    <r>
      <rPr>
        <sz val="11"/>
        <color rgb="FF000000"/>
        <rFont val="Calibri"/>
      </rPr>
      <t xml:space="preserve">If the system documentation indicates that availability takes precedence over audit trail completeness, this is not applicable (NA).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SQL Server Audit is in use, review the defined server audits by running the statement: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 FROM sys.server_audits;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observing the [name] and [is_state_enabled] columns, identify the row or rows in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[on_failure_desc] is "SHUTDOWN SERVER INSTANCE" on this/these row(s), this is not a finding. Otherwise, this is a finding.</t>
    </r>
  </si>
  <si>
    <t>V-213943</t>
  </si>
  <si>
    <r>
      <rPr>
        <sz val="11"/>
        <rFont val="Calibri"/>
      </rPr>
      <t>SQL Server must be configurable to overwrite audit log records, oldest first (First-In-First-Out - FIFO), in the event of unavailability of space for more audit log records.</t>
    </r>
  </si>
  <si>
    <r>
      <rPr>
        <sz val="11"/>
        <color rgb="FF000000"/>
        <rFont val="Calibri"/>
      </rPr>
      <t xml:space="preserve">If SQL Server Audit is in use, configure SQL Server Audit to continue to generate audit records, overwriting the oldest existing records, in the case of an auditing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this T-SQL script for each identified 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[AuditName] WITH (STATE = OFF);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[AuditName] to file (max_rollover_files = IntegerValue);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[AuditName] WITH (STATE = ON);  </t>
    </r>
    <r>
      <rPr>
        <sz val="11"/>
        <color rgb="FF000000"/>
        <rFont val="Calibri"/>
      </rPr>
      <t xml:space="preserve">
</t>
    </r>
    <r>
      <rPr>
        <sz val="11"/>
        <color rgb="FF000000"/>
        <rFont val="Calibri"/>
      </rPr>
      <t>GO</t>
    </r>
  </si>
  <si>
    <r>
      <rPr>
        <sz val="11"/>
        <color rgb="FF000000"/>
        <rFont val="Calibri"/>
      </rPr>
      <t xml:space="preserve">It is critical that when SQL Server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availability is an overriding concern, approved actions in response to an audit failure are as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 If the failure was caused by the lack of audit record storage capacity, SQL Server must continue generating audit records, if possible (automatically restarting the audit service if necessary), overwriting the oldest audit records in a first-in-first-out manner.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(ii) If audit records are sent to a centralized collection server and communication with this server is lost or the server fails, SQL Server must queue audit records locally until communication is restored or until the audit records are retrieved manually. Upon restoration of the connection to the centralized collection server, action should be taken to synchronize the local audit data with the collection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</si>
  <si>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 xml:space="preserve">If the system documentation indicates that availability does not take precedence over audit trail completeness, this is not applicable (NA). </t>
    </r>
    <r>
      <rPr>
        <sz val="11"/>
        <color rgb="FF000000"/>
        <rFont val="Calibri"/>
      </rPr>
      <t xml:space="preserve">
</t>
    </r>
    <r>
      <rPr>
        <sz val="11"/>
        <color rgb="FF000000"/>
        <rFont val="Calibri"/>
      </rPr>
      <t>Execute the following query:</t>
    </r>
    <r>
      <rPr>
        <sz val="11"/>
        <color rgb="FF000000"/>
        <rFont val="Calibri"/>
      </rPr>
      <t xml:space="preserve">
</t>
    </r>
    <r>
      <rPr>
        <sz val="11"/>
        <color rgb="FF000000"/>
        <rFont val="Calibri"/>
      </rPr>
      <t>SELECT a.name 'audit_name',</t>
    </r>
    <r>
      <rPr>
        <sz val="11"/>
        <color rgb="FF000000"/>
        <rFont val="Calibri"/>
      </rPr>
      <t xml:space="preserve">
</t>
    </r>
    <r>
      <rPr>
        <sz val="11"/>
        <color rgb="FF000000"/>
        <rFont val="Calibri"/>
      </rPr>
      <t xml:space="preserve">    a.type_desc 'storage_type',</t>
    </r>
    <r>
      <rPr>
        <sz val="11"/>
        <color rgb="FF000000"/>
        <rFont val="Calibri"/>
      </rPr>
      <t xml:space="preserve">
</t>
    </r>
    <r>
      <rPr>
        <sz val="11"/>
        <color rgb="FF000000"/>
        <rFont val="Calibri"/>
      </rPr>
      <t xml:space="preserve">    f.max_rollover_files</t>
    </r>
    <r>
      <rPr>
        <sz val="11"/>
        <color rgb="FF000000"/>
        <rFont val="Calibri"/>
      </rPr>
      <t xml:space="preserve">
</t>
    </r>
    <r>
      <rPr>
        <sz val="11"/>
        <color rgb="FF000000"/>
        <rFont val="Calibri"/>
      </rPr>
      <t>FROM sys.server_audits a</t>
    </r>
    <r>
      <rPr>
        <sz val="11"/>
        <color rgb="FF000000"/>
        <rFont val="Calibri"/>
      </rPr>
      <t xml:space="preserve">
</t>
    </r>
    <r>
      <rPr>
        <sz val="11"/>
        <color rgb="FF000000"/>
        <rFont val="Calibri"/>
      </rPr>
      <t>LEFT JOIN sys.server_file_audits f ON a.audit_id = f.audit_id</t>
    </r>
    <r>
      <rPr>
        <sz val="11"/>
        <color rgb="FF000000"/>
        <rFont val="Calibri"/>
      </rPr>
      <t xml:space="preserve">
</t>
    </r>
    <r>
      <rPr>
        <sz val="11"/>
        <color rgb="FF000000"/>
        <rFont val="Calibri"/>
      </rPr>
      <t>WHERE a.is_state_enabled = 1</t>
    </r>
    <r>
      <rPr>
        <sz val="11"/>
        <color rgb="FF000000"/>
        <rFont val="Calibri"/>
      </rPr>
      <t xml:space="preserve">
</t>
    </r>
    <r>
      <rPr>
        <sz val="11"/>
        <color rgb="FF000000"/>
        <rFont val="Calibri"/>
      </rPr>
      <t>If no records are returned, this is a finding.</t>
    </r>
    <r>
      <rPr>
        <sz val="11"/>
        <color rgb="FF000000"/>
        <rFont val="Calibri"/>
      </rPr>
      <t xml:space="preserve">
</t>
    </r>
    <r>
      <rPr>
        <sz val="11"/>
        <color rgb="FF000000"/>
        <rFont val="Calibri"/>
      </rPr>
      <t>If the "storage_type" is "APPLICATION LOG" or "SECURITY LOG", this is not a finding.</t>
    </r>
    <r>
      <rPr>
        <sz val="11"/>
        <color rgb="FF000000"/>
        <rFont val="Calibri"/>
      </rPr>
      <t xml:space="preserve">
</t>
    </r>
    <r>
      <rPr>
        <sz val="11"/>
        <color rgb="FF000000"/>
        <rFont val="Calibri"/>
      </rPr>
      <t>If the "storage_type" is "FILE" and "max_rollover_files" is greater than zero, this is not a finding. Otherwise, this is a finding.</t>
    </r>
  </si>
  <si>
    <t>V-213944</t>
  </si>
  <si>
    <r>
      <rPr>
        <sz val="11"/>
        <rFont val="Calibri"/>
      </rPr>
      <t>The audit information produced by SQL Server must be protected from unauthorized access, modification, and deletion.</t>
    </r>
  </si>
  <si>
    <r>
      <rPr>
        <sz val="11"/>
        <color rgb="FF000000"/>
        <rFont val="Calibri"/>
      </rPr>
      <t xml:space="preserve">Modify audit file permissions to meet the requirement to protect against unauthorized access.  </t>
    </r>
    <r>
      <rPr>
        <sz val="11"/>
        <color rgb="FF000000"/>
        <rFont val="Calibri"/>
      </rPr>
      <t xml:space="preserve">
</t>
    </r>
    <r>
      <rPr>
        <sz val="11"/>
        <color rgb="FF000000"/>
        <rFont val="Calibri"/>
      </rPr>
      <t>Application event log and security log permissions are covered in the Windows Server STIGs. Be sure to reference these depending on the OS in use.</t>
    </r>
    <r>
      <rPr>
        <sz val="11"/>
        <color rgb="FF000000"/>
        <rFont val="Calibri"/>
      </rPr>
      <t xml:space="preserve">
</t>
    </r>
    <r>
      <rPr>
        <sz val="11"/>
        <color rgb="FF000000"/>
        <rFont val="Calibri"/>
      </rPr>
      <t xml:space="preserve">Navigate to audit folder location(s) using a command prompt or Windows Explorer. Right-click the file and click "Properties".  </t>
    </r>
    <r>
      <rPr>
        <sz val="11"/>
        <color rgb="FF000000"/>
        <rFont val="Calibri"/>
      </rPr>
      <t xml:space="preserve">
</t>
    </r>
    <r>
      <rPr>
        <sz val="11"/>
        <color rgb="FF000000"/>
        <rFont val="Calibri"/>
      </rPr>
      <t xml:space="preserve">On the Security tab, modify the security permissions to:  </t>
    </r>
    <r>
      <rPr>
        <sz val="11"/>
        <color rgb="FF000000"/>
        <rFont val="Calibri"/>
      </rPr>
      <t xml:space="preserve">
</t>
    </r>
    <r>
      <rPr>
        <sz val="11"/>
        <color rgb="FF000000"/>
        <rFont val="Calibri"/>
      </rPr>
      <t xml:space="preserve">Administrator (read)  </t>
    </r>
    <r>
      <rPr>
        <sz val="11"/>
        <color rgb="FF000000"/>
        <rFont val="Calibri"/>
      </rPr>
      <t xml:space="preserve">
</t>
    </r>
    <r>
      <rPr>
        <sz val="11"/>
        <color rgb="FF000000"/>
        <rFont val="Calibri"/>
      </rPr>
      <t xml:space="preserve">Users (none)  </t>
    </r>
    <r>
      <rPr>
        <sz val="11"/>
        <color rgb="FF000000"/>
        <rFont val="Calibri"/>
      </rPr>
      <t xml:space="preserve">
</t>
    </r>
    <r>
      <rPr>
        <sz val="11"/>
        <color rgb="FF000000"/>
        <rFont val="Calibri"/>
      </rPr>
      <t xml:space="preserve">Audit Administrator(Full Control)  </t>
    </r>
    <r>
      <rPr>
        <sz val="11"/>
        <color rgb="FF000000"/>
        <rFont val="Calibri"/>
      </rPr>
      <t xml:space="preserve">
</t>
    </r>
    <r>
      <rPr>
        <sz val="11"/>
        <color rgb="FF000000"/>
        <rFont val="Calibri"/>
      </rPr>
      <t xml:space="preserve">Auditors group (Read)  </t>
    </r>
    <r>
      <rPr>
        <sz val="11"/>
        <color rgb="FF000000"/>
        <rFont val="Calibri"/>
      </rPr>
      <t xml:space="preserve">
</t>
    </r>
    <r>
      <rPr>
        <sz val="11"/>
        <color rgb="FF000000"/>
        <rFont val="Calibri"/>
      </rPr>
      <t xml:space="preserve">SQL Server Service SID OR Service Account (Full Control) [Notes 1, 2]  </t>
    </r>
    <r>
      <rPr>
        <sz val="11"/>
        <color rgb="FF000000"/>
        <rFont val="Calibri"/>
      </rPr>
      <t xml:space="preserve">
</t>
    </r>
    <r>
      <rPr>
        <sz val="11"/>
        <color rgb="FF000000"/>
        <rFont val="Calibri"/>
      </rPr>
      <t xml:space="preserve">SQL Server SQL Agent Service SID OR Service Account, if SQL Server Agent is in use. (Read, Execute, Write) [Notes 1,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1: It is highly advisable to use a separate account for each service. When installing SQL Server in single-server mode, you can opt to have these provisioned for you. These automatically-generated accounts are referred to as virtual accounts. Each virtual account has an equivalent Service SID, with the same name. The installer also creates an equivalent SQL Server login, also with the same name. Applying folder and file permissions to Service SIDs, rather than to domain accounts or local computer accounts, provides tighter control, because these permissions are available only to the specific service when it is running, and not in any other context. (However, when using failover clustering, a domain account must be specified at installation, rather than a virtual account.) For more on this topic, see http://msdn.microsoft.com/en-us/library/ms143504(v=sql.130).aspx.  </t>
    </r>
    <r>
      <rPr>
        <sz val="11"/>
        <color rgb="FF000000"/>
        <rFont val="Calibri"/>
      </rPr>
      <t xml:space="preserve">
</t>
    </r>
    <r>
      <rPr>
        <sz val="11"/>
        <color rgb="FF000000"/>
        <rFont val="Calibri"/>
      </rPr>
      <t xml:space="preserve">Note 2: Tips for adding a service SID/virtual account to a folder's permission list.  </t>
    </r>
    <r>
      <rPr>
        <sz val="11"/>
        <color rgb="FF000000"/>
        <rFont val="Calibri"/>
      </rPr>
      <t xml:space="preserve">
</t>
    </r>
    <r>
      <rPr>
        <sz val="11"/>
        <color rgb="FF000000"/>
        <rFont val="Calibri"/>
      </rPr>
      <t xml:space="preserve">1) In Windows Explorer, right-click the folder and select "Properties".  </t>
    </r>
    <r>
      <rPr>
        <sz val="11"/>
        <color rgb="FF000000"/>
        <rFont val="Calibri"/>
      </rPr>
      <t xml:space="preserve">
</t>
    </r>
    <r>
      <rPr>
        <sz val="11"/>
        <color rgb="FF000000"/>
        <rFont val="Calibri"/>
      </rPr>
      <t xml:space="preserve">2) Select the "Security" tab.  </t>
    </r>
    <r>
      <rPr>
        <sz val="11"/>
        <color rgb="FF000000"/>
        <rFont val="Calibri"/>
      </rPr>
      <t xml:space="preserve">
</t>
    </r>
    <r>
      <rPr>
        <sz val="11"/>
        <color rgb="FF000000"/>
        <rFont val="Calibri"/>
      </rPr>
      <t xml:space="preserve">3) Click "Edit".  </t>
    </r>
    <r>
      <rPr>
        <sz val="11"/>
        <color rgb="FF000000"/>
        <rFont val="Calibri"/>
      </rPr>
      <t xml:space="preserve">
</t>
    </r>
    <r>
      <rPr>
        <sz val="11"/>
        <color rgb="FF000000"/>
        <rFont val="Calibri"/>
      </rPr>
      <t xml:space="preserve">4) Click "Add".  </t>
    </r>
    <r>
      <rPr>
        <sz val="11"/>
        <color rgb="FF000000"/>
        <rFont val="Calibri"/>
      </rPr>
      <t xml:space="preserve">
</t>
    </r>
    <r>
      <rPr>
        <sz val="11"/>
        <color rgb="FF000000"/>
        <rFont val="Calibri"/>
      </rPr>
      <t xml:space="preserve">5) Click "Locations".  </t>
    </r>
    <r>
      <rPr>
        <sz val="11"/>
        <color rgb="FF000000"/>
        <rFont val="Calibri"/>
      </rPr>
      <t xml:space="preserve">
</t>
    </r>
    <r>
      <rPr>
        <sz val="11"/>
        <color rgb="FF000000"/>
        <rFont val="Calibri"/>
      </rPr>
      <t xml:space="preserve">6) Select the computer name.  </t>
    </r>
    <r>
      <rPr>
        <sz val="11"/>
        <color rgb="FF000000"/>
        <rFont val="Calibri"/>
      </rPr>
      <t xml:space="preserve">
</t>
    </r>
    <r>
      <rPr>
        <sz val="11"/>
        <color rgb="FF000000"/>
        <rFont val="Calibri"/>
      </rPr>
      <t xml:space="preserve">7) Search for the name.  </t>
    </r>
    <r>
      <rPr>
        <sz val="11"/>
        <color rgb="FF000000"/>
        <rFont val="Calibri"/>
      </rPr>
      <t xml:space="preserve">
</t>
    </r>
    <r>
      <rPr>
        <sz val="11"/>
        <color rgb="FF000000"/>
        <rFont val="Calibri"/>
      </rPr>
      <t xml:space="preserve">7.a) SQL Server Service  </t>
    </r>
    <r>
      <rPr>
        <sz val="11"/>
        <color rgb="FF000000"/>
        <rFont val="Calibri"/>
      </rPr>
      <t xml:space="preserve">
</t>
    </r>
    <r>
      <rPr>
        <sz val="11"/>
        <color rgb="FF000000"/>
        <rFont val="Calibri"/>
      </rPr>
      <t xml:space="preserve">7.a.i) Type "NT SERVICE\MSSQL" and click "Check Names". (What you have just typed in is the first 16 characters of the name. At least one character must follow "NT SERVICE\"; you will be presented with a list of all matches. If you have typed in the full, correct name, step 7.a.ii is bypassed.)  </t>
    </r>
    <r>
      <rPr>
        <sz val="11"/>
        <color rgb="FF000000"/>
        <rFont val="Calibri"/>
      </rPr>
      <t xml:space="preserve">
</t>
    </r>
    <r>
      <rPr>
        <sz val="11"/>
        <color rgb="FF000000"/>
        <rFont val="Calibri"/>
      </rPr>
      <t>7.a.ii) Select the "MSSQL$" user and click "OK".</t>
    </r>
    <r>
      <rPr>
        <sz val="11"/>
        <color rgb="FF000000"/>
        <rFont val="Calibri"/>
      </rPr>
      <t xml:space="preserve">
</t>
    </r>
    <r>
      <rPr>
        <sz val="11"/>
        <color rgb="FF000000"/>
        <rFont val="Calibri"/>
      </rPr>
      <t xml:space="preserve">7.b) SQL Agent Service  </t>
    </r>
    <r>
      <rPr>
        <sz val="11"/>
        <color rgb="FF000000"/>
        <rFont val="Calibri"/>
      </rPr>
      <t xml:space="preserve">
</t>
    </r>
    <r>
      <rPr>
        <sz val="11"/>
        <color rgb="FF000000"/>
        <rFont val="Calibri"/>
      </rPr>
      <t xml:space="preserve">7.b.i) Type "NT SERVICE\SQL" and click "Check Names".  </t>
    </r>
    <r>
      <rPr>
        <sz val="11"/>
        <color rgb="FF000000"/>
        <rFont val="Calibri"/>
      </rPr>
      <t xml:space="preserve">
</t>
    </r>
    <r>
      <rPr>
        <sz val="11"/>
        <color rgb="FF000000"/>
        <rFont val="Calibri"/>
      </rPr>
      <t xml:space="preserve">7.b.ii) Select the "SQLAgent$" user and click "OK". </t>
    </r>
    <r>
      <rPr>
        <sz val="11"/>
        <color rgb="FF000000"/>
        <rFont val="Calibri"/>
      </rPr>
      <t xml:space="preserve">
</t>
    </r>
    <r>
      <rPr>
        <sz val="11"/>
        <color rgb="FF000000"/>
        <rFont val="Calibri"/>
      </rPr>
      <t xml:space="preserve">8) Click "OK".  </t>
    </r>
    <r>
      <rPr>
        <sz val="11"/>
        <color rgb="FF000000"/>
        <rFont val="Calibri"/>
      </rPr>
      <t xml:space="preserve">
</t>
    </r>
    <r>
      <rPr>
        <sz val="11"/>
        <color rgb="FF000000"/>
        <rFont val="Calibri"/>
      </rPr>
      <t>9) Permission like a normal user from here.</t>
    </r>
  </si>
  <si>
    <r>
      <rPr>
        <sz val="11"/>
        <color rgb="FF000000"/>
        <rFont val="Calibri"/>
      </rPr>
      <t xml:space="preserve">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  </t>
    </r>
    <r>
      <rPr>
        <sz val="11"/>
        <color rgb="FF000000"/>
        <rFont val="Calibri"/>
      </rPr>
      <t xml:space="preserve">
</t>
    </r>
    <r>
      <rPr>
        <sz val="11"/>
        <color rgb="FF000000"/>
        <rFont val="Calibri"/>
      </rPr>
      <t xml:space="preserve">To ensure the veracity of audit data, the information system and/or the application must protect audit information from any and all unauthorized access. This includes read, write, copy, etc.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 xml:space="preserve">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 SQL Server is an application that is able to view and manipulate audit file data. </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SRG-APP-000118-DB-000059, SRG-APP-000119-DB-000060, SRG-APP-000120-DB-000061</t>
    </r>
  </si>
  <si>
    <r>
      <rPr>
        <sz val="11"/>
        <color rgb="FF000000"/>
        <rFont val="Calibri"/>
      </rPr>
      <t>If the database is setup to write audit logs using APPLICATION or SECURITY event logs rather than writing to a file, this is N/A.</t>
    </r>
    <r>
      <rPr>
        <sz val="11"/>
        <color rgb="FF000000"/>
        <rFont val="Calibri"/>
      </rPr>
      <t xml:space="preserve">
</t>
    </r>
    <r>
      <rPr>
        <sz val="11"/>
        <color rgb="FF000000"/>
        <rFont val="Calibri"/>
      </rPr>
      <t xml:space="preserve">Obtain the SQL Server audit file location(s) by running the following SQL script:  </t>
    </r>
    <r>
      <rPr>
        <sz val="11"/>
        <color rgb="FF000000"/>
        <rFont val="Calibri"/>
      </rPr>
      <t xml:space="preserve">
</t>
    </r>
    <r>
      <rPr>
        <sz val="11"/>
        <color rgb="FF000000"/>
        <rFont val="Calibri"/>
      </rPr>
      <t xml:space="preserve">SELECT log_file_path AS "Audit Path"  </t>
    </r>
    <r>
      <rPr>
        <sz val="11"/>
        <color rgb="FF000000"/>
        <rFont val="Calibri"/>
      </rPr>
      <t xml:space="preserve">
</t>
    </r>
    <r>
      <rPr>
        <sz val="11"/>
        <color rgb="FF000000"/>
        <rFont val="Calibri"/>
      </rPr>
      <t xml:space="preserve">FROM sys.server_file_audits  </t>
    </r>
    <r>
      <rPr>
        <sz val="11"/>
        <color rgb="FF000000"/>
        <rFont val="Calibri"/>
      </rPr>
      <t xml:space="preserve">
</t>
    </r>
    <r>
      <rPr>
        <sz val="11"/>
        <color rgb="FF000000"/>
        <rFont val="Calibri"/>
      </rPr>
      <t xml:space="preserve">For each audit, the path column will give the location of the file.  </t>
    </r>
    <r>
      <rPr>
        <sz val="11"/>
        <color rgb="FF000000"/>
        <rFont val="Calibri"/>
      </rPr>
      <t xml:space="preserve">
</t>
    </r>
    <r>
      <rPr>
        <sz val="11"/>
        <color rgb="FF000000"/>
        <rFont val="Calibri"/>
      </rPr>
      <t xml:space="preserve">Verify that all audit files have the correct permissions by doing the following for each audit file: Navigate to audit folder location(s) using a command prompt or Windows Explorer.  </t>
    </r>
    <r>
      <rPr>
        <sz val="11"/>
        <color rgb="FF000000"/>
        <rFont val="Calibri"/>
      </rPr>
      <t xml:space="preserve">
</t>
    </r>
    <r>
      <rPr>
        <sz val="11"/>
        <color rgb="FF000000"/>
        <rFont val="Calibri"/>
      </rPr>
      <t xml:space="preserve">Right-click the file/folder and click "Properties". On the "Security" tab, verify that at most the following permissions are applied:  </t>
    </r>
    <r>
      <rPr>
        <sz val="11"/>
        <color rgb="FF000000"/>
        <rFont val="Calibri"/>
      </rPr>
      <t xml:space="preserve">
</t>
    </r>
    <r>
      <rPr>
        <sz val="11"/>
        <color rgb="FF000000"/>
        <rFont val="Calibri"/>
      </rPr>
      <t xml:space="preserve">Administrator (read)  </t>
    </r>
    <r>
      <rPr>
        <sz val="11"/>
        <color rgb="FF000000"/>
        <rFont val="Calibri"/>
      </rPr>
      <t xml:space="preserve">
</t>
    </r>
    <r>
      <rPr>
        <sz val="11"/>
        <color rgb="FF000000"/>
        <rFont val="Calibri"/>
      </rPr>
      <t xml:space="preserve">Users (none)  </t>
    </r>
    <r>
      <rPr>
        <sz val="11"/>
        <color rgb="FF000000"/>
        <rFont val="Calibri"/>
      </rPr>
      <t xml:space="preserve">
</t>
    </r>
    <r>
      <rPr>
        <sz val="11"/>
        <color rgb="FF000000"/>
        <rFont val="Calibri"/>
      </rPr>
      <t xml:space="preserve">Audit Administrator (Full Control)  </t>
    </r>
    <r>
      <rPr>
        <sz val="11"/>
        <color rgb="FF000000"/>
        <rFont val="Calibri"/>
      </rPr>
      <t xml:space="preserve">
</t>
    </r>
    <r>
      <rPr>
        <sz val="11"/>
        <color rgb="FF000000"/>
        <rFont val="Calibri"/>
      </rPr>
      <t xml:space="preserve">Auditors group (Read)  </t>
    </r>
    <r>
      <rPr>
        <sz val="11"/>
        <color rgb="FF000000"/>
        <rFont val="Calibri"/>
      </rPr>
      <t xml:space="preserve">
</t>
    </r>
    <r>
      <rPr>
        <sz val="11"/>
        <color rgb="FF000000"/>
        <rFont val="Calibri"/>
      </rPr>
      <t xml:space="preserve">SQL Server Service SID OR Service Account (Full Control)  </t>
    </r>
    <r>
      <rPr>
        <sz val="11"/>
        <color rgb="FF000000"/>
        <rFont val="Calibri"/>
      </rPr>
      <t xml:space="preserve">
</t>
    </r>
    <r>
      <rPr>
        <sz val="11"/>
        <color rgb="FF000000"/>
        <rFont val="Calibri"/>
      </rPr>
      <t xml:space="preserve">SQL Server SQL Agent Service SID OR Service Account, if SQL Server Agent is in use. (Read, Execute, Write) </t>
    </r>
    <r>
      <rPr>
        <sz val="11"/>
        <color rgb="FF000000"/>
        <rFont val="Calibri"/>
      </rPr>
      <t xml:space="preserve">
</t>
    </r>
    <r>
      <rPr>
        <sz val="11"/>
        <color rgb="FF000000"/>
        <rFont val="Calibri"/>
      </rPr>
      <t>If any less restrictive permissions are present (and not specifically justified and approved), this is a finding.</t>
    </r>
  </si>
  <si>
    <t>V-213948</t>
  </si>
  <si>
    <r>
      <rPr>
        <sz val="11"/>
        <rFont val="Calibri"/>
      </rPr>
      <t>SQL Server must protect its audit configuration from authorized and unauthorized access and modification.</t>
    </r>
  </si>
  <si>
    <r>
      <rPr>
        <sz val="11"/>
        <color rgb="FF000000"/>
        <rFont val="Calibri"/>
      </rPr>
      <t xml:space="preserve">Remove audit-related permissions from individuals and roles not authorized to have them.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DENY [ALTER ANY SERVER AUDIT] TO [User];   </t>
    </r>
    <r>
      <rPr>
        <sz val="11"/>
        <color rgb="FF000000"/>
        <rFont val="Calibri"/>
      </rPr>
      <t xml:space="preserve">
</t>
    </r>
    <r>
      <rPr>
        <sz val="11"/>
        <color rgb="FF000000"/>
        <rFont val="Calibri"/>
      </rPr>
      <t>GO</t>
    </r>
  </si>
  <si>
    <r>
      <rPr>
        <sz val="11"/>
        <color rgb="FF000000"/>
        <rFont val="Calibri"/>
      </rPr>
      <t xml:space="preserve">Protecting audit data also includes identifying and protecting the tools used to view and manipulate log data. Therefore, protecting audit tools is necessary to prevent unauthorized operation on audit data.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providing tools to interface with audit data will leverage user permissions and roles identifying the user accessing the tools and the corresponding rights the user enjoys in order make access decisions regarding the modification of audit tools. SQL Server is an application that does provide access to audit data.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If an attacker were to gain access to audit tools, they could analyze audit logs for system weaknesses or weaknesses in the auditing itself. An attacker could also manipulate logs to hide evidence of malicious activity.</t>
    </r>
    <r>
      <rPr>
        <sz val="11"/>
        <color rgb="FF000000"/>
        <rFont val="Calibri"/>
      </rPr>
      <t xml:space="preserve">
</t>
    </r>
    <r>
      <rPr>
        <sz val="11"/>
        <color rgb="FF000000"/>
        <rFont val="Calibri"/>
      </rPr>
      <t>Satisfies: SRG-APP-000121-DB-000202, SRG-APP-000123-DB-000204</t>
    </r>
  </si>
  <si>
    <r>
      <rPr>
        <sz val="11"/>
        <color rgb="FF000000"/>
        <rFont val="Calibri"/>
      </rPr>
      <t>Check the server documentation for a list of approved users with access to SQL Server Audits.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create, alter, or drop a server audit, principals require the ALTER ANY SERVER AUDIT or the CONTROL SERVER permission.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SQL Server permissions granted to principals. Look for permissions ALTER ANY SERVER AUDIT, ALTER ANY DATABASE AUDIT, CONTROL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login.name, perm.permission_name, perm.state_desc </t>
    </r>
    <r>
      <rPr>
        <sz val="11"/>
        <color rgb="FF000000"/>
        <rFont val="Calibri"/>
      </rPr>
      <t xml:space="preserve">
</t>
    </r>
    <r>
      <rPr>
        <sz val="11"/>
        <color rgb="FF000000"/>
        <rFont val="Calibri"/>
      </rPr>
      <t xml:space="preserve">FROM sys.server_permissions perm </t>
    </r>
    <r>
      <rPr>
        <sz val="11"/>
        <color rgb="FF000000"/>
        <rFont val="Calibri"/>
      </rPr>
      <t xml:space="preserve">
</t>
    </r>
    <r>
      <rPr>
        <sz val="11"/>
        <color rgb="FF000000"/>
        <rFont val="Calibri"/>
      </rPr>
      <t xml:space="preserve">JOIN sys.server_principals login </t>
    </r>
    <r>
      <rPr>
        <sz val="11"/>
        <color rgb="FF000000"/>
        <rFont val="Calibri"/>
      </rPr>
      <t xml:space="preserve">
</t>
    </r>
    <r>
      <rPr>
        <sz val="11"/>
        <color rgb="FF000000"/>
        <rFont val="Calibri"/>
      </rPr>
      <t xml:space="preserve">ON perm.grantee_principal_id = login.principal_id </t>
    </r>
    <r>
      <rPr>
        <sz val="11"/>
        <color rgb="FF000000"/>
        <rFont val="Calibri"/>
      </rPr>
      <t xml:space="preserve">
</t>
    </r>
    <r>
      <rPr>
        <sz val="11"/>
        <color rgb="FF000000"/>
        <rFont val="Calibri"/>
      </rPr>
      <t xml:space="preserve">WHERE permission_name in ('ALTER ANY DATABASE AUDIT', 'ALTER ANY SERVER AUDIT', 'CONTROL SERVER') </t>
    </r>
    <r>
      <rPr>
        <sz val="11"/>
        <color rgb="FF000000"/>
        <rFont val="Calibri"/>
      </rPr>
      <t xml:space="preserve">
</t>
    </r>
    <r>
      <rPr>
        <sz val="11"/>
        <color rgb="FF000000"/>
        <rFont val="Calibri"/>
      </rPr>
      <t xml:space="preserve">and login.name not like '##MS_%';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unauthorized accounts have these privileges, this is a finding.</t>
    </r>
  </si>
  <si>
    <t>V-213950</t>
  </si>
  <si>
    <r>
      <rPr>
        <sz val="11"/>
        <rFont val="Calibri"/>
      </rPr>
      <t>SQL Server must limit privileges to change software modules and links to software external to SQL Server.</t>
    </r>
  </si>
  <si>
    <r>
      <rPr>
        <sz val="11"/>
        <color rgb="FF000000"/>
        <rFont val="Calibri"/>
      </rPr>
      <t>Change the ownership of all shared software libraries on disk to the authorized account. Remove any modify permissions granted to unauthorized users or groups.</t>
    </r>
  </si>
  <si>
    <r>
      <rPr>
        <sz val="11"/>
        <color rgb="FF000000"/>
        <rFont val="Calibri"/>
      </rPr>
      <t xml:space="preserve">If the system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Accordingly, only qualified and authorized individuals must be allowed to obtain access to information system components for purposes of initiating changes, including upgrades and modifications.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</si>
  <si>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 xml:space="preserve">Review Server documentation to determine the authorized owner and users or groups with modify rights for this SQL instance's binary files. Additionally check the owner and users or groups with modify rights for shared software library paths on 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unauthorized users are granted modify rights or the owner is incorrect,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determine the location for these instance-specific binaries, Launch SQL Server Management Studio (SSMS) &gt;&gt; Connect to the instance to be reviewed &gt;&gt; Right-click server name in Object Explorer &gt;&gt; Click Facets &gt;&gt; Select the Server facet &gt;&gt; Record the value for the "RootDirectory" facet property.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the folder above, and review the "Binn" subdirectory.</t>
    </r>
  </si>
  <si>
    <t>V-213951</t>
  </si>
  <si>
    <r>
      <rPr>
        <sz val="11"/>
        <rFont val="Calibri"/>
      </rPr>
      <t>SQL Server must limit privileges to change software modules, to include stored procedures, functions and triggers, and links to software external to SQL Server.</t>
    </r>
  </si>
  <si>
    <r>
      <rPr>
        <sz val="11"/>
        <color rgb="FF000000"/>
        <rFont val="Calibri"/>
      </rPr>
      <t>Implement and document a process by which changes made to software libraries are monitored and alerted.</t>
    </r>
    <r>
      <rPr>
        <sz val="11"/>
        <color rgb="FF000000"/>
        <rFont val="Calibri"/>
      </rPr>
      <t xml:space="preserve">
</t>
    </r>
    <r>
      <rPr>
        <sz val="11"/>
        <color rgb="FF000000"/>
        <rFont val="Calibri"/>
      </rPr>
      <t>A PowerShell based hashing solution is one such process. The Get-FileHash command (https://msdn.microsoft.com/en-us/powershell/reference/5.1/microsoft.powershell.utility/get-filehash) can be used to compute the SHA-2 hash of one or more files.</t>
    </r>
    <r>
      <rPr>
        <sz val="11"/>
        <color rgb="FF000000"/>
        <rFont val="Calibri"/>
      </rPr>
      <t xml:space="preserve">
</t>
    </r>
    <r>
      <rPr>
        <sz val="11"/>
        <color rgb="FF000000"/>
        <rFont val="Calibri"/>
      </rPr>
      <t>Using the Export-Clixml command (https://msdn.microsoft.com/powershell/reference/5.1/microsoft.powershell.utility/Export-Clixml), a baseline can be established and exported to a file.</t>
    </r>
    <r>
      <rPr>
        <sz val="11"/>
        <color rgb="FF000000"/>
        <rFont val="Calibri"/>
      </rPr>
      <t xml:space="preserve">
</t>
    </r>
    <r>
      <rPr>
        <sz val="11"/>
        <color rgb="FF000000"/>
        <rFont val="Calibri"/>
      </rPr>
      <t>Using the Compare-Object command (https://technet.microsoft.com/en-us/library/ee156812.aspx), a comparison of the latest baseline versus the original baseline can be used to expose the differences.</t>
    </r>
  </si>
  <si>
    <r>
      <rPr>
        <sz val="11"/>
        <color rgb="FF000000"/>
        <rFont val="Calibri"/>
      </rPr>
      <t>Review server documentation to determine the process by which shared software libraries are monitored for change. Ensure the process alerts for changes in a file's ownership, modification dates, and hash value at a minimum.</t>
    </r>
    <r>
      <rPr>
        <sz val="11"/>
        <color rgb="FF000000"/>
        <rFont val="Calibri"/>
      </rPr>
      <t xml:space="preserve">
</t>
    </r>
    <r>
      <rPr>
        <sz val="11"/>
        <color rgb="FF000000"/>
        <rFont val="Calibri"/>
      </rPr>
      <t>If alerts do not at least hash their value, this is a finding.</t>
    </r>
    <r>
      <rPr>
        <sz val="11"/>
        <color rgb="FF000000"/>
        <rFont val="Calibri"/>
      </rPr>
      <t xml:space="preserve">
</t>
    </r>
    <r>
      <rPr>
        <sz val="11"/>
        <color rgb="FF000000"/>
        <rFont val="Calibri"/>
      </rPr>
      <t>To determine the location for these instance-specific binaries:</t>
    </r>
    <r>
      <rPr>
        <sz val="11"/>
        <color rgb="FF000000"/>
        <rFont val="Calibri"/>
      </rPr>
      <t xml:space="preserve">
</t>
    </r>
    <r>
      <rPr>
        <sz val="11"/>
        <color rgb="FF000000"/>
        <rFont val="Calibri"/>
      </rPr>
      <t>Launch SQL Server Management Studio (SSMS) &gt;&gt; Connect to the instance to be reviewed &gt;&gt; Right-click server name in Object Explorer &gt;&gt; Click Facets &gt;&gt; Select the Server facet &gt;&gt; Record the value for the "RootDirectory" facet property</t>
    </r>
    <r>
      <rPr>
        <sz val="11"/>
        <color rgb="FF000000"/>
        <rFont val="Calibri"/>
      </rPr>
      <t xml:space="preserve">
</t>
    </r>
    <r>
      <rPr>
        <sz val="11"/>
        <color rgb="FF000000"/>
        <rFont val="Calibri"/>
      </rPr>
      <t>TIP: Use the Get-FileHash cmdlet shipped with PowerShell 5.0 to get the SHA-2 hash of one or more files.</t>
    </r>
  </si>
  <si>
    <t>V-213952</t>
  </si>
  <si>
    <r>
      <rPr>
        <sz val="11"/>
        <rFont val="Calibri"/>
      </rPr>
      <t>SQL Server software installation account must be restricted to authorized users.</t>
    </r>
  </si>
  <si>
    <r>
      <rPr>
        <sz val="11"/>
        <color rgb="FF000000"/>
        <rFont val="Calibri"/>
      </rPr>
      <t xml:space="preserve">From a command prompt, open lusrmgr.msc. Navigate to Users and right-click Individual User. Select Properties &gt;&gt; Member Of.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SQL Server and OS settings and access controls to restrict user access to objects and data that the user is authorized to view/use.</t>
    </r>
  </si>
  <si>
    <r>
      <rPr>
        <sz val="11"/>
        <color rgb="FF000000"/>
        <rFont val="Calibri"/>
      </rPr>
      <t xml:space="preserve">When dealing with change control issues, it should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 xml:space="preserve">If the system were to allow any user to make changes to software libraries, then those changes might be implemented without undergoing the appropriate testing and approvals that are part of a robust change management process. Accordingly, only qualified and authorized individuals must be allowed access to information system components for purposes of initiating changes, including upgrades and modifications. </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SQL Server security and operation. It is especially important to grant privileged access to only those persons who are qualified and authorized to use them.</t>
    </r>
  </si>
  <si>
    <r>
      <rPr>
        <sz val="11"/>
        <color rgb="FF000000"/>
        <rFont val="Calibri"/>
      </rPr>
      <t xml:space="preserve">From the system documentation, obtain the list of accounts authorized to install/update SQL Server. Run the following PowerShell command to list all users who have installed/modified SQL Server 2016 software and compare the list against those persons who are qualified and authorized to use the software.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sl "C:\program files\microsoft sql server\130\setup bootstrap\Log" </t>
    </r>
    <r>
      <rPr>
        <sz val="11"/>
        <color rgb="FF000000"/>
        <rFont val="Calibri"/>
      </rPr>
      <t xml:space="preserve">
</t>
    </r>
    <r>
      <rPr>
        <sz val="11"/>
        <color rgb="FF000000"/>
        <rFont val="Calibri"/>
      </rPr>
      <t xml:space="preserve">Get-ChildItem -Recurse | Select-String -Pattern "LogonUser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accounts are shown that are not authorized in the system documentation, this is a finding.</t>
    </r>
  </si>
  <si>
    <t>V-213953</t>
  </si>
  <si>
    <r>
      <rPr>
        <sz val="11"/>
        <rFont val="Calibri"/>
      </rPr>
      <t>Database software, including DBMS configuration files, must be stored in dedicated directories, separate from the host OS and other applications.</t>
    </r>
  </si>
  <si>
    <r>
      <rPr>
        <sz val="11"/>
        <color rgb="FF000000"/>
        <rFont val="Calibri"/>
      </rPr>
      <t xml:space="preserve">Re-install SQL Server application components using dedicated directories that are separate from the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Relocate or reinstall other application software that currently shares directories with SQL Server components.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Separate from the operating system and/or temporary storage.</t>
    </r>
  </si>
  <si>
    <r>
      <rPr>
        <sz val="11"/>
        <color rgb="FF000000"/>
        <rFont val="Calibri"/>
      </rPr>
      <t xml:space="preserve">When dealing with change control issues, it should be noted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</si>
  <si>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Determine the directory in which SQL Server has been installed:</t>
    </r>
    <r>
      <rPr>
        <sz val="11"/>
        <color rgb="FF000000"/>
        <rFont val="Calibri"/>
      </rPr>
      <t xml:space="preserve">
</t>
    </r>
    <r>
      <rPr>
        <sz val="11"/>
        <color rgb="FF000000"/>
        <rFont val="Calibri"/>
      </rPr>
      <t>Using SQL Server Management Studio's Object Explorer:</t>
    </r>
    <r>
      <rPr>
        <sz val="11"/>
        <color rgb="FF000000"/>
        <rFont val="Calibri"/>
      </rPr>
      <t xml:space="preserve">
</t>
    </r>
    <r>
      <rPr>
        <sz val="11"/>
        <color rgb="FF000000"/>
        <rFont val="Calibri"/>
      </rPr>
      <t>- Right-click [SQL Server Instance]</t>
    </r>
    <r>
      <rPr>
        <sz val="11"/>
        <color rgb="FF000000"/>
        <rFont val="Calibri"/>
      </rPr>
      <t xml:space="preserve">
</t>
    </r>
    <r>
      <rPr>
        <sz val="11"/>
        <color rgb="FF000000"/>
        <rFont val="Calibri"/>
      </rPr>
      <t>- Select "Facets"</t>
    </r>
    <r>
      <rPr>
        <sz val="11"/>
        <color rgb="FF000000"/>
        <rFont val="Calibri"/>
      </rPr>
      <t xml:space="preserve">
</t>
    </r>
    <r>
      <rPr>
        <sz val="11"/>
        <color rgb="FF000000"/>
        <rFont val="Calibri"/>
      </rPr>
      <t>- Record the value of RootDirectory</t>
    </r>
    <r>
      <rPr>
        <sz val="11"/>
        <color rgb="FF000000"/>
        <rFont val="Calibri"/>
      </rPr>
      <t xml:space="preserve">
</t>
    </r>
    <r>
      <rPr>
        <sz val="11"/>
        <color rgb="FF000000"/>
        <rFont val="Calibri"/>
      </rPr>
      <t>Determine the Operating System directory:</t>
    </r>
    <r>
      <rPr>
        <sz val="11"/>
        <color rgb="FF000000"/>
        <rFont val="Calibri"/>
      </rPr>
      <t xml:space="preserve">
</t>
    </r>
    <r>
      <rPr>
        <sz val="11"/>
        <color rgb="FF000000"/>
        <rFont val="Calibri"/>
      </rPr>
      <t>- Click "Start"</t>
    </r>
    <r>
      <rPr>
        <sz val="11"/>
        <color rgb="FF000000"/>
        <rFont val="Calibri"/>
      </rPr>
      <t xml:space="preserve">
</t>
    </r>
    <r>
      <rPr>
        <sz val="11"/>
        <color rgb="FF000000"/>
        <rFont val="Calibri"/>
      </rPr>
      <t>- Type "Run"</t>
    </r>
    <r>
      <rPr>
        <sz val="11"/>
        <color rgb="FF000000"/>
        <rFont val="Calibri"/>
      </rPr>
      <t xml:space="preserve">
</t>
    </r>
    <r>
      <rPr>
        <sz val="11"/>
        <color rgb="FF000000"/>
        <rFont val="Calibri"/>
      </rPr>
      <t>- Press "Enter"</t>
    </r>
    <r>
      <rPr>
        <sz val="11"/>
        <color rgb="FF000000"/>
        <rFont val="Calibri"/>
      </rPr>
      <t xml:space="preserve">
</t>
    </r>
    <r>
      <rPr>
        <sz val="11"/>
        <color rgb="FF000000"/>
        <rFont val="Calibri"/>
      </rPr>
      <t>- Type "%windir%"</t>
    </r>
    <r>
      <rPr>
        <sz val="11"/>
        <color rgb="FF000000"/>
        <rFont val="Calibri"/>
      </rPr>
      <t xml:space="preserve">
</t>
    </r>
    <r>
      <rPr>
        <sz val="11"/>
        <color rgb="FF000000"/>
        <rFont val="Calibri"/>
      </rPr>
      <t>- Click "Ok"</t>
    </r>
    <r>
      <rPr>
        <sz val="11"/>
        <color rgb="FF000000"/>
        <rFont val="Calibri"/>
      </rPr>
      <t xml:space="preserve">
</t>
    </r>
    <r>
      <rPr>
        <sz val="11"/>
        <color rgb="FF000000"/>
        <rFont val="Calibri"/>
      </rPr>
      <t>- Record the value in the address bar</t>
    </r>
    <r>
      <rPr>
        <sz val="11"/>
        <color rgb="FF000000"/>
        <rFont val="Calibri"/>
      </rPr>
      <t xml:space="preserve">
</t>
    </r>
    <r>
      <rPr>
        <sz val="11"/>
        <color rgb="FF000000"/>
        <rFont val="Calibri"/>
      </rPr>
      <t>Verify the SQL Server RootDirectory is not in the Operating System directory.</t>
    </r>
    <r>
      <rPr>
        <sz val="11"/>
        <color rgb="FF000000"/>
        <rFont val="Calibri"/>
      </rPr>
      <t xml:space="preserve">
</t>
    </r>
    <r>
      <rPr>
        <sz val="11"/>
        <color rgb="FF000000"/>
        <rFont val="Calibri"/>
      </rPr>
      <t>Compare the SQL RootDirectory and the Operating System directory. If the SQL RootDirectory is in the same directory as the Operating System, this is a finding.</t>
    </r>
    <r>
      <rPr>
        <sz val="11"/>
        <color rgb="FF000000"/>
        <rFont val="Calibri"/>
      </rPr>
      <t xml:space="preserve">
</t>
    </r>
    <r>
      <rPr>
        <sz val="11"/>
        <color rgb="FF000000"/>
        <rFont val="Calibri"/>
      </rPr>
      <t>Verify the SQL Server RootDirectory is not in another application's directory.</t>
    </r>
    <r>
      <rPr>
        <sz val="11"/>
        <color rgb="FF000000"/>
        <rFont val="Calibri"/>
      </rPr>
      <t xml:space="preserve">
</t>
    </r>
    <r>
      <rPr>
        <sz val="11"/>
        <color rgb="FF000000"/>
        <rFont val="Calibri"/>
      </rPr>
      <t>Navigate to the SQL RootDirectory using Windows Explorer.</t>
    </r>
    <r>
      <rPr>
        <sz val="11"/>
        <color rgb="FF000000"/>
        <rFont val="Calibri"/>
      </rPr>
      <t xml:space="preserve">
</t>
    </r>
    <r>
      <rPr>
        <sz val="11"/>
        <color rgb="FF000000"/>
        <rFont val="Calibri"/>
      </rPr>
      <t>Examine each directory for evidence another application is stored in it.</t>
    </r>
    <r>
      <rPr>
        <sz val="11"/>
        <color rgb="FF000000"/>
        <rFont val="Calibri"/>
      </rPr>
      <t xml:space="preserve">
</t>
    </r>
    <r>
      <rPr>
        <sz val="11"/>
        <color rgb="FF000000"/>
        <rFont val="Calibri"/>
      </rPr>
      <t>If evidence exists the SQL RootDirectory is in another application's directory, this is a finding.</t>
    </r>
    <r>
      <rPr>
        <sz val="11"/>
        <color rgb="FF000000"/>
        <rFont val="Calibri"/>
      </rPr>
      <t xml:space="preserve">
</t>
    </r>
    <r>
      <rPr>
        <sz val="11"/>
        <color rgb="FF000000"/>
        <rFont val="Calibri"/>
      </rPr>
      <t>If the SQL RootDirectory is not in the Operating System directory or another application's directory. This is not a finding.</t>
    </r>
    <r>
      <rPr>
        <sz val="11"/>
        <color rgb="FF000000"/>
        <rFont val="Calibri"/>
      </rPr>
      <t xml:space="preserve">
</t>
    </r>
    <r>
      <rPr>
        <sz val="11"/>
        <color rgb="FF000000"/>
        <rFont val="Calibri"/>
      </rPr>
      <t>Examples:</t>
    </r>
    <r>
      <rPr>
        <sz val="11"/>
        <color rgb="FF000000"/>
        <rFont val="Calibri"/>
      </rPr>
      <t xml:space="preserve">
</t>
    </r>
    <r>
      <rPr>
        <sz val="11"/>
        <color rgb="FF000000"/>
        <rFont val="Calibri"/>
      </rPr>
      <t>1) The Operating System directory is "C:\Windows". The SQL RootDirectory is "D:\Program Files\MSSQLSERVER\MSSQL". The MSSQLSERVER directory is not living in the Operating System directory or the directory of another application. This is not a finding.</t>
    </r>
    <r>
      <rPr>
        <sz val="11"/>
        <color rgb="FF000000"/>
        <rFont val="Calibri"/>
      </rPr>
      <t xml:space="preserve">
</t>
    </r>
    <r>
      <rPr>
        <sz val="11"/>
        <color rgb="FF000000"/>
        <rFont val="Calibri"/>
      </rPr>
      <t>2) The Operating System directory is "C:\Windows". The SQL RootDirectory is "C:\Windows\MSSQLSERVER\MSSQL". This is a finding.</t>
    </r>
    <r>
      <rPr>
        <sz val="11"/>
        <color rgb="FF000000"/>
        <rFont val="Calibri"/>
      </rPr>
      <t xml:space="preserve">
</t>
    </r>
    <r>
      <rPr>
        <sz val="11"/>
        <color rgb="FF000000"/>
        <rFont val="Calibri"/>
      </rPr>
      <t>3) The Operating System directory is "C:\Windows". The SQL RootDirectory is "D:\Program Files\Microsoft Office\MSSQLSERVER\MSSQL". The MSSQLSERVER directory is in the Microsoft Office directory, which indicates Microsoft Office is installed here. This is a finding.</t>
    </r>
  </si>
  <si>
    <t>V-213954</t>
  </si>
  <si>
    <r>
      <rPr>
        <sz val="11"/>
        <rFont val="Calibri"/>
      </rPr>
      <t>Default demonstration and sample databases, database objects, and applications must be removed.</t>
    </r>
  </si>
  <si>
    <r>
      <rPr>
        <sz val="11"/>
        <color rgb="FF000000"/>
        <rFont val="Calibri"/>
      </rPr>
      <t>Remove all demonstration or sample databases from production instances.</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</si>
  <si>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DBMSs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SQL Server and host system.</t>
    </r>
  </si>
  <si>
    <r>
      <rPr>
        <sz val="11"/>
        <color rgb="FF000000"/>
        <rFont val="Calibri"/>
      </rPr>
      <t xml:space="preserve">Review the server documentation, if this system is identified as a development or test system, this check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this system is identified as production, gather a listing of databases from the server and look for any matching the following general demonstration database names: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pubs </t>
    </r>
    <r>
      <rPr>
        <sz val="11"/>
        <color rgb="FF000000"/>
        <rFont val="Calibri"/>
      </rPr>
      <t xml:space="preserve">
</t>
    </r>
    <r>
      <rPr>
        <sz val="11"/>
        <color rgb="FF000000"/>
        <rFont val="Calibri"/>
      </rPr>
      <t>Northwind</t>
    </r>
    <r>
      <rPr>
        <sz val="11"/>
        <color rgb="FF000000"/>
        <rFont val="Calibri"/>
      </rPr>
      <t xml:space="preserve">
</t>
    </r>
    <r>
      <rPr>
        <sz val="11"/>
        <color rgb="FF000000"/>
        <rFont val="Calibri"/>
      </rPr>
      <t xml:space="preserve">AdventureWorks </t>
    </r>
    <r>
      <rPr>
        <sz val="11"/>
        <color rgb="FF000000"/>
        <rFont val="Calibri"/>
      </rPr>
      <t xml:space="preserve">
</t>
    </r>
    <r>
      <rPr>
        <sz val="11"/>
        <color rgb="FF000000"/>
        <rFont val="Calibri"/>
      </rPr>
      <t xml:space="preserve">WorldwideImporters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these databases exist, this is a finding.</t>
    </r>
  </si>
  <si>
    <t>V-213955</t>
  </si>
  <si>
    <r>
      <rPr>
        <sz val="11"/>
        <rFont val="Calibri"/>
      </rPr>
      <t>Unused database components, DBMS software, and database objects must be removed.</t>
    </r>
  </si>
  <si>
    <r>
      <rPr>
        <sz val="11"/>
        <color rgb="FF000000"/>
        <rFont val="Calibri"/>
      </rPr>
      <t>Remove all features that are not required.</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</si>
  <si>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</si>
  <si>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 xml:space="preserve">From the server documentation, obtain a listing of required components.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 listing of components installed on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Start &gt;&gt; Type "SQL Server 2016 Installation Center" &gt;&gt; Launch the program &gt;&gt; Click Tools &gt;&gt; Click "Installed SQL Server features discovery report"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Compare the feature listing against the required components listing.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features are installed, but are not required, this is a finding.</t>
    </r>
  </si>
  <si>
    <t>V-213956</t>
  </si>
  <si>
    <r>
      <rPr>
        <sz val="11"/>
        <rFont val="Calibri"/>
      </rPr>
      <t>Unused database components that are integrated in SQL Server and cannot be uninstalled must be disabled.</t>
    </r>
  </si>
  <si>
    <r>
      <rPr>
        <sz val="11"/>
        <color rgb="FF000000"/>
        <rFont val="Calibri"/>
      </rPr>
      <t>Disable any unused components or features that cannot be uninstalled.</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</si>
  <si>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DBMSs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Unused, unnecessary DBMS components increase the attack vector for SQL Server by introducing additional targets for attack. By minimizing the services and applications installed on the system, the number of potential vulnerabilities is reduced. Components of the system that are unused and cannot be uninstalled must be disabled. The techniques available for disabling components will vary by DBMS product, OS, and the nature of the component and may include DBMS configuration settings, OS service settings, OS file access security, and DBMS user/role permissions.</t>
    </r>
  </si>
  <si>
    <r>
      <rPr>
        <sz val="11"/>
        <color rgb="FF000000"/>
        <rFont val="Calibri"/>
      </rPr>
      <t xml:space="preserve">From the server documentation, obtain a listing of required components. </t>
    </r>
    <r>
      <rPr>
        <sz val="11"/>
        <color rgb="FF000000"/>
        <rFont val="Calibri"/>
      </rPr>
      <t xml:space="preserve">
</t>
    </r>
    <r>
      <rPr>
        <sz val="11"/>
        <color rgb="FF000000"/>
        <rFont val="Calibri"/>
      </rPr>
      <t>Generate a listing of components installed on the server.</t>
    </r>
    <r>
      <rPr>
        <sz val="11"/>
        <color rgb="FF000000"/>
        <rFont val="Calibri"/>
      </rPr>
      <t xml:space="preserve">
</t>
    </r>
    <r>
      <rPr>
        <sz val="11"/>
        <color rgb="FF000000"/>
        <rFont val="Calibri"/>
      </rPr>
      <t>Click Start &gt;&gt; Type "SQL Server 2016 Installation Center" &gt;&gt; Launch the program &gt;&gt; Click Tools &gt;&gt; Click "Installed SQL Server features discovery report"</t>
    </r>
    <r>
      <rPr>
        <sz val="11"/>
        <color rgb="FF000000"/>
        <rFont val="Calibri"/>
      </rPr>
      <t xml:space="preserve">
</t>
    </r>
    <r>
      <rPr>
        <sz val="11"/>
        <color rgb="FF000000"/>
        <rFont val="Calibri"/>
      </rPr>
      <t>Compare the feature listing against the required components listing. Note any components that are installed, but not required.</t>
    </r>
    <r>
      <rPr>
        <sz val="11"/>
        <color rgb="FF000000"/>
        <rFont val="Calibri"/>
      </rPr>
      <t xml:space="preserve">
</t>
    </r>
    <r>
      <rPr>
        <sz val="11"/>
        <color rgb="FF000000"/>
        <rFont val="Calibri"/>
      </rPr>
      <t xml:space="preserve">Launch SQL Server Configuration Manager. </t>
    </r>
    <r>
      <rPr>
        <sz val="11"/>
        <color rgb="FF000000"/>
        <rFont val="Calibri"/>
      </rPr>
      <t xml:space="preserve">
</t>
    </r>
    <r>
      <rPr>
        <sz val="11"/>
        <color rgb="FF000000"/>
        <rFont val="Calibri"/>
      </rPr>
      <t xml:space="preserve">If any components that are installed but are not required are not disabled, this is a finding. </t>
    </r>
    <r>
      <rPr>
        <sz val="11"/>
        <color rgb="FF000000"/>
        <rFont val="Calibri"/>
      </rPr>
      <t xml:space="preserve">
</t>
    </r>
    <r>
      <rPr>
        <sz val="11"/>
        <color rgb="FF000000"/>
        <rFont val="Calibri"/>
      </rPr>
      <t>If any required components are not installed, this is a finding.</t>
    </r>
  </si>
  <si>
    <t>V-213957</t>
  </si>
  <si>
    <r>
      <rPr>
        <sz val="11"/>
        <rFont val="Calibri"/>
      </rPr>
      <t>Access to xp_cmdshell must be disabled, unless specifically required and approved.</t>
    </r>
  </si>
  <si>
    <r>
      <rPr>
        <sz val="11"/>
        <color rgb="FF000000"/>
        <rFont val="Calibri"/>
      </rPr>
      <t>Disable use of or remove any external application executable object definitions that are not authorized.</t>
    </r>
    <r>
      <rPr>
        <sz val="11"/>
        <color rgb="FF000000"/>
        <rFont val="Calibri"/>
      </rPr>
      <t xml:space="preserve">
</t>
    </r>
    <r>
      <rPr>
        <sz val="11"/>
        <color rgb="FF000000"/>
        <rFont val="Calibri"/>
      </rPr>
      <t>To disable the use of xp_cmdshell, from the query prompt: </t>
    </r>
    <r>
      <rPr>
        <sz val="11"/>
        <color rgb="FF000000"/>
        <rFont val="Calibri"/>
      </rPr>
      <t xml:space="preserve">
</t>
    </r>
    <r>
      <rPr>
        <sz val="11"/>
        <color rgb="FF000000"/>
        <rFont val="Calibri"/>
      </rPr>
      <t>EXEC sp_configure 'show advanced options', 1; </t>
    </r>
    <r>
      <rPr>
        <sz val="11"/>
        <color rgb="FF000000"/>
        <rFont val="Calibri"/>
      </rPr>
      <t xml:space="preserve">
</t>
    </r>
    <r>
      <rPr>
        <sz val="11"/>
        <color rgb="FF000000"/>
        <rFont val="Calibri"/>
      </rPr>
      <t>GO </t>
    </r>
    <r>
      <rPr>
        <sz val="11"/>
        <color rgb="FF000000"/>
        <rFont val="Calibri"/>
      </rPr>
      <t xml:space="preserve">
</t>
    </r>
    <r>
      <rPr>
        <sz val="11"/>
        <color rgb="FF000000"/>
        <rFont val="Calibri"/>
      </rPr>
      <t>RECONFIGURE; </t>
    </r>
    <r>
      <rPr>
        <sz val="11"/>
        <color rgb="FF000000"/>
        <rFont val="Calibri"/>
      </rPr>
      <t xml:space="preserve">
</t>
    </r>
    <r>
      <rPr>
        <sz val="11"/>
        <color rgb="FF000000"/>
        <rFont val="Calibri"/>
      </rPr>
      <t>GO </t>
    </r>
    <r>
      <rPr>
        <sz val="11"/>
        <color rgb="FF000000"/>
        <rFont val="Calibri"/>
      </rPr>
      <t xml:space="preserve">
</t>
    </r>
    <r>
      <rPr>
        <sz val="11"/>
        <color rgb="FF000000"/>
        <rFont val="Calibri"/>
      </rPr>
      <t>EXEC sp_configure 'xp_cmdshell', 0; </t>
    </r>
    <r>
      <rPr>
        <sz val="11"/>
        <color rgb="FF000000"/>
        <rFont val="Calibri"/>
      </rPr>
      <t xml:space="preserve">
</t>
    </r>
    <r>
      <rPr>
        <sz val="11"/>
        <color rgb="FF000000"/>
        <rFont val="Calibri"/>
      </rPr>
      <t>GO </t>
    </r>
    <r>
      <rPr>
        <sz val="11"/>
        <color rgb="FF000000"/>
        <rFont val="Calibri"/>
      </rPr>
      <t xml:space="preserve">
</t>
    </r>
    <r>
      <rPr>
        <sz val="11"/>
        <color rgb="FF000000"/>
        <rFont val="Calibri"/>
      </rPr>
      <t>RECONFIGURE; </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</si>
  <si>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xp_cmdshell extended stored procedure allows execution of host executables outside the controls of database access permissions. This access may be exploited by malicious users who have compromised the integrity of the SQL Server database process to control the host operating system to perpetrate additional malicious activity.</t>
    </r>
  </si>
  <si>
    <r>
      <rPr>
        <sz val="11"/>
        <color rgb="FF000000"/>
        <rFont val="Calibri"/>
      </rPr>
      <t xml:space="preserve">The xp_cmdshell extended stored procedure allows execution of host executables outside the controls of database access permissions. This access may be exploited by malicious users who have compromised the integrity of the SQL Server database process to control the host operating system to perpetrate additional malicious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determine if xp_cmdshell is enabled, execute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'xp_cmdshell';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documentation to determine whether the use of "xp_cmdshell" is required and approved. If it is not approved, this is a finding.</t>
    </r>
  </si>
  <si>
    <t>V-213958</t>
  </si>
  <si>
    <r>
      <rPr>
        <sz val="11"/>
        <rFont val="Calibri"/>
      </rPr>
      <t>Access to CLR code must be disabled or restricted, unless specifically required and approved.</t>
    </r>
  </si>
  <si>
    <r>
      <rPr>
        <sz val="11"/>
        <color rgb="FF000000"/>
        <rFont val="Calibri"/>
      </rPr>
      <t xml:space="preserve">Disable use of or remove any CLR code that is not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disable the use of CLR, from the query prompt: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'clr enabled',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any approved CLR code with Unsafe or External permissions, use the ALTER ASSEMBLY to change the Permission set for the Assembly and ensure a certificate is configured.</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</si>
  <si>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common language runtime (CLR) component of the .NET Framework for Microsoft Windows in SQL Server allows you to write stored procedures, triggers, user-defined types, user-defined functions, user-defined aggregates, and streaming table-valued functions, using any .NET Framework language, including Microsoft Visual Basic .NET and Microsoft Visual C#.  CLR packing assemblies can access resources protected by .NET Code Access Security when it runs managed code.  Specifying UNSAFE enables the code in the assembly complete freedom to perform operations in the SQL Server process space that can potentially compromise the robustness of SQL Server. UNSAFE assemblies can also potentially subvert the security system of either SQL Server or the common language runtime.</t>
    </r>
  </si>
  <si>
    <r>
      <rPr>
        <sz val="11"/>
        <color rgb="FF000000"/>
        <rFont val="Calibri"/>
      </rPr>
      <t xml:space="preserve">The common language runtime (CLR) component of the .NET Framework for Microsoft Windows in SQL Server allows you to write stored procedures, triggers, user-defined types, user-defined functions, user-defined aggregates, and streaming table-valued functions, using any .NET Framework language, including Microsoft Visual Basic .NET and Microsoft Visual C#. CLR packing assemblies can access resources protected by .NET Code Access Security when it runs managed code. Specifying UNSAFE enables the code in the assembly complete freedom to perform operations in the SQL Server process space that can potentially compromise the robustness of SQL Server. UNSAFE assemblies can also potentially subvert the security system of either SQL Server or the common language runtime.  </t>
    </r>
    <r>
      <rPr>
        <sz val="11"/>
        <color rgb="FF000000"/>
        <rFont val="Calibri"/>
      </rPr>
      <t xml:space="preserve">
</t>
    </r>
    <r>
      <rPr>
        <sz val="11"/>
        <color rgb="FF000000"/>
        <rFont val="Calibri"/>
      </rPr>
      <t xml:space="preserve">To determine if CLR is enabled, execute the following commands: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'clr enabled';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 xml:space="preserve">If the value of "config_value" is "1", review the system documentation to determine whether the use of CLR code is approved. If it is not approved, this is a finding. </t>
    </r>
    <r>
      <rPr>
        <sz val="11"/>
        <color rgb="FF000000"/>
        <rFont val="Calibri"/>
      </rPr>
      <t xml:space="preserve">
</t>
    </r>
    <r>
      <rPr>
        <sz val="11"/>
        <color rgb="FF000000"/>
        <rFont val="Calibri"/>
      </rPr>
      <t xml:space="preserve">If CLR code is approved, check the database for UNSAFE assembly permission using the following script: </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 xml:space="preserve">SELECT *  </t>
    </r>
    <r>
      <rPr>
        <sz val="11"/>
        <color rgb="FF000000"/>
        <rFont val="Calibri"/>
      </rPr>
      <t xml:space="preserve">
</t>
    </r>
    <r>
      <rPr>
        <sz val="11"/>
        <color rgb="FF000000"/>
        <rFont val="Calibri"/>
      </rPr>
      <t xml:space="preserve">FROM sys.assemblies </t>
    </r>
    <r>
      <rPr>
        <sz val="11"/>
        <color rgb="FF000000"/>
        <rFont val="Calibri"/>
      </rPr>
      <t xml:space="preserve">
</t>
    </r>
    <r>
      <rPr>
        <sz val="11"/>
        <color rgb="FF000000"/>
        <rFont val="Calibri"/>
      </rPr>
      <t xml:space="preserve">WHERE permission_set_desc != 'SAFE' </t>
    </r>
    <r>
      <rPr>
        <sz val="11"/>
        <color rgb="FF000000"/>
        <rFont val="Calibri"/>
      </rPr>
      <t xml:space="preserve">
</t>
    </r>
    <r>
      <rPr>
        <sz val="11"/>
        <color rgb="FF000000"/>
        <rFont val="Calibri"/>
      </rPr>
      <t>AND is_user_defined = 1;</t>
    </r>
    <r>
      <rPr>
        <sz val="11"/>
        <color rgb="FF000000"/>
        <rFont val="Calibri"/>
      </rPr>
      <t xml:space="preserve">
</t>
    </r>
    <r>
      <rPr>
        <sz val="11"/>
        <color rgb="FF000000"/>
        <rFont val="Calibri"/>
      </rPr>
      <t>If any records are returned, review the system documentation to determine if the use of UNSAFE assemblies is approved. If it is not approved, this is a finding.</t>
    </r>
  </si>
  <si>
    <t>V-213959</t>
  </si>
  <si>
    <r>
      <rPr>
        <sz val="11"/>
        <rFont val="Calibri"/>
      </rPr>
      <t>Access to Non-Standard extended stored procedures must be disabled or restricted, unless specifically required and approved.</t>
    </r>
  </si>
  <si>
    <r>
      <rPr>
        <sz val="11"/>
        <color rgb="FF000000"/>
        <rFont val="Calibri"/>
      </rPr>
      <t xml:space="preserve">Remove any Non-Standard extended stored procedures that are not documented and approved.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sp_dropextendedproc 'proc name'</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</si>
  <si>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must adhere to the principles of least functionality by providing only essential capabilities.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Extended stored procedures are DLLs that an instance of SQL Server can dynamically load and run. Extended stored procedures run directly in the address space of an instance of SQL Server and are programmed by using the SQL Server Extended Stored Procedure API.  Non-Standard extended stored procedures can compromise the integrity of the SQL Server process.  This feature will be removed in a future version of Microsoft SQL Server. Do not use this feature in new development work, and modify applications that currently use this feature as soon as possible.</t>
    </r>
  </si>
  <si>
    <r>
      <rPr>
        <sz val="11"/>
        <color rgb="FF000000"/>
        <rFont val="Calibri"/>
      </rPr>
      <t xml:space="preserve">Extended stored procedures are DLLs that an instance of SQL Server can dynamically load and run. Extended stored procedures run directly in the address space of an instance of SQL Server and are programmed by using the SQL Server Extended Stored Procedure API.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Non-Standard extended stored procedures can compromise the integrity of the SQL Server process.  This feature will be removed in a future version of Microsoft SQL Server. Do not use this feature in new development work, and modify applications that currently use this feature as soon as possible.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determine if non-standard extended stored procedures exist, run the following:</t>
    </r>
    <r>
      <rPr>
        <sz val="11"/>
        <color rgb="FF000000"/>
        <rFont val="Calibri"/>
      </rPr>
      <t xml:space="preserve">
</t>
    </r>
    <r>
      <rPr>
        <sz val="11"/>
        <color rgb="FF000000"/>
        <rFont val="Calibri"/>
      </rPr>
      <t>------------------------------------------------------------------------</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DECLARE @xplist AS TABLE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xp_name sysname,</t>
    </r>
    <r>
      <rPr>
        <sz val="11"/>
        <color rgb="FF000000"/>
        <rFont val="Calibri"/>
      </rPr>
      <t xml:space="preserve">
</t>
    </r>
    <r>
      <rPr>
        <sz val="11"/>
        <color rgb="FF000000"/>
        <rFont val="Calibri"/>
      </rPr>
      <t xml:space="preserve">       source_dll nvarchar(255)</t>
    </r>
    <r>
      <rPr>
        <sz val="11"/>
        <color rgb="FF000000"/>
        <rFont val="Calibri"/>
      </rPr>
      <t xml:space="preserve">
</t>
    </r>
    <r>
      <rPr>
        <sz val="11"/>
        <color rgb="FF000000"/>
        <rFont val="Calibri"/>
      </rPr>
      <t>)</t>
    </r>
    <r>
      <rPr>
        <sz val="11"/>
        <color rgb="FF000000"/>
        <rFont val="Calibri"/>
      </rPr>
      <t xml:space="preserve">
</t>
    </r>
    <r>
      <rPr>
        <sz val="11"/>
        <color rgb="FF000000"/>
        <rFont val="Calibri"/>
      </rPr>
      <t>INSERT INTO @xplist</t>
    </r>
    <r>
      <rPr>
        <sz val="11"/>
        <color rgb="FF000000"/>
        <rFont val="Calibri"/>
      </rPr>
      <t xml:space="preserve">
</t>
    </r>
    <r>
      <rPr>
        <sz val="11"/>
        <color rgb="FF000000"/>
        <rFont val="Calibri"/>
      </rPr>
      <t>EXEC sp_helpextendedproc</t>
    </r>
    <r>
      <rPr>
        <sz val="11"/>
        <color rgb="FF000000"/>
        <rFont val="Calibri"/>
      </rPr>
      <t xml:space="preserve">
</t>
    </r>
    <r>
      <rPr>
        <sz val="11"/>
        <color rgb="FF000000"/>
        <rFont val="Calibri"/>
      </rPr>
      <t>SELECT X.xp_name, X.source_dll, O.is_ms_shipped FROM @xplist X JOIN sys.all_objects O ON X.xp_name = O.name WHERE O.is_ms_shipped = 0 ORDER BY X.xp_name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records are returned, review the system documentation to determine whether the use of Non-Standard extended stored procedures are required and approved.</t>
    </r>
    <r>
      <rPr>
        <sz val="11"/>
        <color rgb="FF000000"/>
        <rFont val="Calibri"/>
      </rPr>
      <t xml:space="preserve">
</t>
    </r>
    <r>
      <rPr>
        <sz val="11"/>
        <color rgb="FF000000"/>
        <rFont val="Calibri"/>
      </rPr>
      <t>If it is not approved, this is a finding.</t>
    </r>
  </si>
  <si>
    <t>V-213960</t>
  </si>
  <si>
    <r>
      <rPr>
        <sz val="11"/>
        <rFont val="Calibri"/>
      </rPr>
      <t>Access to linked servers must be disabled or restricted, unless specifically required and approved.</t>
    </r>
  </si>
  <si>
    <r>
      <rPr>
        <sz val="11"/>
        <color rgb="FF000000"/>
        <rFont val="Calibri"/>
      </rPr>
      <t xml:space="preserve">Disable use of or remove any linked servers that are not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remove a linked server and all associated logins run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sp_dropserver 'LinkedServerName', 'droplogins';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remove a login from a linked server run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EXEC sp_droplinkedsrvlogin 'LoginName', NULL;</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</si>
  <si>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 It is detrimental for applications to provide, or install by default, functionality exceeding requirements or mission objectives. Applications must adhere to the principles of least functionality by providing only essential capabilities. 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 A linked server allows for access to distributed, heterogeneous queries against OLE DB data sources. After a linked server is created, distributed queries can be run against this server, and queries can join tables from more than one data source. If the linked server is defined as an instance of SQL Server, remote stored procedures can be executed.  This access may be exploited by malicious users who have compromised the integrity of the SQL Server.</t>
    </r>
  </si>
  <si>
    <r>
      <rPr>
        <sz val="11"/>
        <color rgb="FF000000"/>
        <rFont val="Calibri"/>
      </rPr>
      <t>A linked server allows for access to distributed, heterogeneous queries against OLE DB data sources. After a linked server is created, distributed queries can be run against this server, and queries can join tables from more than one data source. If the linked server is defined as an instance of SQL Server, remote stored procedures can be executed.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obtain a list of linked servers, execute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SELECT name</t>
    </r>
    <r>
      <rPr>
        <sz val="11"/>
        <color rgb="FF000000"/>
        <rFont val="Calibri"/>
      </rPr>
      <t xml:space="preserve">
</t>
    </r>
    <r>
      <rPr>
        <sz val="11"/>
        <color rgb="FF000000"/>
        <rFont val="Calibri"/>
      </rPr>
      <t xml:space="preserve">FROM sys.servers s </t>
    </r>
    <r>
      <rPr>
        <sz val="11"/>
        <color rgb="FF000000"/>
        <rFont val="Calibri"/>
      </rPr>
      <t xml:space="preserve">
</t>
    </r>
    <r>
      <rPr>
        <sz val="11"/>
        <color rgb="FF000000"/>
        <rFont val="Calibri"/>
      </rPr>
      <t xml:space="preserve">WHERE s.is_linked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system documentation to determine whether the linked servers listed are required and approved. If it is not approved,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to get a linked server login mapping: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s.name, p.principal_id, l.remote_name </t>
    </r>
    <r>
      <rPr>
        <sz val="11"/>
        <color rgb="FF000000"/>
        <rFont val="Calibri"/>
      </rPr>
      <t xml:space="preserve">
</t>
    </r>
    <r>
      <rPr>
        <sz val="11"/>
        <color rgb="FF000000"/>
        <rFont val="Calibri"/>
      </rPr>
      <t xml:space="preserve">FROM sys.servers s </t>
    </r>
    <r>
      <rPr>
        <sz val="11"/>
        <color rgb="FF000000"/>
        <rFont val="Calibri"/>
      </rPr>
      <t xml:space="preserve">
</t>
    </r>
    <r>
      <rPr>
        <sz val="11"/>
        <color rgb="FF000000"/>
        <rFont val="Calibri"/>
      </rPr>
      <t xml:space="preserve">JOIN sys.linked_logins l ON s.server_id = l.server_id </t>
    </r>
    <r>
      <rPr>
        <sz val="11"/>
        <color rgb="FF000000"/>
        <rFont val="Calibri"/>
      </rPr>
      <t xml:space="preserve">
</t>
    </r>
    <r>
      <rPr>
        <sz val="11"/>
        <color rgb="FF000000"/>
        <rFont val="Calibri"/>
      </rPr>
      <t xml:space="preserve">LEFT JOIN sys.server_principals p ON l.local_principal_id = p.principal_id </t>
    </r>
    <r>
      <rPr>
        <sz val="11"/>
        <color rgb="FF000000"/>
        <rFont val="Calibri"/>
      </rPr>
      <t xml:space="preserve">
</t>
    </r>
    <r>
      <rPr>
        <sz val="11"/>
        <color rgb="FF000000"/>
        <rFont val="Calibri"/>
      </rPr>
      <t xml:space="preserve">WHERE s.is_linked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linked login mapping and check the remote name as it can impersonate sysadmin. If a login in the list is impersonating sysadmin and system documentation does not require this, it is a finding.</t>
    </r>
  </si>
  <si>
    <t>V-213961</t>
  </si>
  <si>
    <r>
      <rPr>
        <sz val="11"/>
        <rFont val="Calibri"/>
      </rPr>
      <t>SQL Server must be configured to prohibit or restrict the use of organization-defined protocols as defined in the Ports, Protocols, and Services Management (PPSM) Category Assurance List (CAL) and vulnerability assessments.</t>
    </r>
  </si>
  <si>
    <r>
      <rPr>
        <sz val="11"/>
        <color rgb="FF000000"/>
        <rFont val="Calibri"/>
      </rPr>
      <t>In SQL Server Configuration Manager &gt;&gt; SQL Server Network Configuration &gt;&gt; Protocols, right-click each listed protocol that is enabled but not authorized and Select "Disable".</t>
    </r>
  </si>
  <si>
    <r>
      <rPr>
        <sz val="11"/>
        <color rgb="FF000000"/>
        <rFont val="Calibri"/>
      </rPr>
      <t xml:space="preserve">To prevent unauthorized connection of devices, unauthorized transfer of information, or unauthorized tunneling (i.e., embedding of data types within data types), organizations must disable or restrict unused or unnecessary protocols on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support the requirements and principles of least functionality, the application must support the organizational requirements providing only essential capabilities and limiting the use of protocols to only those required, authorized, and approved to conduct official business or to address authorized quality of life issues.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SQL Server using protocols deemed unsafe is open to attack through those protocols. This can allow unauthorized access to the database and through the database to other components of the information system.</t>
    </r>
    <r>
      <rPr>
        <sz val="11"/>
        <color rgb="FF000000"/>
        <rFont val="Calibri"/>
      </rPr>
      <t xml:space="preserve">
</t>
    </r>
    <r>
      <rPr>
        <sz val="11"/>
        <color rgb="FF000000"/>
        <rFont val="Calibri"/>
      </rPr>
      <t>Satisfies: SRG-APP-000142-DB-000094, SRG-APP-000383-DB-000364</t>
    </r>
  </si>
  <si>
    <r>
      <rPr>
        <sz val="11"/>
        <color rgb="FF000000"/>
        <rFont val="Calibri"/>
      </rPr>
      <t xml:space="preserve">To determine the protocol(s) enabled for SQL Server, open SQL Server Configuration Manager. In the left-hand pane, expand SQL Server Network Configuration. Click the entry for the SQL Server instance under review: "Protocols for ". The right-hand pane displays the protocols enabled for the 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Named Pipes is enabled and not specifically required and authorized,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listed protocol is enabled but not authorized, this is a finding.</t>
    </r>
  </si>
  <si>
    <t>V-213964</t>
  </si>
  <si>
    <r>
      <rPr>
        <sz val="11"/>
        <rFont val="Calibri"/>
      </rPr>
      <t>If DBMS authentication using passwords is employed, SQL Server must enforce the DOD standards for password complexity and lifetime.</t>
    </r>
  </si>
  <si>
    <r>
      <rPr>
        <sz val="11"/>
        <color rgb="FF000000"/>
        <rFont val="Calibri"/>
      </rPr>
      <t xml:space="preserve">Configure the SQL Server operating system and SQL Server logins for compliance. </t>
    </r>
    <r>
      <rPr>
        <sz val="11"/>
        <color rgb="FF000000"/>
        <rFont val="Calibri"/>
      </rPr>
      <t xml:space="preserve">
</t>
    </r>
    <r>
      <rPr>
        <sz val="11"/>
        <color rgb="FF000000"/>
        <rFont val="Calibri"/>
      </rPr>
      <t>Review the Operating System settings relating to password complexity.</t>
    </r>
    <r>
      <rPr>
        <sz val="11"/>
        <color rgb="FF000000"/>
        <rFont val="Calibri"/>
      </rPr>
      <t xml:space="preserve">
</t>
    </r>
    <r>
      <rPr>
        <sz val="11"/>
        <color rgb="FF000000"/>
        <rFont val="Calibri"/>
      </rPr>
      <t xml:space="preserve">Ensure SQL Server is configured to inherit password complexity rules from the operating system for SQL logins. Ensure check of policy and expiration are enforced when SQL logins are created. </t>
    </r>
    <r>
      <rPr>
        <sz val="11"/>
        <color rgb="FF000000"/>
        <rFont val="Calibri"/>
      </rPr>
      <t xml:space="preserve">
</t>
    </r>
    <r>
      <rPr>
        <sz val="11"/>
        <color rgb="FF000000"/>
        <rFont val="Calibri"/>
      </rPr>
      <t>CREATE LOGIN &lt;login_name&gt; WITH PASSWORD= &lt;enterStrongPasswordHere&gt;, CHECK_EXPIRATION = ON, CHECK_POLICY = ON;</t>
    </r>
  </si>
  <si>
    <r>
      <rPr>
        <sz val="11"/>
        <color rgb="FF000000"/>
        <rFont val="Calibri"/>
      </rPr>
      <t>Windows Authentication is the default authentication mode and is much more secure than SQL Server Authentication. Windows Authentication uses Kerberos security protocol, provides password policy enforcement with regard to complexity validation for strong passwords, provides support for account lockout, and supports password expiration. A connection made using Windows Authentication is sometimes called a trusted connection, because SQL Server trusts the credentials provided by Windows.</t>
    </r>
    <r>
      <rPr>
        <sz val="11"/>
        <color rgb="FF000000"/>
        <rFont val="Calibri"/>
      </rPr>
      <t xml:space="preserve">
</t>
    </r>
    <r>
      <rPr>
        <sz val="11"/>
        <color rgb="FF000000"/>
        <rFont val="Calibri"/>
      </rPr>
      <t>By using Windows Authentication, Windows groups can be created at the domain level, and a login can be created on SQL Server for the entire group. Managing access at the domain level can simplify account administration.</t>
    </r>
    <r>
      <rPr>
        <sz val="11"/>
        <color rgb="FF000000"/>
        <rFont val="Calibri"/>
      </rPr>
      <t xml:space="preserve">
</t>
    </r>
    <r>
      <rPr>
        <sz val="11"/>
        <color rgb="FF000000"/>
        <rFont val="Calibri"/>
      </rPr>
      <t xml:space="preserve">OS/enterprise authentication and identification must be used (SRG-APP-000023-DB-000001). Native SQL Server authentication may be used only when circumstances make it unavoidable and must be documented and Authorizing Official (AO)-approved.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DOD standard for authentication is DOD-approved PKI certificates. Authentication based on User ID and Password may be used only when it is not possible to employ a PKI certificate and requires AO approval.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</si>
  <si>
    <r>
      <rPr>
        <sz val="11"/>
        <color rgb="FF000000"/>
        <rFont val="Calibri"/>
      </rPr>
      <t>Check for use of SQL Server Authentication:</t>
    </r>
    <r>
      <rPr>
        <sz val="11"/>
        <color rgb="FF000000"/>
        <rFont val="Calibri"/>
      </rPr>
      <t xml:space="preserve">
</t>
    </r>
    <r>
      <rPr>
        <sz val="11"/>
        <color rgb="FF000000"/>
        <rFont val="Calibri"/>
      </rPr>
      <t>SELECT CASE SERVERPROPERTY('IsIntegratedSecurityOnly') WHEN 1 THEN 'Windows Authentication' WHEN 0 THEN 'SQL Server Authentication' END as [Authentication Mode]</t>
    </r>
    <r>
      <rPr>
        <sz val="11"/>
        <color rgb="FF000000"/>
        <rFont val="Calibri"/>
      </rPr>
      <t xml:space="preserve">
</t>
    </r>
    <r>
      <rPr>
        <sz val="11"/>
        <color rgb="FF000000"/>
        <rFont val="Calibri"/>
      </rPr>
      <t>If the returned value in the "Authentication Mode" column is "Windows Authentication", this is not a finding.</t>
    </r>
    <r>
      <rPr>
        <sz val="11"/>
        <color rgb="FF000000"/>
        <rFont val="Calibri"/>
      </rPr>
      <t xml:space="preserve">
</t>
    </r>
    <r>
      <rPr>
        <sz val="11"/>
        <color rgb="FF000000"/>
        <rFont val="Calibri"/>
      </rPr>
      <t>If the returned value in the "Authentication Mode" column is "SQL Server Authentication", SQL Server should be configured to inherit password complexity and password lifetime rules from the operating system.</t>
    </r>
    <r>
      <rPr>
        <sz val="11"/>
        <color rgb="FF000000"/>
        <rFont val="Calibri"/>
      </rPr>
      <t xml:space="preserve">
</t>
    </r>
    <r>
      <rPr>
        <sz val="11"/>
        <color rgb="FF000000"/>
        <rFont val="Calibri"/>
      </rPr>
      <t>Review SQL Server to ensure logons are created with respect to the complexity settings and password lifetime rules by running the statement:</t>
    </r>
    <r>
      <rPr>
        <sz val="11"/>
        <color rgb="FF000000"/>
        <rFont val="Calibri"/>
      </rPr>
      <t xml:space="preserve">
</t>
    </r>
    <r>
      <rPr>
        <sz val="11"/>
        <color rgb="FF000000"/>
        <rFont val="Calibri"/>
      </rPr>
      <t>SELECT [name], is_expiration_checked, is_policy_checked</t>
    </r>
    <r>
      <rPr>
        <sz val="11"/>
        <color rgb="FF000000"/>
        <rFont val="Calibri"/>
      </rPr>
      <t xml:space="preserve">
</t>
    </r>
    <r>
      <rPr>
        <sz val="11"/>
        <color rgb="FF000000"/>
        <rFont val="Calibri"/>
      </rPr>
      <t>FROM sys.sql_logins</t>
    </r>
    <r>
      <rPr>
        <sz val="11"/>
        <color rgb="FF000000"/>
        <rFont val="Calibri"/>
      </rPr>
      <t xml:space="preserve">
</t>
    </r>
    <r>
      <rPr>
        <sz val="11"/>
        <color rgb="FF000000"/>
        <rFont val="Calibri"/>
      </rPr>
      <t>Review any accounts returned by the query other than the disabled SA account, ##MS_PolicyTsqlExecutionLogin##, ##MS_PolicyEventProcessingLogin##, ##MS_SSISServerCleanupJobLogin##, and other internal accounts that start with ##MS.</t>
    </r>
    <r>
      <rPr>
        <sz val="11"/>
        <color rgb="FF000000"/>
        <rFont val="Calibri"/>
      </rPr>
      <t xml:space="preserve">
</t>
    </r>
    <r>
      <rPr>
        <sz val="11"/>
        <color rgb="FF000000"/>
        <rFont val="Calibri"/>
      </rPr>
      <t>If any account does not have both "is_expiration_checked" and "is_policy_checked" equal to “1”, this is a finding.</t>
    </r>
    <r>
      <rPr>
        <sz val="11"/>
        <color rgb="FF000000"/>
        <rFont val="Calibri"/>
      </rPr>
      <t xml:space="preserve">
</t>
    </r>
    <r>
      <rPr>
        <sz val="11"/>
        <color rgb="FF000000"/>
        <rFont val="Calibri"/>
      </rPr>
      <t>Review the operating system settings relating to password complexity.</t>
    </r>
    <r>
      <rPr>
        <sz val="11"/>
        <color rgb="FF000000"/>
        <rFont val="Calibri"/>
      </rPr>
      <t xml:space="preserve">
</t>
    </r>
    <r>
      <rPr>
        <sz val="11"/>
        <color rgb="FF000000"/>
        <rFont val="Calibri"/>
      </rPr>
      <t>To check the server operating system for password complexity:</t>
    </r>
    <r>
      <rPr>
        <sz val="11"/>
        <color rgb="FF000000"/>
        <rFont val="Calibri"/>
      </rPr>
      <t xml:space="preserve">
</t>
    </r>
    <r>
      <rPr>
        <sz val="11"/>
        <color rgb="FF000000"/>
        <rFont val="Calibri"/>
      </rPr>
      <t>Navigate to Start &gt;&gt; All Programs &gt;&gt; Administrative Tools &gt;&gt; Local Security Policy, and to review the local policies on the machine, go to Account Policy &gt;&gt; Password Policy.</t>
    </r>
    <r>
      <rPr>
        <sz val="11"/>
        <color rgb="FF000000"/>
        <rFont val="Calibri"/>
      </rPr>
      <t xml:space="preserve">
</t>
    </r>
    <r>
      <rPr>
        <sz val="11"/>
        <color rgb="FF000000"/>
        <rFont val="Calibri"/>
      </rPr>
      <t>Ensure the DISA Windows Password Policy is set on the SQL Server member server. If any are not, this is a finding.</t>
    </r>
  </si>
  <si>
    <t>V-213965</t>
  </si>
  <si>
    <r>
      <rPr>
        <sz val="11"/>
        <rFont val="Calibri"/>
      </rPr>
      <t>Contained databases must use Windows principals.</t>
    </r>
  </si>
  <si>
    <r>
      <rPr>
        <sz val="11"/>
        <color rgb="FF000000"/>
        <rFont val="Calibri"/>
      </rPr>
      <t>Configure the SQL Server contained databases to have users originating from Windows principals. Remove any users not created from Windows principals.</t>
    </r>
  </si>
  <si>
    <r>
      <rPr>
        <sz val="11"/>
        <color rgb="FF000000"/>
        <rFont val="Calibri"/>
      </rPr>
      <t>OS/enterprise authentication and identification must be used (SRG-APP-000023-DB-000001). Native DBMS authentication may be used only when circumstances make it unavoidable, and must be documented and Authorizing Official (AO)-approved.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</si>
  <si>
    <r>
      <rPr>
        <sz val="11"/>
        <color rgb="FF000000"/>
        <rFont val="Calibri"/>
      </rPr>
      <t xml:space="preserve">Execute the following query to determine if contained databases are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 FROM sys.databases WHERE containment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records are returned. Check the server documentation for a list of authorized contained database users. Ensure contained database users are not using SQL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 sp_MSforeachdb 'USE [?]; SELECT DB_NAME() AS DatabaseName, * FROM sys.database_principals WHERE authentication_type =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records are returned, this is a finding.</t>
    </r>
  </si>
  <si>
    <t>V-213966</t>
  </si>
  <si>
    <r>
      <rPr>
        <sz val="11"/>
        <rFont val="Calibri"/>
      </rPr>
      <t>If passwords are used for authentication, SQL Server must transmit only encrypted representations of passwords.</t>
    </r>
  </si>
  <si>
    <r>
      <rPr>
        <sz val="11"/>
        <color rgb="FF000000"/>
        <rFont val="Calibri"/>
      </rPr>
      <t>Configure SQL Server to encrypt authentication data for remote connections using DOD-approved cryptography.</t>
    </r>
    <r>
      <rPr>
        <sz val="11"/>
        <color rgb="FF000000"/>
        <rFont val="Calibri"/>
      </rPr>
      <t xml:space="preserve">
</t>
    </r>
    <r>
      <rPr>
        <sz val="11"/>
        <color rgb="FF000000"/>
        <rFont val="Calibri"/>
      </rPr>
      <t>Deploy encryption to the SQL Server Network Connections.</t>
    </r>
    <r>
      <rPr>
        <sz val="11"/>
        <color rgb="FF000000"/>
        <rFont val="Calibri"/>
      </rPr>
      <t xml:space="preserve">
</t>
    </r>
    <r>
      <rPr>
        <sz val="11"/>
        <color rgb="FF000000"/>
        <rFont val="Calibri"/>
      </rPr>
      <t>From a command prompt, open SQL Server Configuration Manager by typing "sqlservermanager13.msc" and pressing "ENTER".</t>
    </r>
    <r>
      <rPr>
        <sz val="11"/>
        <color rgb="FF000000"/>
        <rFont val="Calibri"/>
      </rPr>
      <t xml:space="preserve">
</t>
    </r>
    <r>
      <rPr>
        <sz val="11"/>
        <color rgb="FF000000"/>
        <rFont val="Calibri"/>
      </rPr>
      <t>Navigate to SQL Server Configuration Manager &gt;&gt; SQL Server Network Configuration. Right-click on Protocols for, where is a placeholder for the SQL Server instance name, and click on "Properties".</t>
    </r>
    <r>
      <rPr>
        <sz val="11"/>
        <color rgb="FF000000"/>
        <rFont val="Calibri"/>
      </rPr>
      <t xml:space="preserve">
</t>
    </r>
    <r>
      <rPr>
        <sz val="11"/>
        <color rgb="FF000000"/>
        <rFont val="Calibri"/>
      </rPr>
      <t>In the "Protocols for Properties" dialog box, on the "Certificate" tab, select the DOD certificate from the drop-down for the Certificate box and then click "OK". On the "Flags" tab, in the "ForceEncryption" box, select "Yes" and then click "OK" to close the dialog box. Restart the SQL Server service.</t>
    </r>
    <r>
      <rPr>
        <sz val="11"/>
        <color rgb="FF000000"/>
        <rFont val="Calibri"/>
      </rPr>
      <t xml:space="preserve">
</t>
    </r>
    <r>
      <rPr>
        <sz val="11"/>
        <color rgb="FF000000"/>
        <rFont val="Calibri"/>
      </rPr>
      <t>For clustered instances, install the certificate after setting "Force Encryption" to "Yes" in SQL Server Configuration Manager.</t>
    </r>
    <r>
      <rPr>
        <sz val="11"/>
        <color rgb="FF000000"/>
        <rFont val="Calibri"/>
      </rPr>
      <t xml:space="preserve">
</t>
    </r>
    <r>
      <rPr>
        <sz val="11"/>
        <color rgb="FF000000"/>
        <rFont val="Calibri"/>
      </rPr>
      <t>1. Navigate to the certificate store where the FQDN certificate is stored by typing "certlm.msc" and pressing "ENTER".</t>
    </r>
    <r>
      <rPr>
        <sz val="11"/>
        <color rgb="FF000000"/>
        <rFont val="Calibri"/>
      </rPr>
      <t xml:space="preserve">
</t>
    </r>
    <r>
      <rPr>
        <sz val="11"/>
        <color rgb="FF000000"/>
        <rFont val="Calibri"/>
      </rPr>
      <t>2. On the "Properties" page for the certificate, go to the "Details" tab and copy the "thumbprint" value of the certificate to a "Notepad" window.</t>
    </r>
    <r>
      <rPr>
        <sz val="11"/>
        <color rgb="FF000000"/>
        <rFont val="Calibri"/>
      </rPr>
      <t xml:space="preserve">
</t>
    </r>
    <r>
      <rPr>
        <sz val="11"/>
        <color rgb="FF000000"/>
        <rFont val="Calibri"/>
      </rPr>
      <t>3. Remove the spaces between the hex characters in the "thumbprint" value in Notepad.</t>
    </r>
    <r>
      <rPr>
        <sz val="11"/>
        <color rgb="FF000000"/>
        <rFont val="Calibri"/>
      </rPr>
      <t xml:space="preserve">
</t>
    </r>
    <r>
      <rPr>
        <sz val="11"/>
        <color rgb="FF000000"/>
        <rFont val="Calibri"/>
      </rPr>
      <t>4. Start regedit, navigate to the following registry key, and copy the value from step 2: HKLM\SOFTWARE\Microsoft\Microsoft SQL Server\&lt;instance&gt;\MSSQLServer\SuperSocketNetLib\Certificate</t>
    </r>
    <r>
      <rPr>
        <sz val="11"/>
        <color rgb="FF000000"/>
        <rFont val="Calibri"/>
      </rPr>
      <t xml:space="preserve">
</t>
    </r>
    <r>
      <rPr>
        <sz val="11"/>
        <color rgb="FF000000"/>
        <rFont val="Calibri"/>
      </rPr>
      <t>5. If the SQL virtual server is currently on this node, failover to another node in the cluster and then reboot the node where the registry change occurred.</t>
    </r>
    <r>
      <rPr>
        <sz val="11"/>
        <color rgb="FF000000"/>
        <rFont val="Calibri"/>
      </rPr>
      <t xml:space="preserve">
</t>
    </r>
    <r>
      <rPr>
        <sz val="11"/>
        <color rgb="FF000000"/>
        <rFont val="Calibri"/>
      </rPr>
      <t>6. Repeat this procedure on all the nodes.</t>
    </r>
  </si>
  <si>
    <r>
      <rPr>
        <sz val="11"/>
        <color rgb="FF000000"/>
        <rFont val="Calibri"/>
      </rPr>
      <t xml:space="preserve">The DOD standard for authentication is DOD-approved PKI certificates.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Authentication based on User ID and Password may be used only when it is not possible to employ a PKI certificate and requires AO approval.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such cases, passwords need to be protected at all times, and encryption is the standard method for protecting passwords during transmission.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SQL Server passwords sent in clear text format across the network are vulnerable to discovery by unauthorized users. Disclosure of passwords may easily lead to unauthorized access to the database.</t>
    </r>
  </si>
  <si>
    <r>
      <rPr>
        <sz val="11"/>
        <color rgb="FF000000"/>
        <rFont val="Calibri"/>
      </rPr>
      <t>1. Launch SSMS and connect to the SQL Server to be reviewed.</t>
    </r>
    <r>
      <rPr>
        <sz val="11"/>
        <color rgb="FF000000"/>
        <rFont val="Calibri"/>
      </rPr>
      <t xml:space="preserve">
</t>
    </r>
    <r>
      <rPr>
        <sz val="11"/>
        <color rgb="FF000000"/>
        <rFont val="Calibri"/>
      </rPr>
      <t>2. Right-click the instance and select "Properties".</t>
    </r>
    <r>
      <rPr>
        <sz val="11"/>
        <color rgb="FF000000"/>
        <rFont val="Calibri"/>
      </rPr>
      <t xml:space="preserve">
</t>
    </r>
    <r>
      <rPr>
        <sz val="11"/>
        <color rgb="FF000000"/>
        <rFont val="Calibri"/>
      </rPr>
      <t>3. Navigate to the "Security" tab.</t>
    </r>
    <r>
      <rPr>
        <sz val="11"/>
        <color rgb="FF000000"/>
        <rFont val="Calibri"/>
      </rPr>
      <t xml:space="preserve">
</t>
    </r>
    <r>
      <rPr>
        <sz val="11"/>
        <color rgb="FF000000"/>
        <rFont val="Calibri"/>
      </rPr>
      <t>If the value for "Server authentication" is "Windows Authentication mode", this requirement is Not Applicable.</t>
    </r>
    <r>
      <rPr>
        <sz val="11"/>
        <color rgb="FF000000"/>
        <rFont val="Calibri"/>
      </rPr>
      <t xml:space="preserve">
</t>
    </r>
    <r>
      <rPr>
        <sz val="11"/>
        <color rgb="FF000000"/>
        <rFont val="Calibri"/>
      </rPr>
      <t>From a command prompt, open SQL Server Configuration Manager by typing "sqlservermanager13.msc" and pressing "Enter".</t>
    </r>
    <r>
      <rPr>
        <sz val="11"/>
        <color rgb="FF000000"/>
        <rFont val="Calibri"/>
      </rPr>
      <t xml:space="preserve">
</t>
    </r>
    <r>
      <rPr>
        <sz val="11"/>
        <color rgb="FF000000"/>
        <rFont val="Calibri"/>
      </rPr>
      <t xml:space="preserve">Navigate to SQL Server Configuration Manager &gt;&gt; SQL Server Network Configuration. Right-click on "Protocols", where there is a placeholder for the SQL Server instance name, and click on "Properties". </t>
    </r>
    <r>
      <rPr>
        <sz val="11"/>
        <color rgb="FF000000"/>
        <rFont val="Calibri"/>
      </rPr>
      <t xml:space="preserve">
</t>
    </r>
    <r>
      <rPr>
        <sz val="11"/>
        <color rgb="FF000000"/>
        <rFont val="Calibri"/>
      </rPr>
      <t>On the "Flags" tab, if "Force Encryption" is set to “NO", this is a finding.</t>
    </r>
    <r>
      <rPr>
        <sz val="11"/>
        <color rgb="FF000000"/>
        <rFont val="Calibri"/>
      </rPr>
      <t xml:space="preserve">
</t>
    </r>
    <r>
      <rPr>
        <sz val="11"/>
        <color rgb="FF000000"/>
        <rFont val="Calibri"/>
      </rPr>
      <t>On the "Flags" tab, if "Force Encryption" is set to "YES", examine the certificate used on the "Certificate" tab.</t>
    </r>
    <r>
      <rPr>
        <sz val="11"/>
        <color rgb="FF000000"/>
        <rFont val="Calibri"/>
      </rPr>
      <t xml:space="preserve">
</t>
    </r>
    <r>
      <rPr>
        <sz val="11"/>
        <color rgb="FF000000"/>
        <rFont val="Calibri"/>
      </rPr>
      <t>If it is not a DOD approved certificate, or if no certificate is listed, this is a finding.</t>
    </r>
    <r>
      <rPr>
        <sz val="11"/>
        <color rgb="FF000000"/>
        <rFont val="Calibri"/>
      </rPr>
      <t xml:space="preserve">
</t>
    </r>
    <r>
      <rPr>
        <sz val="11"/>
        <color rgb="FF000000"/>
        <rFont val="Calibri"/>
      </rPr>
      <t>For clustered instances, the Certificate will NOT be shown in the SQL Server Configuration Manager.</t>
    </r>
    <r>
      <rPr>
        <sz val="11"/>
        <color rgb="FF000000"/>
        <rFont val="Calibri"/>
      </rPr>
      <t xml:space="preserve">
</t>
    </r>
    <r>
      <rPr>
        <sz val="11"/>
        <color rgb="FF000000"/>
        <rFont val="Calibri"/>
      </rPr>
      <t>1. From a command prompt, navigate to the certificate store where the Full Qualified Domain Name (FQDN) certificate is stored by typing "certlm.msc" and pressing "Enter".</t>
    </r>
    <r>
      <rPr>
        <sz val="11"/>
        <color rgb="FF000000"/>
        <rFont val="Calibri"/>
      </rPr>
      <t xml:space="preserve">
</t>
    </r>
    <r>
      <rPr>
        <sz val="11"/>
        <color rgb="FF000000"/>
        <rFont val="Calibri"/>
      </rPr>
      <t>2. In the left side of the window, expand the "Personal" folder, and click "Certificates".</t>
    </r>
    <r>
      <rPr>
        <sz val="11"/>
        <color rgb="FF000000"/>
        <rFont val="Calibri"/>
      </rPr>
      <t xml:space="preserve">
</t>
    </r>
    <r>
      <rPr>
        <sz val="11"/>
        <color rgb="FF000000"/>
        <rFont val="Calibri"/>
      </rPr>
      <t>3. Verify that the Certificate with the FQDN name is issued by the DOD. Double-click the certificate, click the "Details" tab, and note the value for the Thumbprint.</t>
    </r>
    <r>
      <rPr>
        <sz val="11"/>
        <color rgb="FF000000"/>
        <rFont val="Calibri"/>
      </rPr>
      <t xml:space="preserve">
</t>
    </r>
    <r>
      <rPr>
        <sz val="11"/>
        <color rgb="FF000000"/>
        <rFont val="Calibri"/>
      </rPr>
      <t>4. Verify the value for the "Thumbprint" field matches the value in the registry by running regedit and looking at "HKLM\SOFTWARE\Microsoft\Microsoft SQL Server\&lt;instance&gt;\MSSQLServer\SuperSocketNetLib\Certificate".</t>
    </r>
    <r>
      <rPr>
        <sz val="11"/>
        <color rgb="FF000000"/>
        <rFont val="Calibri"/>
      </rPr>
      <t xml:space="preserve">
</t>
    </r>
    <r>
      <rPr>
        <sz val="11"/>
        <color rgb="FF000000"/>
        <rFont val="Calibri"/>
      </rPr>
      <t>5. Run this on each node of the cluster.</t>
    </r>
    <r>
      <rPr>
        <sz val="11"/>
        <color rgb="FF000000"/>
        <rFont val="Calibri"/>
      </rPr>
      <t xml:space="preserve">
</t>
    </r>
    <r>
      <rPr>
        <sz val="11"/>
        <color rgb="FF000000"/>
        <rFont val="Calibri"/>
      </rPr>
      <t>If any nodes have a certificate in use by SQL that is not issued or approved by DOD, this is a finding.</t>
    </r>
  </si>
  <si>
    <t>V-213967</t>
  </si>
  <si>
    <r>
      <rPr>
        <sz val="11"/>
        <rFont val="Calibri"/>
      </rPr>
      <t>Confidentiality of information during transmission is controlled through the use of an approved TLS version.</t>
    </r>
  </si>
  <si>
    <r>
      <rPr>
        <sz val="11"/>
        <color rgb="FF000000"/>
        <rFont val="Calibri"/>
      </rPr>
      <t>Important Note: Incorrectly modifying the Windows Registry can result in serious system errors. Before making any modifications, ensure you have a recent backup of the system and registry settings.</t>
    </r>
    <r>
      <rPr>
        <sz val="11"/>
        <color rgb="FF000000"/>
        <rFont val="Calibri"/>
      </rPr>
      <t xml:space="preserve">
</t>
    </r>
    <r>
      <rPr>
        <sz val="11"/>
        <color rgb="FF000000"/>
        <rFont val="Calibri"/>
      </rPr>
      <t>Access the SQL Server.</t>
    </r>
    <r>
      <rPr>
        <sz val="11"/>
        <color rgb="FF000000"/>
        <rFont val="Calibri"/>
      </rPr>
      <t xml:space="preserve">
</t>
    </r>
    <r>
      <rPr>
        <sz val="11"/>
        <color rgb="FF000000"/>
        <rFont val="Calibri"/>
      </rPr>
      <t xml:space="preserve">Access an administrator command prompt. </t>
    </r>
    <r>
      <rPr>
        <sz val="11"/>
        <color rgb="FF000000"/>
        <rFont val="Calibri"/>
      </rPr>
      <t xml:space="preserve">
</t>
    </r>
    <r>
      <rPr>
        <sz val="11"/>
        <color rgb="FF000000"/>
        <rFont val="Calibri"/>
      </rPr>
      <t>Type "regedit" to launch the Registry Editor.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Enable TLS 1.2: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1.Navigate to the path HKLM\SYSTEM\CurrentControlSet\Control\SecurityProviders\SCHANNEL\Protocols.</t>
    </r>
    <r>
      <rPr>
        <sz val="11"/>
        <color rgb="FF000000"/>
        <rFont val="Calibri"/>
      </rPr>
      <t xml:space="preserve">
</t>
    </r>
    <r>
      <rPr>
        <sz val="11"/>
        <color rgb="FF000000"/>
        <rFont val="Calibri"/>
      </rPr>
      <t xml:space="preserve">   a.If the "TLS 1.2" key does not exist, right-click "Protocols".</t>
    </r>
    <r>
      <rPr>
        <sz val="11"/>
        <color rgb="FF000000"/>
        <rFont val="Calibri"/>
      </rPr>
      <t xml:space="preserve">
</t>
    </r>
    <r>
      <rPr>
        <sz val="11"/>
        <color rgb="FF000000"/>
        <rFont val="Calibri"/>
      </rPr>
      <t xml:space="preserve">   b.Click "New".</t>
    </r>
    <r>
      <rPr>
        <sz val="11"/>
        <color rgb="FF000000"/>
        <rFont val="Calibri"/>
      </rPr>
      <t xml:space="preserve">
</t>
    </r>
    <r>
      <rPr>
        <sz val="11"/>
        <color rgb="FF000000"/>
        <rFont val="Calibri"/>
      </rPr>
      <t xml:space="preserve">   c.Click "Key".</t>
    </r>
    <r>
      <rPr>
        <sz val="11"/>
        <color rgb="FF000000"/>
        <rFont val="Calibri"/>
      </rPr>
      <t xml:space="preserve">
</t>
    </r>
    <r>
      <rPr>
        <sz val="11"/>
        <color rgb="FF000000"/>
        <rFont val="Calibri"/>
      </rPr>
      <t xml:space="preserve">   d.Type the name "TLS 1.2".</t>
    </r>
    <r>
      <rPr>
        <sz val="11"/>
        <color rgb="FF000000"/>
        <rFont val="Calibri"/>
      </rPr>
      <t xml:space="preserve">
</t>
    </r>
    <r>
      <rPr>
        <sz val="11"/>
        <color rgb="FF000000"/>
        <rFont val="Calibri"/>
      </rPr>
      <t>2.Navigate to the "TLS 1.2" subkey.</t>
    </r>
    <r>
      <rPr>
        <sz val="11"/>
        <color rgb="FF000000"/>
        <rFont val="Calibri"/>
      </rPr>
      <t xml:space="preserve">
</t>
    </r>
    <r>
      <rPr>
        <sz val="11"/>
        <color rgb="FF000000"/>
        <rFont val="Calibri"/>
      </rPr>
      <t xml:space="preserve">   a.If the subkey "Client" does not exist, right-click "TLS 1.2"</t>
    </r>
    <r>
      <rPr>
        <sz val="11"/>
        <color rgb="FF000000"/>
        <rFont val="Calibri"/>
      </rPr>
      <t xml:space="preserve">
</t>
    </r>
    <r>
      <rPr>
        <sz val="11"/>
        <color rgb="FF000000"/>
        <rFont val="Calibri"/>
      </rPr>
      <t xml:space="preserve">   b.Click "New".</t>
    </r>
    <r>
      <rPr>
        <sz val="11"/>
        <color rgb="FF000000"/>
        <rFont val="Calibri"/>
      </rPr>
      <t xml:space="preserve">
</t>
    </r>
    <r>
      <rPr>
        <sz val="11"/>
        <color rgb="FF000000"/>
        <rFont val="Calibri"/>
      </rPr>
      <t xml:space="preserve">   c.Click "Key".</t>
    </r>
    <r>
      <rPr>
        <sz val="11"/>
        <color rgb="FF000000"/>
        <rFont val="Calibri"/>
      </rPr>
      <t xml:space="preserve">
</t>
    </r>
    <r>
      <rPr>
        <sz val="11"/>
        <color rgb="FF000000"/>
        <rFont val="Calibri"/>
      </rPr>
      <t xml:space="preserve">   d.Type the name "Client".</t>
    </r>
    <r>
      <rPr>
        <sz val="11"/>
        <color rgb="FF000000"/>
        <rFont val="Calibri"/>
      </rPr>
      <t xml:space="preserve">
</t>
    </r>
    <r>
      <rPr>
        <sz val="11"/>
        <color rgb="FF000000"/>
        <rFont val="Calibri"/>
      </rPr>
      <t xml:space="preserve">   e.Repeat steps A – D for the "Server" subkey.</t>
    </r>
    <r>
      <rPr>
        <sz val="11"/>
        <color rgb="FF000000"/>
        <rFont val="Calibri"/>
      </rPr>
      <t xml:space="preserve">
</t>
    </r>
    <r>
      <rPr>
        <sz val="11"/>
        <color rgb="FF000000"/>
        <rFont val="Calibri"/>
      </rPr>
      <t>3.Navigate to the "Client" subkey.</t>
    </r>
    <r>
      <rPr>
        <sz val="11"/>
        <color rgb="FF000000"/>
        <rFont val="Calibri"/>
      </rPr>
      <t xml:space="preserve">
</t>
    </r>
    <r>
      <rPr>
        <sz val="11"/>
        <color rgb="FF000000"/>
        <rFont val="Calibri"/>
      </rPr>
      <t xml:space="preserve">   a.If the value "Enabled" does not exist, right-click on "Client".</t>
    </r>
    <r>
      <rPr>
        <sz val="11"/>
        <color rgb="FF000000"/>
        <rFont val="Calibri"/>
      </rPr>
      <t xml:space="preserve">
</t>
    </r>
    <r>
      <rPr>
        <sz val="11"/>
        <color rgb="FF000000"/>
        <rFont val="Calibri"/>
      </rPr>
      <t xml:space="preserve">   b.Click "New".</t>
    </r>
    <r>
      <rPr>
        <sz val="11"/>
        <color rgb="FF000000"/>
        <rFont val="Calibri"/>
      </rPr>
      <t xml:space="preserve">
</t>
    </r>
    <r>
      <rPr>
        <sz val="11"/>
        <color rgb="FF000000"/>
        <rFont val="Calibri"/>
      </rPr>
      <t xml:space="preserve">   c.Click "DWORD".</t>
    </r>
    <r>
      <rPr>
        <sz val="11"/>
        <color rgb="FF000000"/>
        <rFont val="Calibri"/>
      </rPr>
      <t xml:space="preserve">
</t>
    </r>
    <r>
      <rPr>
        <sz val="11"/>
        <color rgb="FF000000"/>
        <rFont val="Calibri"/>
      </rPr>
      <t xml:space="preserve">   d.Enter "Enabled" as the name.</t>
    </r>
    <r>
      <rPr>
        <sz val="11"/>
        <color rgb="FF000000"/>
        <rFont val="Calibri"/>
      </rPr>
      <t xml:space="preserve">
</t>
    </r>
    <r>
      <rPr>
        <sz val="11"/>
        <color rgb="FF000000"/>
        <rFont val="Calibri"/>
      </rPr>
      <t xml:space="preserve">   e.Repeat steps A-D for the value "DisabledByDefault".</t>
    </r>
    <r>
      <rPr>
        <sz val="11"/>
        <color rgb="FF000000"/>
        <rFont val="Calibri"/>
      </rPr>
      <t xml:space="preserve">
</t>
    </r>
    <r>
      <rPr>
        <sz val="11"/>
        <color rgb="FF000000"/>
        <rFont val="Calibri"/>
      </rPr>
      <t>4.Double-click "Enabled".</t>
    </r>
    <r>
      <rPr>
        <sz val="11"/>
        <color rgb="FF000000"/>
        <rFont val="Calibri"/>
      </rPr>
      <t xml:space="preserve">
</t>
    </r>
    <r>
      <rPr>
        <sz val="11"/>
        <color rgb="FF000000"/>
        <rFont val="Calibri"/>
      </rPr>
      <t>5.In Value Data, enter "1".</t>
    </r>
    <r>
      <rPr>
        <sz val="11"/>
        <color rgb="FF000000"/>
        <rFont val="Calibri"/>
      </rPr>
      <t xml:space="preserve">
</t>
    </r>
    <r>
      <rPr>
        <sz val="11"/>
        <color rgb="FF000000"/>
        <rFont val="Calibri"/>
      </rPr>
      <t>6.Click "OK".</t>
    </r>
    <r>
      <rPr>
        <sz val="11"/>
        <color rgb="FF000000"/>
        <rFont val="Calibri"/>
      </rPr>
      <t xml:space="preserve">
</t>
    </r>
    <r>
      <rPr>
        <sz val="11"/>
        <color rgb="FF000000"/>
        <rFont val="Calibri"/>
      </rPr>
      <t>7.Double-click "DisabledByDefault".</t>
    </r>
    <r>
      <rPr>
        <sz val="11"/>
        <color rgb="FF000000"/>
        <rFont val="Calibri"/>
      </rPr>
      <t xml:space="preserve">
</t>
    </r>
    <r>
      <rPr>
        <sz val="11"/>
        <color rgb="FF000000"/>
        <rFont val="Calibri"/>
      </rPr>
      <t>8.In Value Data, enter "0".</t>
    </r>
    <r>
      <rPr>
        <sz val="11"/>
        <color rgb="FF000000"/>
        <rFont val="Calibri"/>
      </rPr>
      <t xml:space="preserve">
</t>
    </r>
    <r>
      <rPr>
        <sz val="11"/>
        <color rgb="FF000000"/>
        <rFont val="Calibri"/>
      </rPr>
      <t>9.Click "OK".</t>
    </r>
    <r>
      <rPr>
        <sz val="11"/>
        <color rgb="FF000000"/>
        <rFont val="Calibri"/>
      </rPr>
      <t xml:space="preserve">
</t>
    </r>
    <r>
      <rPr>
        <sz val="11"/>
        <color rgb="FF000000"/>
        <rFont val="Calibri"/>
      </rPr>
      <t>10.Repeat steps 3 – 9 for the "Server" subkey.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Disable unwanted SSL/TLS protocol versions:</t>
    </r>
    <r>
      <rPr>
        <sz val="11"/>
        <color rgb="FF000000"/>
        <rFont val="Calibri"/>
      </rPr>
      <t xml:space="preserve">
</t>
    </r>
    <r>
      <rPr>
        <sz val="11"/>
        <color rgb="FF000000"/>
        <rFont val="Calibri"/>
      </rPr>
      <t>1.Navigate to the path HKLM\SYSTEM\CurrentControlSet\Control\SecurityProviders\SCHANNEL\Protocols.</t>
    </r>
    <r>
      <rPr>
        <sz val="11"/>
        <color rgb="FF000000"/>
        <rFont val="Calibri"/>
      </rPr>
      <t xml:space="preserve">
</t>
    </r>
    <r>
      <rPr>
        <sz val="11"/>
        <color rgb="FF000000"/>
        <rFont val="Calibri"/>
      </rPr>
      <t xml:space="preserve">   a.If the "TLS 1.0" key does not exist, right-click "Protocols".</t>
    </r>
    <r>
      <rPr>
        <sz val="11"/>
        <color rgb="FF000000"/>
        <rFont val="Calibri"/>
      </rPr>
      <t xml:space="preserve">
</t>
    </r>
    <r>
      <rPr>
        <sz val="11"/>
        <color rgb="FF000000"/>
        <rFont val="Calibri"/>
      </rPr>
      <t xml:space="preserve">   b.Click "New".</t>
    </r>
    <r>
      <rPr>
        <sz val="11"/>
        <color rgb="FF000000"/>
        <rFont val="Calibri"/>
      </rPr>
      <t xml:space="preserve">
</t>
    </r>
    <r>
      <rPr>
        <sz val="11"/>
        <color rgb="FF000000"/>
        <rFont val="Calibri"/>
      </rPr>
      <t xml:space="preserve">   c.Click "Key".</t>
    </r>
    <r>
      <rPr>
        <sz val="11"/>
        <color rgb="FF000000"/>
        <rFont val="Calibri"/>
      </rPr>
      <t xml:space="preserve">
</t>
    </r>
    <r>
      <rPr>
        <sz val="11"/>
        <color rgb="FF000000"/>
        <rFont val="Calibri"/>
      </rPr>
      <t xml:space="preserve">   d.Type the name "TLS 1.0".</t>
    </r>
    <r>
      <rPr>
        <sz val="11"/>
        <color rgb="FF000000"/>
        <rFont val="Calibri"/>
      </rPr>
      <t xml:space="preserve">
</t>
    </r>
    <r>
      <rPr>
        <sz val="11"/>
        <color rgb="FF000000"/>
        <rFont val="Calibri"/>
      </rPr>
      <t>2.Navigate to the "TLS 1.0" subkey.</t>
    </r>
    <r>
      <rPr>
        <sz val="11"/>
        <color rgb="FF000000"/>
        <rFont val="Calibri"/>
      </rPr>
      <t xml:space="preserve">
</t>
    </r>
    <r>
      <rPr>
        <sz val="11"/>
        <color rgb="FF000000"/>
        <rFont val="Calibri"/>
      </rPr>
      <t xml:space="preserve">   a.If the subkey "Client" does not exist, right-click "TLS 1.0".</t>
    </r>
    <r>
      <rPr>
        <sz val="11"/>
        <color rgb="FF000000"/>
        <rFont val="Calibri"/>
      </rPr>
      <t xml:space="preserve">
</t>
    </r>
    <r>
      <rPr>
        <sz val="11"/>
        <color rgb="FF000000"/>
        <rFont val="Calibri"/>
      </rPr>
      <t xml:space="preserve">   b.Click "New".</t>
    </r>
    <r>
      <rPr>
        <sz val="11"/>
        <color rgb="FF000000"/>
        <rFont val="Calibri"/>
      </rPr>
      <t xml:space="preserve">
</t>
    </r>
    <r>
      <rPr>
        <sz val="11"/>
        <color rgb="FF000000"/>
        <rFont val="Calibri"/>
      </rPr>
      <t xml:space="preserve">   c.Click "Key".</t>
    </r>
    <r>
      <rPr>
        <sz val="11"/>
        <color rgb="FF000000"/>
        <rFont val="Calibri"/>
      </rPr>
      <t xml:space="preserve">
</t>
    </r>
    <r>
      <rPr>
        <sz val="11"/>
        <color rgb="FF000000"/>
        <rFont val="Calibri"/>
      </rPr>
      <t xml:space="preserve">   d.Type the name "Client".</t>
    </r>
    <r>
      <rPr>
        <sz val="11"/>
        <color rgb="FF000000"/>
        <rFont val="Calibri"/>
      </rPr>
      <t xml:space="preserve">
</t>
    </r>
    <r>
      <rPr>
        <sz val="11"/>
        <color rgb="FF000000"/>
        <rFont val="Calibri"/>
      </rPr>
      <t xml:space="preserve">   e.Repeat steps A – D for the "Server" subkey.</t>
    </r>
    <r>
      <rPr>
        <sz val="11"/>
        <color rgb="FF000000"/>
        <rFont val="Calibri"/>
      </rPr>
      <t xml:space="preserve">
</t>
    </r>
    <r>
      <rPr>
        <sz val="11"/>
        <color rgb="FF000000"/>
        <rFont val="Calibri"/>
      </rPr>
      <t>3.Navigate to the "Client" subkey.</t>
    </r>
    <r>
      <rPr>
        <sz val="11"/>
        <color rgb="FF000000"/>
        <rFont val="Calibri"/>
      </rPr>
      <t xml:space="preserve">
</t>
    </r>
    <r>
      <rPr>
        <sz val="11"/>
        <color rgb="FF000000"/>
        <rFont val="Calibri"/>
      </rPr>
      <t xml:space="preserve">   a.If the value "Enabled" does not exist, right-click on "Client".</t>
    </r>
    <r>
      <rPr>
        <sz val="11"/>
        <color rgb="FF000000"/>
        <rFont val="Calibri"/>
      </rPr>
      <t xml:space="preserve">
</t>
    </r>
    <r>
      <rPr>
        <sz val="11"/>
        <color rgb="FF000000"/>
        <rFont val="Calibri"/>
      </rPr>
      <t xml:space="preserve">   b.Click "New".</t>
    </r>
    <r>
      <rPr>
        <sz val="11"/>
        <color rgb="FF000000"/>
        <rFont val="Calibri"/>
      </rPr>
      <t xml:space="preserve">
</t>
    </r>
    <r>
      <rPr>
        <sz val="11"/>
        <color rgb="FF000000"/>
        <rFont val="Calibri"/>
      </rPr>
      <t xml:space="preserve">   c.Click "DWORD".</t>
    </r>
    <r>
      <rPr>
        <sz val="11"/>
        <color rgb="FF000000"/>
        <rFont val="Calibri"/>
      </rPr>
      <t xml:space="preserve">
</t>
    </r>
    <r>
      <rPr>
        <sz val="11"/>
        <color rgb="FF000000"/>
        <rFont val="Calibri"/>
      </rPr>
      <t xml:space="preserve">   d.Enter "Enabled" as the name.</t>
    </r>
    <r>
      <rPr>
        <sz val="11"/>
        <color rgb="FF000000"/>
        <rFont val="Calibri"/>
      </rPr>
      <t xml:space="preserve">
</t>
    </r>
    <r>
      <rPr>
        <sz val="11"/>
        <color rgb="FF000000"/>
        <rFont val="Calibri"/>
      </rPr>
      <t xml:space="preserve">   e.Repeat steps A-D for the value "DisabledByDefault".</t>
    </r>
    <r>
      <rPr>
        <sz val="11"/>
        <color rgb="FF000000"/>
        <rFont val="Calibri"/>
      </rPr>
      <t xml:space="preserve">
</t>
    </r>
    <r>
      <rPr>
        <sz val="11"/>
        <color rgb="FF000000"/>
        <rFont val="Calibri"/>
      </rPr>
      <t>4.Double-click "Enabled".</t>
    </r>
    <r>
      <rPr>
        <sz val="11"/>
        <color rgb="FF000000"/>
        <rFont val="Calibri"/>
      </rPr>
      <t xml:space="preserve">
</t>
    </r>
    <r>
      <rPr>
        <sz val="11"/>
        <color rgb="FF000000"/>
        <rFont val="Calibri"/>
      </rPr>
      <t>5.In Value Data, enter "0".</t>
    </r>
    <r>
      <rPr>
        <sz val="11"/>
        <color rgb="FF000000"/>
        <rFont val="Calibri"/>
      </rPr>
      <t xml:space="preserve">
</t>
    </r>
    <r>
      <rPr>
        <sz val="11"/>
        <color rgb="FF000000"/>
        <rFont val="Calibri"/>
      </rPr>
      <t>6.Click "OK".</t>
    </r>
    <r>
      <rPr>
        <sz val="11"/>
        <color rgb="FF000000"/>
        <rFont val="Calibri"/>
      </rPr>
      <t xml:space="preserve">
</t>
    </r>
    <r>
      <rPr>
        <sz val="11"/>
        <color rgb="FF000000"/>
        <rFont val="Calibri"/>
      </rPr>
      <t>7.Double-click "DisabledByDefault".</t>
    </r>
    <r>
      <rPr>
        <sz val="11"/>
        <color rgb="FF000000"/>
        <rFont val="Calibri"/>
      </rPr>
      <t xml:space="preserve">
</t>
    </r>
    <r>
      <rPr>
        <sz val="11"/>
        <color rgb="FF000000"/>
        <rFont val="Calibri"/>
      </rPr>
      <t>8.In Value Data, enter "1".</t>
    </r>
    <r>
      <rPr>
        <sz val="11"/>
        <color rgb="FF000000"/>
        <rFont val="Calibri"/>
      </rPr>
      <t xml:space="preserve">
</t>
    </r>
    <r>
      <rPr>
        <sz val="11"/>
        <color rgb="FF000000"/>
        <rFont val="Calibri"/>
      </rPr>
      <t>9.Click "OK".</t>
    </r>
    <r>
      <rPr>
        <sz val="11"/>
        <color rgb="FF000000"/>
        <rFont val="Calibri"/>
      </rPr>
      <t xml:space="preserve">
</t>
    </r>
    <r>
      <rPr>
        <sz val="11"/>
        <color rgb="FF000000"/>
        <rFont val="Calibri"/>
      </rPr>
      <t>10.Repeat steps 3 – 9 for the "Server" subkey.</t>
    </r>
    <r>
      <rPr>
        <sz val="11"/>
        <color rgb="FF000000"/>
        <rFont val="Calibri"/>
      </rPr>
      <t xml:space="preserve">
</t>
    </r>
    <r>
      <rPr>
        <sz val="11"/>
        <color rgb="FF000000"/>
        <rFont val="Calibri"/>
      </rPr>
      <t>11.Repeat steps 1 – 10 for "TLS 1.1", "SSL 2.0", and "SSL 3.0".</t>
    </r>
  </si>
  <si>
    <r>
      <rPr>
        <sz val="11"/>
        <color rgb="FF000000"/>
        <rFont val="Calibri"/>
      </rPr>
      <t>Transport Layer Security (TLS) encryption is a required security setting as a number of known vulnerabilities have been reported against Secure Sockets Layer (SSL) and earlier versions of TLS. Encryption of private information is essential to ensuring data confidentiality. If private information is not encrypted, it can be intercepted and easily read by an unauthorized party. SQL Server must use a FIPS-approved minimum TLS version 1.2, and all non-FIPS-approved SSL and TLS versions must be disabled. NIST SP 800-52 Rev.2 specifies the preferred configurations for government systems.</t>
    </r>
    <r>
      <rPr>
        <sz val="11"/>
        <color rgb="FF000000"/>
        <rFont val="Calibri"/>
      </rPr>
      <t xml:space="preserve">
</t>
    </r>
    <r>
      <rPr>
        <sz val="11"/>
        <color rgb="FF000000"/>
        <rFont val="Calibri"/>
      </rPr>
      <t>References:</t>
    </r>
    <r>
      <rPr>
        <sz val="11"/>
        <color rgb="FF000000"/>
        <rFont val="Calibri"/>
      </rPr>
      <t xml:space="preserve">
</t>
    </r>
    <r>
      <rPr>
        <sz val="11"/>
        <color rgb="FF000000"/>
        <rFont val="Calibri"/>
      </rPr>
      <t xml:space="preserve">TLS Support 1.2 for SQL Server: https://support.microsoft.com/en-us/kb/3135244 </t>
    </r>
    <r>
      <rPr>
        <sz val="11"/>
        <color rgb="FF000000"/>
        <rFont val="Calibri"/>
      </rPr>
      <t xml:space="preserve">
</t>
    </r>
    <r>
      <rPr>
        <sz val="11"/>
        <color rgb="FF000000"/>
        <rFont val="Calibri"/>
      </rPr>
      <t>TLS Registry Settings:  https://docs.microsoft.com/en-us/windows-server/security/tls/tls-registry-settings</t>
    </r>
  </si>
  <si>
    <r>
      <rPr>
        <sz val="11"/>
        <color rgb="FF000000"/>
        <rFont val="Calibri"/>
      </rPr>
      <t>Access the SQL Server.</t>
    </r>
    <r>
      <rPr>
        <sz val="11"/>
        <color rgb="FF000000"/>
        <rFont val="Calibri"/>
      </rPr>
      <t xml:space="preserve">
</t>
    </r>
    <r>
      <rPr>
        <sz val="11"/>
        <color rgb="FF000000"/>
        <rFont val="Calibri"/>
      </rPr>
      <t>Access an administrator command prompt.</t>
    </r>
    <r>
      <rPr>
        <sz val="11"/>
        <color rgb="FF000000"/>
        <rFont val="Calibri"/>
      </rPr>
      <t xml:space="preserve">
</t>
    </r>
    <r>
      <rPr>
        <sz val="11"/>
        <color rgb="FF000000"/>
        <rFont val="Calibri"/>
      </rPr>
      <t>Type "regedit" to launch the Registry Editor.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HKLM\SYSTEM\CurrentControlSet\Control\SecurityProviders\SCHANNEL\Protocols\TLS 1.2</t>
    </r>
    <r>
      <rPr>
        <sz val="11"/>
        <color rgb="FF000000"/>
        <rFont val="Calibri"/>
      </rPr>
      <t xml:space="preserve">
</t>
    </r>
    <r>
      <rPr>
        <sz val="11"/>
        <color rgb="FF000000"/>
        <rFont val="Calibri"/>
      </rPr>
      <t>If this key does not exist, this is a finding.</t>
    </r>
    <r>
      <rPr>
        <sz val="11"/>
        <color rgb="FF000000"/>
        <rFont val="Calibri"/>
      </rPr>
      <t xml:space="preserve">
</t>
    </r>
    <r>
      <rPr>
        <sz val="11"/>
        <color rgb="FF000000"/>
        <rFont val="Calibri"/>
      </rPr>
      <t>Verify a REG_DWORD value of "0" for "DisabledByDefault" and a value of "1" for "Enabled" for both Client and 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t>
    </r>
    <r>
      <rPr>
        <sz val="11"/>
        <color rgb="FF000000"/>
        <rFont val="Calibri"/>
      </rPr>
      <t xml:space="preserve">
</t>
    </r>
    <r>
      <rPr>
        <sz val="11"/>
        <color rgb="FF000000"/>
        <rFont val="Calibri"/>
      </rPr>
      <t>HKLM\SYSTEM\CurrentControlSet\Control\SecurityProviders\SCHANNEL\Protocols\TLS 1.0</t>
    </r>
    <r>
      <rPr>
        <sz val="11"/>
        <color rgb="FF000000"/>
        <rFont val="Calibri"/>
      </rPr>
      <t xml:space="preserve">
</t>
    </r>
    <r>
      <rPr>
        <sz val="11"/>
        <color rgb="FF000000"/>
        <rFont val="Calibri"/>
      </rPr>
      <t>HKLM\SYSTEM\CurrentControlSet\Control\SecurityProviders\SCHANNEL\Protocols\TLS 1.1</t>
    </r>
    <r>
      <rPr>
        <sz val="11"/>
        <color rgb="FF000000"/>
        <rFont val="Calibri"/>
      </rPr>
      <t xml:space="preserve">
</t>
    </r>
    <r>
      <rPr>
        <sz val="11"/>
        <color rgb="FF000000"/>
        <rFont val="Calibri"/>
      </rPr>
      <t>HKLM\SYSTEM\CurrentControlSet\Control\SecurityProviders\SCHANNEL\Protocols\SSL 2.0</t>
    </r>
    <r>
      <rPr>
        <sz val="11"/>
        <color rgb="FF000000"/>
        <rFont val="Calibri"/>
      </rPr>
      <t xml:space="preserve">
</t>
    </r>
    <r>
      <rPr>
        <sz val="11"/>
        <color rgb="FF000000"/>
        <rFont val="Calibri"/>
      </rPr>
      <t>HKLM\SYSTEM\CurrentControlSet\Control\SecurityProviders\SCHANNEL\Protocols\SSL 3.0</t>
    </r>
    <r>
      <rPr>
        <sz val="11"/>
        <color rgb="FF000000"/>
        <rFont val="Calibri"/>
      </rPr>
      <t xml:space="preserve">
</t>
    </r>
    <r>
      <rPr>
        <sz val="11"/>
        <color rgb="FF000000"/>
        <rFont val="Calibri"/>
      </rPr>
      <t>Under each key, verify a REG_DWORD value of "1" for "DisabledByDefault" and a value of "0" for "Enabled" for both Client and Server subkeys.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respective registry paths are non-existent or contain values other than specified above, this is a finding. If Vendor documentation supporting the configuration is provided, reduce this finding to a CAT 3.</t>
    </r>
  </si>
  <si>
    <t>V-213968</t>
  </si>
  <si>
    <r>
      <rPr>
        <sz val="11"/>
        <rFont val="Calibri"/>
      </rPr>
      <t>SQL Server must enforce authorized access to all PKI private keys stored/utilized by SQL Server.</t>
    </r>
  </si>
  <si>
    <r>
      <rPr>
        <sz val="11"/>
        <color rgb="FF000000"/>
        <rFont val="Calibri"/>
      </rPr>
      <t xml:space="preserve">Enable use of FIPS-compliant algorithms.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Start &gt;&gt; Control Panel &gt;&gt; Administrative Tools &gt;&gt; Local Security Policy &gt;&gt; Local Policies &gt;&gt; Security Options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Double-click "System cryptography: Use FIPS-compliant algorithms for encryption, hashing, and signing."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Enabled &gt;&gt; Apply.</t>
    </r>
  </si>
  <si>
    <r>
      <rPr>
        <sz val="11"/>
        <color rgb="FF000000"/>
        <rFont val="Calibri"/>
      </rPr>
      <t xml:space="preserve">The DoD standard for authentication is DoD-approved PKI certificates. PKI certificate-based authentication is performed by requiring the certificate holder to cryptographically prove possession of the corresponding private key.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private key is stolen, an attacker can use the private key(s) to impersonate the certificate holder. In cases where SQL Server-stored private keys are used to authenticate SQL Server to the system’s clients, loss of the corresponding private keys would allow an attacker to successfully perform undetected man in the middle attacks against SQL Server system and its clients.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Both the holder of a digital certificate and the issuing authority must take careful measures to protect the corresponding private key. Private keys should always be generated and protected in FIPS 140-2 or FIPS 140-3 validated cryptographic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All access to the private key(s) of SQL Server must be restricted to authorized and authenticated users. If unauthorized users have access to one or more of SQL Server's private keys, an attacker could gain access to the key(s) and use them to impersonate the database on the network or otherwise perform unauthorized actions.</t>
    </r>
  </si>
  <si>
    <r>
      <rPr>
        <sz val="11"/>
        <color rgb="FF000000"/>
        <rFont val="Calibri"/>
      </rPr>
      <t xml:space="preserve">Review system configuration to determine whether FIPS compliant support has been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Start &gt;&gt; Control Panel &gt;&gt; Administrative Tools &gt;&gt; Local Security Policy &gt;&gt; Local Policies &gt;&gt; Security Options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that "System cryptography: Use FIPS-compliant algorithms for encryption, hashing, and signing" is enabled. </t>
    </r>
    <r>
      <rPr>
        <sz val="11"/>
        <color rgb="FF000000"/>
        <rFont val="Calibri"/>
      </rPr>
      <t xml:space="preserve">
</t>
    </r>
    <r>
      <rPr>
        <sz val="11"/>
        <color rgb="FF000000"/>
        <rFont val="Calibri"/>
      </rPr>
      <t xml:space="preserve">If "System cryptography: Use FIPS-compliant algorithms for encryption, hashing, and signing" is not enabled,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more information, see https://support.microsoft.com/en-us/kb/3141890.</t>
    </r>
  </si>
  <si>
    <t>V-213969</t>
  </si>
  <si>
    <r>
      <rPr>
        <sz val="11"/>
        <rFont val="Calibri"/>
      </rPr>
      <t>SQL Server must use NIST FIPS 140-2/140-3-validated cryptographic operations for encryption, hashing, and signing.</t>
    </r>
  </si>
  <si>
    <r>
      <rPr>
        <sz val="11"/>
        <color rgb="FF000000"/>
        <rFont val="Calibri"/>
      </rPr>
      <t>In Windows, open Administrative Tools &gt;&gt; Local Security Policy. Expand Local Policies &gt;&gt; Security Options. In the right-side pane, double-click "System cryptography: Use FIPS compliant algorithms for encryption, hashing, and signing".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the dialog box that appears, if the radio buttons are active, click "Enabled", and then click "Apply". If the radio buttons are grayed out, use Group Policy Management (on the appropriate server for this domain) to enforce the Enabled policy, and deploy it to the server(s) running SQL Server.</t>
    </r>
  </si>
  <si>
    <r>
      <rPr>
        <sz val="11"/>
        <color rgb="FF000000"/>
        <rFont val="Calibri"/>
      </rPr>
      <t xml:space="preserve">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Applications, including DBMSs, utilizing cryptography are required to use approved NIST FIPS 140-2/140-3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NSA Type- (where =1,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r>
      <rPr>
        <sz val="11"/>
        <color rgb="FF000000"/>
        <rFont val="Calibri"/>
      </rPr>
      <t xml:space="preserve">
</t>
    </r>
    <r>
      <rPr>
        <sz val="11"/>
        <color rgb="FF000000"/>
        <rFont val="Calibri"/>
      </rPr>
      <t>Satisfies: SRG-APP-000179-DB-000114, SRG-APP-000176-DB-000068, SRG-APP-000224-DB-000384, SRG-APP-000514-DB-000381, SRG-APP-000514-DB-000382, SRG-APP-000514-DB-000383</t>
    </r>
  </si>
  <si>
    <r>
      <rPr>
        <sz val="11"/>
        <color rgb="FF000000"/>
        <rFont val="Calibri"/>
      </rPr>
      <t xml:space="preserve">In Windows, open Administrative Tools &gt;&gt; Local Security Policy. </t>
    </r>
    <r>
      <rPr>
        <sz val="11"/>
        <color rgb="FF000000"/>
        <rFont val="Calibri"/>
      </rPr>
      <t xml:space="preserve">
</t>
    </r>
    <r>
      <rPr>
        <sz val="11"/>
        <color rgb="FF000000"/>
        <rFont val="Calibri"/>
      </rPr>
      <t xml:space="preserve">Expand Local Policies &gt;&gt; Security Options. </t>
    </r>
    <r>
      <rPr>
        <sz val="11"/>
        <color rgb="FF000000"/>
        <rFont val="Calibri"/>
      </rPr>
      <t xml:space="preserve">
</t>
    </r>
    <r>
      <rPr>
        <sz val="11"/>
        <color rgb="FF000000"/>
        <rFont val="Calibri"/>
      </rPr>
      <t xml:space="preserve">In the right-side pane, find "System cryptography: Use FIPS compliant algorithms for encryption, hashing, and signing".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in the "Security Setting" column, the value is "Disabled,"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https://support.microsoft.com/en-us/kb/955720</t>
    </r>
  </si>
  <si>
    <t>V-213970</t>
  </si>
  <si>
    <r>
      <rPr>
        <sz val="11"/>
        <rFont val="Calibri"/>
      </rPr>
      <t>SQL Server must uniquely identify and authenticate non-organizational users (or processes acting on behalf of non-organizational users).</t>
    </r>
  </si>
  <si>
    <r>
      <rPr>
        <sz val="11"/>
        <color rgb="FF000000"/>
        <rFont val="Calibri"/>
      </rPr>
      <t>Ensure all logins are uniquely identifiable and authenticate all non-organizational users who log onto the system. This likely would be done via a combination of the operating system with unique accounts and the SQL Server by ensuring mapping to individual accounts. Verify server documentation to ensure accounts are documented and unique.</t>
    </r>
  </si>
  <si>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Non-organizational users must be uniquely identified and authenticated for all accesses other than those accesses explicitly identified and documented by the organization when related to the use of anonymous access, such as accessing a web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Accordingly, a risk assessment is used in determining the authentication needs of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</si>
  <si>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 xml:space="preserve">Review documentation, SQL Server settings, and authentication system settings to determine if non-organizational users are individually identified and authenticated when logging onto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query to obtain a list of logins on the SQL Server and ensure all accounts are uniquely identifiable: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type_desc FROM sys.server_principals WHERE type in ('S','U')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accounts are determined to be shared, determine if individuals are first individually authenticated. Where an application connects to SQL Server using a standard, shared account, ensure that it also captures the individual user identification and passes it to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documentation indicates that this is a public-facing, read-only (from the point of view of public users) database that does not require individual authentication,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non-organizational users are not uniquely identified and authenticated, this is a finding.</t>
    </r>
  </si>
  <si>
    <t>V-213972</t>
  </si>
  <si>
    <r>
      <rPr>
        <sz val="11"/>
        <rFont val="Calibri"/>
      </rPr>
      <t>SQL Server must protect the confidentiality and integrity of all information at rest.</t>
    </r>
  </si>
  <si>
    <r>
      <rPr>
        <sz val="11"/>
        <color rgb="FF000000"/>
        <rFont val="Calibri"/>
      </rPr>
      <t xml:space="preserve">Apply appropriate controls to protect the confidentiality and integrity of data on a secondary device. Where encryption is required, this can be done by full-disk encryption or by database encryption. </t>
    </r>
    <r>
      <rPr>
        <sz val="11"/>
        <color rgb="FF000000"/>
        <rFont val="Calibri"/>
      </rPr>
      <t xml:space="preserve">
</t>
    </r>
    <r>
      <rPr>
        <sz val="11"/>
        <color rgb="FF000000"/>
        <rFont val="Calibri"/>
      </rPr>
      <t>To enable database encryption, create a master key, create a database encryption key, and protect it by using mechanisms tied to the master key, and then set encryption on.</t>
    </r>
    <r>
      <rPr>
        <sz val="11"/>
        <color rgb="FF000000"/>
        <rFont val="Calibri"/>
      </rPr>
      <t xml:space="preserve">
</t>
    </r>
    <r>
      <rPr>
        <sz val="11"/>
        <color rgb="FF000000"/>
        <rFont val="Calibri"/>
      </rPr>
      <t>Implement physical security measures, operating system access control lists and organizational controls appropriate to the sensitivity level of the data in the database(s).</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</si>
  <si>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confidentiality and integrity of SQL Server data is not protected, the data will be open to compromise and unauthorized modification.</t>
    </r>
  </si>
  <si>
    <r>
      <rPr>
        <sz val="11"/>
        <color rgb="FF000000"/>
        <rFont val="Calibri"/>
      </rPr>
      <t xml:space="preserve">Review system documentation to determine whether the system handles classified information. If the system does not handle classified information, the severity of this check should be downgraded to Category II.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application owner and Authorizing Official have determined that encryption of data at rest is required, ensure the data on secondary devices is encrypted.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full-disk encryption is being used,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data encryption is required, ensure the data is encrypted before being put on the secondary device by executing: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d.name AS [Database Name],  </t>
    </r>
    <r>
      <rPr>
        <sz val="11"/>
        <color rgb="FF000000"/>
        <rFont val="Calibri"/>
      </rPr>
      <t xml:space="preserve">
</t>
    </r>
    <r>
      <rPr>
        <sz val="11"/>
        <color rgb="FF000000"/>
        <rFont val="Calibri"/>
      </rPr>
      <t xml:space="preserve">CASE e.encryption_state  </t>
    </r>
    <r>
      <rPr>
        <sz val="11"/>
        <color rgb="FF000000"/>
        <rFont val="Calibri"/>
      </rPr>
      <t xml:space="preserve">
</t>
    </r>
    <r>
      <rPr>
        <sz val="11"/>
        <color rgb="FF000000"/>
        <rFont val="Calibri"/>
      </rPr>
      <t xml:space="preserve">WHEN 0 THEN 'No database encryption key present, no encryption'  </t>
    </r>
    <r>
      <rPr>
        <sz val="11"/>
        <color rgb="FF000000"/>
        <rFont val="Calibri"/>
      </rPr>
      <t xml:space="preserve">
</t>
    </r>
    <r>
      <rPr>
        <sz val="11"/>
        <color rgb="FF000000"/>
        <rFont val="Calibri"/>
      </rPr>
      <t xml:space="preserve">WHEN 1 THEN 'Unencrypted'  </t>
    </r>
    <r>
      <rPr>
        <sz val="11"/>
        <color rgb="FF000000"/>
        <rFont val="Calibri"/>
      </rPr>
      <t xml:space="preserve">
</t>
    </r>
    <r>
      <rPr>
        <sz val="11"/>
        <color rgb="FF000000"/>
        <rFont val="Calibri"/>
      </rPr>
      <t xml:space="preserve">WHEN 2 THEN 'Encryption in progress'  </t>
    </r>
    <r>
      <rPr>
        <sz val="11"/>
        <color rgb="FF000000"/>
        <rFont val="Calibri"/>
      </rPr>
      <t xml:space="preserve">
</t>
    </r>
    <r>
      <rPr>
        <sz val="11"/>
        <color rgb="FF000000"/>
        <rFont val="Calibri"/>
      </rPr>
      <t xml:space="preserve">WHEN 3 THEN 'Encrypted'  </t>
    </r>
    <r>
      <rPr>
        <sz val="11"/>
        <color rgb="FF000000"/>
        <rFont val="Calibri"/>
      </rPr>
      <t xml:space="preserve">
</t>
    </r>
    <r>
      <rPr>
        <sz val="11"/>
        <color rgb="FF000000"/>
        <rFont val="Calibri"/>
      </rPr>
      <t xml:space="preserve">WHEN 4 THEN 'Key change in progress'  </t>
    </r>
    <r>
      <rPr>
        <sz val="11"/>
        <color rgb="FF000000"/>
        <rFont val="Calibri"/>
      </rPr>
      <t xml:space="preserve">
</t>
    </r>
    <r>
      <rPr>
        <sz val="11"/>
        <color rgb="FF000000"/>
        <rFont val="Calibri"/>
      </rPr>
      <t xml:space="preserve">WHEN 5 THEN 'Decryption in progress'  </t>
    </r>
    <r>
      <rPr>
        <sz val="11"/>
        <color rgb="FF000000"/>
        <rFont val="Calibri"/>
      </rPr>
      <t xml:space="preserve">
</t>
    </r>
    <r>
      <rPr>
        <sz val="11"/>
        <color rgb="FF000000"/>
        <rFont val="Calibri"/>
      </rPr>
      <t xml:space="preserve">WHEN 6 THEN 'Protection change in progress'  </t>
    </r>
    <r>
      <rPr>
        <sz val="11"/>
        <color rgb="FF000000"/>
        <rFont val="Calibri"/>
      </rPr>
      <t xml:space="preserve">
</t>
    </r>
    <r>
      <rPr>
        <sz val="11"/>
        <color rgb="FF000000"/>
        <rFont val="Calibri"/>
      </rPr>
      <t xml:space="preserve">END AS [Encryption State]  </t>
    </r>
    <r>
      <rPr>
        <sz val="11"/>
        <color rgb="FF000000"/>
        <rFont val="Calibri"/>
      </rPr>
      <t xml:space="preserve">
</t>
    </r>
    <r>
      <rPr>
        <sz val="11"/>
        <color rgb="FF000000"/>
        <rFont val="Calibri"/>
      </rPr>
      <t xml:space="preserve">FROM sys.dm_database_encryption_keys e  </t>
    </r>
    <r>
      <rPr>
        <sz val="11"/>
        <color rgb="FF000000"/>
        <rFont val="Calibri"/>
      </rPr>
      <t xml:space="preserve">
</t>
    </r>
    <r>
      <rPr>
        <sz val="11"/>
        <color rgb="FF000000"/>
        <rFont val="Calibri"/>
      </rPr>
      <t xml:space="preserve">RIGHT JOIN sys.databases d ON DB_NAME(e.database_id) = d.name  </t>
    </r>
    <r>
      <rPr>
        <sz val="11"/>
        <color rgb="FF000000"/>
        <rFont val="Calibri"/>
      </rPr>
      <t xml:space="preserve">
</t>
    </r>
    <r>
      <rPr>
        <sz val="11"/>
        <color rgb="FF000000"/>
        <rFont val="Calibri"/>
      </rPr>
      <t xml:space="preserve">WHERE d.name NOT IN ('master','model','msdb')  </t>
    </r>
    <r>
      <rPr>
        <sz val="11"/>
        <color rgb="FF000000"/>
        <rFont val="Calibri"/>
      </rPr>
      <t xml:space="preserve">
</t>
    </r>
    <r>
      <rPr>
        <sz val="11"/>
        <color rgb="FF000000"/>
        <rFont val="Calibri"/>
      </rPr>
      <t xml:space="preserve">ORDER BY [Database Name]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user database where encryption is required, verify that encryption is in effect. If not,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that there are physical security measures, operating system access control lists and organizational controls appropriate to the sensitivity level of the data in the database(s). If not, this is a finding.</t>
    </r>
  </si>
  <si>
    <t>V-213973</t>
  </si>
  <si>
    <r>
      <rPr>
        <sz val="11"/>
        <rFont val="Calibri"/>
      </rPr>
      <t>The Service Master Key must be backed up and stored in a secure location that is not on the SQL Server.</t>
    </r>
  </si>
  <si>
    <r>
      <rPr>
        <sz val="11"/>
        <color rgb="FF000000"/>
        <rFont val="Calibri"/>
      </rPr>
      <t>Document and implement procedures to safely back up and store the Service Master Key in a secure location that is not on the SQL Server. Include in the procedures methods to establish evidence of backup and storage, and careful, restricted access and restoration of the Service Master Key.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BACKUP SERVICE MASTER KEY TO FILE = 'path_to_file'  </t>
    </r>
    <r>
      <rPr>
        <sz val="11"/>
        <color rgb="FF000000"/>
        <rFont val="Calibri"/>
      </rPr>
      <t xml:space="preserve">
</t>
    </r>
    <r>
      <rPr>
        <sz val="11"/>
        <color rgb="FF000000"/>
        <rFont val="Calibri"/>
      </rPr>
      <t xml:space="preserve">ENCRYPTION BY PASSWORD =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this requires a password, take care to ensure it is not exposed to unauthorized persons or stored as plain text.</t>
    </r>
  </si>
  <si>
    <r>
      <rPr>
        <sz val="11"/>
        <color rgb="FF000000"/>
        <rFont val="Calibri"/>
      </rPr>
      <t>Backup and recovery of the Service Master Key may be critical to the complete recovery of the database. Creating this backup should be one of the first administrative actions performed on the server. Not having this key can lead to loss of data during recovery.</t>
    </r>
  </si>
  <si>
    <r>
      <rPr>
        <sz val="11"/>
        <color rgb="FF000000"/>
        <rFont val="Calibri"/>
      </rPr>
      <t xml:space="preserve">Review procedures for and evidence of backup of the Server Service Master Key in the System Security Plan.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procedures or evidence does not exist,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procedures do not indicate that a backup of the Service Master Key is stored in a secure location that is not on the SQL Server, this is a finding. </t>
    </r>
    <r>
      <rPr>
        <sz val="11"/>
        <color rgb="FF000000"/>
        <rFont val="Calibri"/>
      </rPr>
      <t xml:space="preserve">
</t>
    </r>
    <r>
      <rPr>
        <sz val="11"/>
        <color rgb="FF000000"/>
        <rFont val="Calibri"/>
      </rPr>
      <t>If procedures do not indicate access restrictions to the Service Master Key backup, this is a finding.</t>
    </r>
  </si>
  <si>
    <t>V-213974</t>
  </si>
  <si>
    <r>
      <rPr>
        <sz val="11"/>
        <rFont val="Calibri"/>
      </rPr>
      <t>The Master Key must be backed up and stored in a secure location that is not on the SQL Server.</t>
    </r>
  </si>
  <si>
    <r>
      <rPr>
        <sz val="11"/>
        <color rgb="FF000000"/>
        <rFont val="Calibri"/>
      </rPr>
      <t>Document and implement procedures to safely back up and store the Master Key in a secure location that is not on the SQL Server. Include in the procedures methods to establish evidence of backup and storage, and careful, restricted access and restoration of the Master Key.</t>
    </r>
    <r>
      <rPr>
        <sz val="11"/>
        <color rgb="FF000000"/>
        <rFont val="Calibri"/>
      </rPr>
      <t xml:space="preserve">
</t>
    </r>
    <r>
      <rPr>
        <sz val="11"/>
        <color rgb="FF000000"/>
        <rFont val="Calibri"/>
      </rPr>
      <t xml:space="preserve">BACKUP MASTER KEY TO FILE = 'path_to_file'  </t>
    </r>
    <r>
      <rPr>
        <sz val="11"/>
        <color rgb="FF000000"/>
        <rFont val="Calibri"/>
      </rPr>
      <t xml:space="preserve">
</t>
    </r>
    <r>
      <rPr>
        <sz val="11"/>
        <color rgb="FF000000"/>
        <rFont val="Calibri"/>
      </rPr>
      <t xml:space="preserve">ENCRYPTION BY PASSWORD =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 this requires a password, take care to ensure it is not exposed to unauthorized persons or stored as plain text.</t>
    </r>
  </si>
  <si>
    <r>
      <rPr>
        <sz val="11"/>
        <color rgb="FF000000"/>
        <rFont val="Calibri"/>
      </rPr>
      <t>Backup and recovery of the Master Key may be critical to the complete recovery of the database. Not having this key can lead to loss of data during recovery.</t>
    </r>
  </si>
  <si>
    <r>
      <rPr>
        <sz val="11"/>
        <color rgb="FF000000"/>
        <rFont val="Calibri"/>
      </rPr>
      <t xml:space="preserve">If the application owner and authorizing official have determined that encryption of data at rest is not required,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procedures for and evidence of backup of the Master Key in the System Security Plan.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procedures or evidence does not exist,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procedures do not indicate that a backup of the Master Key is stored in a secure location that is not on the SQL Server, this is a finding.</t>
    </r>
    <r>
      <rPr>
        <sz val="11"/>
        <color rgb="FF000000"/>
        <rFont val="Calibri"/>
      </rPr>
      <t xml:space="preserve">
</t>
    </r>
    <r>
      <rPr>
        <sz val="11"/>
        <color rgb="FF000000"/>
        <rFont val="Calibri"/>
      </rPr>
      <t>If procedures do not indicate access restrictions to the Master Key backup, this is a finding.</t>
    </r>
  </si>
  <si>
    <t>V-213975</t>
  </si>
  <si>
    <r>
      <rPr>
        <sz val="11"/>
        <rFont val="Calibri"/>
      </rPr>
      <t>SQL Server must prevent unauthorized and unintended information transfer via shared system resources.</t>
    </r>
  </si>
  <si>
    <r>
      <rPr>
        <sz val="11"/>
        <color rgb="FF000000"/>
        <rFont val="Calibri"/>
      </rPr>
      <t xml:space="preserve">Configure SQL Server to effectively protect the private resources of one process or user from unauthorized access by another user or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'common criteria compliance enabled',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</si>
  <si>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</si>
  <si>
    <r>
      <rPr>
        <sz val="11"/>
        <color rgb="FF000000"/>
        <rFont val="Calibri"/>
      </rPr>
      <t xml:space="preserve">Review system documentation to determine if Common Criteria Compliance is not required due to potential impact on system performance. </t>
    </r>
    <r>
      <rPr>
        <sz val="11"/>
        <color rgb="FF000000"/>
        <rFont val="Calibri"/>
      </rPr>
      <t xml:space="preserve">
</t>
    </r>
    <r>
      <rPr>
        <sz val="11"/>
        <color rgb="FF000000"/>
        <rFont val="Calibri"/>
      </rPr>
      <t xml:space="preserve">SQL Server Residual Information Protection (RIP) requires a memory allocation to be overwritten with a known pattern of bits before memory is reallocated to a new resource. Meeting the RIP standard can contribute to improved security; however, overwriting the memory allocation can slow performance. After the common criteria compliance enabled option is enabled, the overwriting occurs. </t>
    </r>
    <r>
      <rPr>
        <sz val="11"/>
        <color rgb="FF000000"/>
        <rFont val="Calibri"/>
      </rPr>
      <t xml:space="preserve">
</t>
    </r>
    <r>
      <rPr>
        <sz val="11"/>
        <color rgb="FF000000"/>
        <rFont val="Calibri"/>
      </rPr>
      <t xml:space="preserve">Review the Instance configuration: </t>
    </r>
    <r>
      <rPr>
        <sz val="11"/>
        <color rgb="FF000000"/>
        <rFont val="Calibri"/>
      </rPr>
      <t xml:space="preserve">
</t>
    </r>
    <r>
      <rPr>
        <sz val="11"/>
        <color rgb="FF000000"/>
        <rFont val="Calibri"/>
      </rPr>
      <t>SELECT value_in_use</t>
    </r>
    <r>
      <rPr>
        <sz val="11"/>
        <color rgb="FF000000"/>
        <rFont val="Calibri"/>
      </rPr>
      <t xml:space="preserve">
</t>
    </r>
    <r>
      <rPr>
        <sz val="11"/>
        <color rgb="FF000000"/>
        <rFont val="Calibri"/>
      </rPr>
      <t>FROM sys.configurations</t>
    </r>
    <r>
      <rPr>
        <sz val="11"/>
        <color rgb="FF000000"/>
        <rFont val="Calibri"/>
      </rPr>
      <t xml:space="preserve">
</t>
    </r>
    <r>
      <rPr>
        <sz val="11"/>
        <color rgb="FF000000"/>
        <rFont val="Calibri"/>
      </rPr>
      <t>WHERE name = 'common criteria compliance enabled'</t>
    </r>
    <r>
      <rPr>
        <sz val="11"/>
        <color rgb="FF000000"/>
        <rFont val="Calibri"/>
      </rPr>
      <t xml:space="preserve">
</t>
    </r>
    <r>
      <rPr>
        <sz val="11"/>
        <color rgb="FF000000"/>
        <rFont val="Calibri"/>
      </rPr>
      <t>If "value_in_use" is set to "1" this is not a finding.</t>
    </r>
    <r>
      <rPr>
        <sz val="11"/>
        <color rgb="FF000000"/>
        <rFont val="Calibri"/>
      </rPr>
      <t xml:space="preserve">
</t>
    </r>
    <r>
      <rPr>
        <sz val="11"/>
        <color rgb="FF000000"/>
        <rFont val="Calibri"/>
      </rPr>
      <t xml:space="preserve">If "value_in_use" is set to "0" this is a finding. </t>
    </r>
    <r>
      <rPr>
        <sz val="11"/>
        <color rgb="FF000000"/>
        <rFont val="Calibri"/>
      </rPr>
      <t xml:space="preserve">
</t>
    </r>
    <r>
      <rPr>
        <sz val="11"/>
        <color rgb="FF000000"/>
        <rFont val="Calibri"/>
      </rPr>
      <t>NOTE: Enabling this feature may impact performance on highly active SQL Server instances. If an exception justifying setting SQL Server Residual Information Protection (RIP) to disabled (value_in_use set to "0") has been documented and approved, then this may be downgraded to a CAT III finding.</t>
    </r>
  </si>
  <si>
    <t>V-213976</t>
  </si>
  <si>
    <r>
      <rPr>
        <sz val="11"/>
        <rFont val="Calibri"/>
      </rPr>
      <t>SQL Server must prevent unauthorized and unintended information transfer via Instant File Initialization (IFI).</t>
    </r>
  </si>
  <si>
    <r>
      <rPr>
        <sz val="11"/>
        <color rgb="FF000000"/>
        <rFont val="Calibri"/>
      </rPr>
      <t>If IFI is not documented as being required, disable instant file initialization for the instance of SQL Server by removing the SQL Service SID and/or service account from the "Perform volume maintenance tasks" Local Rights Assignment.</t>
    </r>
  </si>
  <si>
    <r>
      <rPr>
        <sz val="11"/>
        <color rgb="FF000000"/>
        <rFont val="Calibri"/>
      </rPr>
      <t>The purpose of this control is to prevent information, including encrypted representations of information, produced by the actions of a prior user/role (or the actions of a process acting on behalf of a prior user/role) from being available to any current user/role (or current process) that obtains access to a shared system resource (e.g., registers, main memory, secondary storage) after the resource has been released back to the information system. Control of information in shared resources is also referred to as object reuse.</t>
    </r>
    <r>
      <rPr>
        <sz val="11"/>
        <color rgb="FF000000"/>
        <rFont val="Calibri"/>
      </rPr>
      <t xml:space="preserve">
</t>
    </r>
    <r>
      <rPr>
        <sz val="11"/>
        <color rgb="FF000000"/>
        <rFont val="Calibri"/>
      </rPr>
      <t>When Instant File Initialization (IFI) is in use, the deleted disk content is overwritten only as new data is written to the files. For this reason, the deleted content might be accessed by an unauthorized principal until some other data writes on that specific area of the data file.</t>
    </r>
  </si>
  <si>
    <r>
      <rPr>
        <sz val="11"/>
        <color rgb="FF000000"/>
        <rFont val="Calibri"/>
      </rPr>
      <t>Review system configuration to determine whether IFI support has been enabled (by default in SQL Server 2016).</t>
    </r>
    <r>
      <rPr>
        <sz val="11"/>
        <color rgb="FF000000"/>
        <rFont val="Calibri"/>
      </rPr>
      <t xml:space="preserve">
</t>
    </r>
    <r>
      <rPr>
        <sz val="11"/>
        <color rgb="FF000000"/>
        <rFont val="Calibri"/>
      </rPr>
      <t>Start &gt;&gt; Control Panel &gt;&gt; System and Security &gt;&gt; Administrative Tools &gt;&gt; Local Security Policy &gt;&gt; Local Policies &gt;&gt; User Rights Assignment &gt;&gt; Perform volume maintenance tasks</t>
    </r>
    <r>
      <rPr>
        <sz val="11"/>
        <color rgb="FF000000"/>
        <rFont val="Calibri"/>
      </rPr>
      <t xml:space="preserve">
</t>
    </r>
    <r>
      <rPr>
        <sz val="11"/>
        <color rgb="FF000000"/>
        <rFont val="Calibri"/>
      </rPr>
      <t>The default SQL service account for a default instance is NT SERVICE\MSSQLSERVER or for a named instance is NT SERVICE\MSSQL$InstanceName.</t>
    </r>
    <r>
      <rPr>
        <sz val="11"/>
        <color rgb="FF000000"/>
        <rFont val="Calibri"/>
      </rPr>
      <t xml:space="preserve">
</t>
    </r>
    <r>
      <rPr>
        <sz val="11"/>
        <color rgb="FF000000"/>
        <rFont val="Calibri"/>
      </rPr>
      <t>If the SQL service account or SQL service SID has been granted "Perform volume maintenance tasks" Local Rights Assignment, this means that Instant File Initialization (IFI) is enabled.</t>
    </r>
    <r>
      <rPr>
        <sz val="11"/>
        <color rgb="FF000000"/>
        <rFont val="Calibri"/>
      </rPr>
      <t xml:space="preserve">
</t>
    </r>
    <r>
      <rPr>
        <sz val="11"/>
        <color rgb="FF000000"/>
        <rFont val="Calibri"/>
      </rPr>
      <t>Review the system documentation to determine if Instant File Initialization (IFI) is required.</t>
    </r>
    <r>
      <rPr>
        <sz val="11"/>
        <color rgb="FF000000"/>
        <rFont val="Calibri"/>
      </rPr>
      <t xml:space="preserve">
</t>
    </r>
    <r>
      <rPr>
        <sz val="11"/>
        <color rgb="FF000000"/>
        <rFont val="Calibri"/>
      </rPr>
      <t>If IFI is enabled but not documented as required, this is a finding.</t>
    </r>
    <r>
      <rPr>
        <sz val="11"/>
        <color rgb="FF000000"/>
        <rFont val="Calibri"/>
      </rPr>
      <t xml:space="preserve">
</t>
    </r>
    <r>
      <rPr>
        <sz val="11"/>
        <color rgb="FF000000"/>
        <rFont val="Calibri"/>
      </rPr>
      <t>If IFI is not enabled, this is not a finding.</t>
    </r>
  </si>
  <si>
    <t>V-213977</t>
  </si>
  <si>
    <r>
      <rPr>
        <sz val="11"/>
        <rFont val="Calibri"/>
      </rPr>
      <t>Access to database files must be limited to relevant processes and to authorized, administrative users.</t>
    </r>
  </si>
  <si>
    <r>
      <rPr>
        <sz val="11"/>
        <color rgb="FF000000"/>
        <rFont val="Calibri"/>
      </rPr>
      <t>Remove any unauthorized permission grants from SQL Server data, log, and backup directories.</t>
    </r>
    <r>
      <rPr>
        <sz val="11"/>
        <color rgb="FF000000"/>
        <rFont val="Calibri"/>
      </rPr>
      <t xml:space="preserve">
</t>
    </r>
    <r>
      <rPr>
        <sz val="11"/>
        <color rgb="FF000000"/>
        <rFont val="Calibri"/>
      </rPr>
      <t>1) On the "Security" tab, highlight the user entry.</t>
    </r>
    <r>
      <rPr>
        <sz val="11"/>
        <color rgb="FF000000"/>
        <rFont val="Calibri"/>
      </rPr>
      <t xml:space="preserve">
</t>
    </r>
    <r>
      <rPr>
        <sz val="11"/>
        <color rgb="FF000000"/>
        <rFont val="Calibri"/>
      </rPr>
      <t>2) Click "Remove".</t>
    </r>
  </si>
  <si>
    <r>
      <rPr>
        <sz val="11"/>
        <color rgb="FF000000"/>
        <rFont val="Calibri"/>
      </rPr>
      <t>SQL Server must prevent unauthorized and unintended information transfer via shared system resources. Permitting only SQL Server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</si>
  <si>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 xml:space="preserve">Review the permissions granted to users by the operating system/file system on the database files, database log files, and database backup files. </t>
    </r>
    <r>
      <rPr>
        <sz val="11"/>
        <color rgb="FF000000"/>
        <rFont val="Calibri"/>
      </rPr>
      <t xml:space="preserve">
</t>
    </r>
    <r>
      <rPr>
        <sz val="11"/>
        <color rgb="FF000000"/>
        <rFont val="Calibri"/>
      </rPr>
      <t>To obtain the location of SQL Server data, transaction log, and backup files, open and execute the supplemental file "Get SQL Data and Backup Directories.sql".</t>
    </r>
    <r>
      <rPr>
        <sz val="11"/>
        <color rgb="FF000000"/>
        <rFont val="Calibri"/>
      </rPr>
      <t xml:space="preserve">
</t>
    </r>
    <r>
      <rPr>
        <sz val="11"/>
        <color rgb="FF000000"/>
        <rFont val="Calibri"/>
      </rPr>
      <t>For each of the directories returned by the above script, verify whether the correct permissions have been applied.</t>
    </r>
    <r>
      <rPr>
        <sz val="11"/>
        <color rgb="FF000000"/>
        <rFont val="Calibri"/>
      </rPr>
      <t xml:space="preserve">
</t>
    </r>
    <r>
      <rPr>
        <sz val="11"/>
        <color rgb="FF000000"/>
        <rFont val="Calibri"/>
      </rPr>
      <t>1) Launch Windows Explorer.</t>
    </r>
    <r>
      <rPr>
        <sz val="11"/>
        <color rgb="FF000000"/>
        <rFont val="Calibri"/>
      </rPr>
      <t xml:space="preserve">
</t>
    </r>
    <r>
      <rPr>
        <sz val="11"/>
        <color rgb="FF000000"/>
        <rFont val="Calibri"/>
      </rPr>
      <t>2) Navigate to the folder.</t>
    </r>
    <r>
      <rPr>
        <sz val="11"/>
        <color rgb="FF000000"/>
        <rFont val="Calibri"/>
      </rPr>
      <t xml:space="preserve">
</t>
    </r>
    <r>
      <rPr>
        <sz val="11"/>
        <color rgb="FF000000"/>
        <rFont val="Calibri"/>
      </rPr>
      <t>3) Right-click the folder and click "Properties".</t>
    </r>
    <r>
      <rPr>
        <sz val="11"/>
        <color rgb="FF000000"/>
        <rFont val="Calibri"/>
      </rPr>
      <t xml:space="preserve">
</t>
    </r>
    <r>
      <rPr>
        <sz val="11"/>
        <color rgb="FF000000"/>
        <rFont val="Calibri"/>
      </rPr>
      <t>4) Navigate to the "Security" tab.</t>
    </r>
    <r>
      <rPr>
        <sz val="11"/>
        <color rgb="FF000000"/>
        <rFont val="Calibri"/>
      </rPr>
      <t xml:space="preserve">
</t>
    </r>
    <r>
      <rPr>
        <sz val="11"/>
        <color rgb="FF000000"/>
        <rFont val="Calibri"/>
      </rPr>
      <t>5) Review the listing of principals and permissions.</t>
    </r>
    <r>
      <rPr>
        <sz val="11"/>
        <color rgb="FF000000"/>
        <rFont val="Calibri"/>
      </rPr>
      <t xml:space="preserve">
</t>
    </r>
    <r>
      <rPr>
        <sz val="11"/>
        <color rgb="FF000000"/>
        <rFont val="Calibri"/>
      </rPr>
      <t>Account Type			Directory Type		Permission</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 Administrators      	ALL                   		Full Control</t>
    </r>
    <r>
      <rPr>
        <sz val="11"/>
        <color rgb="FF000000"/>
        <rFont val="Calibri"/>
      </rPr>
      <t xml:space="preserve">
</t>
    </r>
    <r>
      <rPr>
        <sz val="11"/>
        <color rgb="FF000000"/>
        <rFont val="Calibri"/>
      </rPr>
      <t>SQL Server Service SID       	Data; Log; Backup;    	Full Control</t>
    </r>
    <r>
      <rPr>
        <sz val="11"/>
        <color rgb="FF000000"/>
        <rFont val="Calibri"/>
      </rPr>
      <t xml:space="preserve">
</t>
    </r>
    <r>
      <rPr>
        <sz val="11"/>
        <color rgb="FF000000"/>
        <rFont val="Calibri"/>
      </rPr>
      <t>SQL Server Agent Service SID 	Backup                	Full Control</t>
    </r>
    <r>
      <rPr>
        <sz val="11"/>
        <color rgb="FF000000"/>
        <rFont val="Calibri"/>
      </rPr>
      <t xml:space="preserve">
</t>
    </r>
    <r>
      <rPr>
        <sz val="11"/>
        <color rgb="FF000000"/>
        <rFont val="Calibri"/>
      </rPr>
      <t>SYSTEM                       		ALL                   		Full Control</t>
    </r>
    <r>
      <rPr>
        <sz val="11"/>
        <color rgb="FF000000"/>
        <rFont val="Calibri"/>
      </rPr>
      <t xml:space="preserve">
</t>
    </r>
    <r>
      <rPr>
        <sz val="11"/>
        <color rgb="FF000000"/>
        <rFont val="Calibri"/>
      </rPr>
      <t>CREATOR OWNER                	ALL                   		Full Control</t>
    </r>
    <r>
      <rPr>
        <sz val="11"/>
        <color rgb="FF000000"/>
        <rFont val="Calibri"/>
      </rPr>
      <t xml:space="preserve">
</t>
    </r>
    <r>
      <rPr>
        <sz val="11"/>
        <color rgb="FF000000"/>
        <rFont val="Calibri"/>
      </rPr>
      <t>For information on how to determine a "Service SID", go to:</t>
    </r>
    <r>
      <rPr>
        <sz val="11"/>
        <color rgb="FF000000"/>
        <rFont val="Calibri"/>
      </rPr>
      <t xml:space="preserve">
</t>
    </r>
    <r>
      <rPr>
        <sz val="11"/>
        <color rgb="FF000000"/>
        <rFont val="Calibri"/>
      </rPr>
      <t>https://aka.ms/sql-service-sids</t>
    </r>
    <r>
      <rPr>
        <sz val="11"/>
        <color rgb="FF000000"/>
        <rFont val="Calibri"/>
      </rPr>
      <t xml:space="preserve">
</t>
    </r>
    <r>
      <rPr>
        <sz val="11"/>
        <color rgb="FF000000"/>
        <rFont val="Calibri"/>
      </rPr>
      <t>Additional permission requirements, including full directory permissions and operating system rights for SQL Server, are documented at:</t>
    </r>
    <r>
      <rPr>
        <sz val="11"/>
        <color rgb="FF000000"/>
        <rFont val="Calibri"/>
      </rPr>
      <t xml:space="preserve">
</t>
    </r>
    <r>
      <rPr>
        <sz val="11"/>
        <color rgb="FF000000"/>
        <rFont val="Calibri"/>
      </rPr>
      <t>https://aka.ms/sqlservicepermissions</t>
    </r>
    <r>
      <rPr>
        <sz val="11"/>
        <color rgb="FF000000"/>
        <rFont val="Calibri"/>
      </rPr>
      <t xml:space="preserve">
</t>
    </r>
    <r>
      <rPr>
        <sz val="11"/>
        <color rgb="FF000000"/>
        <rFont val="Calibri"/>
      </rPr>
      <t>If any additional permissions are granted but not documented as authorized, this is a finding.</t>
    </r>
  </si>
  <si>
    <t>V-213978</t>
  </si>
  <si>
    <r>
      <rPr>
        <sz val="11"/>
        <rFont val="Calibri"/>
      </rPr>
      <t>SQL Server must reveal detailed error messages only to documented and approved individuals or roles.</t>
    </r>
  </si>
  <si>
    <r>
      <rPr>
        <sz val="11"/>
        <color rgb="FF000000"/>
        <rFont val="Calibri"/>
      </rPr>
      <t xml:space="preserve">Configure audit logging, tracing and/or custom code in the database or application to record detailed error messages generated by SQL Server, for review by authorized personnel.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nonauthorized users have access to the SQL Server Error Log in SQL Server Management Studio, use the REVOKE or DENY commands to remove them from the security admin or sysadmin roles.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nonauthorized users have access to the SQL Server Error Log located at Program Files\Microsoft SQL Server\MSSQL.n\MSSQL\LOG, remove their permissions.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Consider enabling trace flag 3625 to mask certain system-level error information returned to nonadministrative users. </t>
    </r>
    <r>
      <rPr>
        <sz val="11"/>
        <color rgb="FF000000"/>
        <rFont val="Calibri"/>
      </rPr>
      <t xml:space="preserve">
</t>
    </r>
    <r>
      <rPr>
        <sz val="11"/>
        <color rgb="FF000000"/>
        <rFont val="Calibri"/>
      </rPr>
      <t xml:space="preserve">Configure audit logging, tracing and/or custom code in the database or application to record detailed error messages generated by SQL Server, for review by authorized personnel.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nonauthorized users have access to the SQL Server Error Log in SQL Server Management Studio, use the REVOKE or DENY commands to remove them from the security admin or sysadmin roles.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nonauthorized users have access to the SQL Server Error Log located at Program Files\Microsoft SQL Server\MSSQL.n\MSSQL\LOG, remove their permissions.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trace flag 3625 to mask certain system-level error information returned to nonadministrative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launch SQL Server Configuration Manager, select "SQL Server Services", select the "SQL Server", then right-click and select "Properties". Select "Startup Parameters" tab,  enter "-T3625", and then click "Add". Click "OK", then restart SQL instance.</t>
    </r>
    <r>
      <rPr>
        <sz val="11"/>
        <color rgb="FF000000"/>
        <rFont val="Calibri"/>
      </rPr>
      <t xml:space="preserve">
</t>
    </r>
    <r>
      <rPr>
        <sz val="11"/>
        <color rgb="FF000000"/>
        <rFont val="Calibri"/>
      </rPr>
      <t>To launch SQL Server Configuration Manager, click "SQL Services", open the instance properties, click the "Service Parameters" tab, enter "-T3625". Click "Add", click "OK", then restart SQL instance.</t>
    </r>
  </si>
  <si>
    <r>
      <rPr>
        <sz val="11"/>
        <color rgb="FF000000"/>
        <rFont val="Calibri"/>
      </rPr>
      <t xml:space="preserve">If SQL Server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default DBMS error messages can contain information that could aid an attacker in, among others things, identifying the database type, host address, or state of the database. Custom errors may contain sensitive customer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 "ABGQ is not a valid widget code." would be appropriate; but "The INSERT statement conflicted with the FOREIGN KEY constraint "WidgetTransactionFK". The conflict occurred in database "DB7", table "dbo.WidgetMaster", column 'WidgetCode'" would not, as it reveals too much about the database structure.</t>
    </r>
  </si>
  <si>
    <r>
      <rPr>
        <sz val="11"/>
        <color rgb="FF000000"/>
        <rFont val="Calibri"/>
      </rPr>
      <t xml:space="preserve">Error messages within applications, custom database code (stored procedures, triggers) must be enforced by guidelines and code reviews practices.  </t>
    </r>
    <r>
      <rPr>
        <sz val="11"/>
        <color rgb="FF000000"/>
        <rFont val="Calibri"/>
      </rPr>
      <t xml:space="preserve">
</t>
    </r>
    <r>
      <rPr>
        <sz val="11"/>
        <color rgb="FF000000"/>
        <rFont val="Calibri"/>
      </rPr>
      <t xml:space="preserve">SQL Server generates certain system events and user-defined events to the SQL Server error log. The SQL Server error log can be viewed using SQL Server Management Studio GUI. All users granted the security admin or sysadmin level of permission are able to view the logs. Review the users returned in the following script: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GO</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syslogins </t>
    </r>
    <r>
      <rPr>
        <sz val="11"/>
        <color rgb="FF000000"/>
        <rFont val="Calibri"/>
      </rPr>
      <t xml:space="preserve">
</t>
    </r>
    <r>
      <rPr>
        <sz val="11"/>
        <color rgb="FF000000"/>
        <rFont val="Calibri"/>
      </rPr>
      <t xml:space="preserve">WHERE (sysadmin = 1 or securityadmin = 1) </t>
    </r>
    <r>
      <rPr>
        <sz val="11"/>
        <color rgb="FF000000"/>
        <rFont val="Calibri"/>
      </rPr>
      <t xml:space="preserve">
</t>
    </r>
    <r>
      <rPr>
        <sz val="11"/>
        <color rgb="FF000000"/>
        <rFont val="Calibri"/>
      </rPr>
      <t xml:space="preserve">and hasaccess = 1; </t>
    </r>
    <r>
      <rPr>
        <sz val="11"/>
        <color rgb="FF000000"/>
        <rFont val="Calibri"/>
      </rPr>
      <t xml:space="preserve">
</t>
    </r>
    <r>
      <rPr>
        <sz val="11"/>
        <color rgb="FF000000"/>
        <rFont val="Calibri"/>
      </rPr>
      <t xml:space="preserve">If any nonauthorized users have access to the SQL Server Error Log located at Program Files\Microsoft SQL Server\MSSQL.n\MSSQL\LOG, this is a finding. </t>
    </r>
    <r>
      <rPr>
        <sz val="11"/>
        <color rgb="FF000000"/>
        <rFont val="Calibri"/>
      </rPr>
      <t xml:space="preserve">
</t>
    </r>
    <r>
      <rPr>
        <sz val="11"/>
        <color rgb="FF000000"/>
        <rFont val="Calibri"/>
      </rPr>
      <t xml:space="preserve">In addition, the SQL Server Error Log is also located at Program Files\Microsoft SQL Server\MSSQL.n\MSSQL\LOG\. Review the permissions on this folder to ensure that only authorized users are listed.  </t>
    </r>
    <r>
      <rPr>
        <sz val="11"/>
        <color rgb="FF000000"/>
        <rFont val="Calibri"/>
      </rPr>
      <t xml:space="preserve">
</t>
    </r>
    <r>
      <rPr>
        <sz val="11"/>
        <color rgb="FF000000"/>
        <rFont val="Calibri"/>
      </rPr>
      <t>If any nonauthorized users have access to the SQL Server Error Log in SQL Server Management Studio or if documentation does not exist stating that full error messages must be returned, this is a finding.</t>
    </r>
    <r>
      <rPr>
        <sz val="11"/>
        <color rgb="FF000000"/>
        <rFont val="Calibri"/>
      </rPr>
      <t xml:space="preserve">
</t>
    </r>
    <r>
      <rPr>
        <sz val="11"/>
        <color rgb="FF000000"/>
        <rFont val="Calibri"/>
      </rPr>
      <t xml:space="preserve">Otherwise, verify if trace flag 3625 is enabled to mask certain system-level error information returned to nonadministrative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Launch SQL Server Configuration Manager: </t>
    </r>
    <r>
      <rPr>
        <sz val="11"/>
        <color rgb="FF000000"/>
        <rFont val="Calibri"/>
      </rPr>
      <t xml:space="preserve">
</t>
    </r>
    <r>
      <rPr>
        <sz val="11"/>
        <color rgb="FF000000"/>
        <rFont val="Calibri"/>
      </rPr>
      <t>Select SQL Server Services &gt;&gt; SQL Server. Select the SQL Server, then right-click and select "Properties". Select "Startup Parameters" tab and verify -T3625 exists in the dialogue window.</t>
    </r>
    <r>
      <rPr>
        <sz val="11"/>
        <color rgb="FF000000"/>
        <rFont val="Calibri"/>
      </rPr>
      <t xml:space="preserve">
</t>
    </r>
    <r>
      <rPr>
        <sz val="11"/>
        <color rgb="FF000000"/>
        <rFont val="Calibri"/>
      </rPr>
      <t>OR</t>
    </r>
    <r>
      <rPr>
        <sz val="11"/>
        <color rgb="FF000000"/>
        <rFont val="Calibri"/>
      </rPr>
      <t xml:space="preserve">
</t>
    </r>
    <r>
      <rPr>
        <sz val="11"/>
        <color rgb="FF000000"/>
        <rFont val="Calibri"/>
      </rPr>
      <t>Run the query:</t>
    </r>
    <r>
      <rPr>
        <sz val="11"/>
        <color rgb="FF000000"/>
        <rFont val="Calibri"/>
      </rPr>
      <t xml:space="preserve">
</t>
    </r>
    <r>
      <rPr>
        <sz val="11"/>
        <color rgb="FF000000"/>
        <rFont val="Calibri"/>
      </rPr>
      <t>DBCC TRACESTATUS;</t>
    </r>
    <r>
      <rPr>
        <sz val="11"/>
        <color rgb="FF000000"/>
        <rFont val="Calibri"/>
      </rPr>
      <t xml:space="preserve">
</t>
    </r>
    <r>
      <rPr>
        <sz val="11"/>
        <color rgb="FF000000"/>
        <rFont val="Calibri"/>
      </rPr>
      <t>If TraceFlag 3625 does not return with Status = 1 and if documentation does not exist stating that full error messages must be returned, this is a finding.</t>
    </r>
  </si>
  <si>
    <t>V-213979</t>
  </si>
  <si>
    <r>
      <rPr>
        <sz val="11"/>
        <rFont val="Calibri"/>
      </rPr>
      <t>SQL Server must prevent non-privileged users from executing privileged functions, to include disabling, circumventing, or altering implemented security safeguards/countermeasures.</t>
    </r>
  </si>
  <si>
    <r>
      <rPr>
        <sz val="11"/>
        <color rgb="FF000000"/>
        <rFont val="Calibri"/>
      </rPr>
      <t>Restrict the granting of permissions to server-level securables to only those authorized. Most notably, members of sysadmin and securityadmin built-in instance-level roles, CONTROL SERVER permission, and use of the GRANT with GRANT permission.</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</si>
  <si>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documentation should include a definition of the functionality considered privileged.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function in SQL Server/database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 xml:space="preserve">CREATE </t>
    </r>
    <r>
      <rPr>
        <sz val="11"/>
        <color rgb="FF000000"/>
        <rFont val="Calibri"/>
      </rPr>
      <t xml:space="preserve">
</t>
    </r>
    <r>
      <rPr>
        <sz val="11"/>
        <color rgb="FF000000"/>
        <rFont val="Calibri"/>
      </rPr>
      <t xml:space="preserve">ALTER </t>
    </r>
    <r>
      <rPr>
        <sz val="11"/>
        <color rgb="FF000000"/>
        <rFont val="Calibri"/>
      </rPr>
      <t xml:space="preserve">
</t>
    </r>
    <r>
      <rPr>
        <sz val="11"/>
        <color rgb="FF000000"/>
        <rFont val="Calibri"/>
      </rPr>
      <t xml:space="preserve">DROP </t>
    </r>
    <r>
      <rPr>
        <sz val="11"/>
        <color rgb="FF000000"/>
        <rFont val="Calibri"/>
      </rPr>
      <t xml:space="preserve">
</t>
    </r>
    <r>
      <rPr>
        <sz val="11"/>
        <color rgb="FF000000"/>
        <rFont val="Calibri"/>
      </rPr>
      <t xml:space="preserve">GRANT </t>
    </r>
    <r>
      <rPr>
        <sz val="11"/>
        <color rgb="FF000000"/>
        <rFont val="Calibri"/>
      </rPr>
      <t xml:space="preserve">
</t>
    </r>
    <r>
      <rPr>
        <sz val="11"/>
        <color rgb="FF000000"/>
        <rFont val="Calibri"/>
      </rPr>
      <t xml:space="preserve">REVOKE </t>
    </r>
    <r>
      <rPr>
        <sz val="11"/>
        <color rgb="FF000000"/>
        <rFont val="Calibri"/>
      </rPr>
      <t xml:space="preserve">
</t>
    </r>
    <r>
      <rPr>
        <sz val="11"/>
        <color rgb="FF000000"/>
        <rFont val="Calibri"/>
      </rPr>
      <t xml:space="preserve">DENY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There may also be Data Manipulation Language (DML) statements that, subject to context, should be regarded as privileged. Possible examples include: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TRUNCATE TABLE; </t>
    </r>
    <r>
      <rPr>
        <sz val="11"/>
        <color rgb="FF000000"/>
        <rFont val="Calibri"/>
      </rPr>
      <t xml:space="preserve">
</t>
    </r>
    <r>
      <rPr>
        <sz val="11"/>
        <color rgb="FF000000"/>
        <rFont val="Calibri"/>
      </rPr>
      <t xml:space="preserve">DELETE, or </t>
    </r>
    <r>
      <rPr>
        <sz val="11"/>
        <color rgb="FF000000"/>
        <rFont val="Calibri"/>
      </rPr>
      <t xml:space="preserve">
</t>
    </r>
    <r>
      <rPr>
        <sz val="11"/>
        <color rgb="FF000000"/>
        <rFont val="Calibri"/>
      </rPr>
      <t xml:space="preserve">DELETE affecting more than n rows, for some n, or </t>
    </r>
    <r>
      <rPr>
        <sz val="11"/>
        <color rgb="FF000000"/>
        <rFont val="Calibri"/>
      </rPr>
      <t xml:space="preserve">
</t>
    </r>
    <r>
      <rPr>
        <sz val="11"/>
        <color rgb="FF000000"/>
        <rFont val="Calibri"/>
      </rPr>
      <t xml:space="preserve">DELETE without a WHERE clause;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or </t>
    </r>
    <r>
      <rPr>
        <sz val="11"/>
        <color rgb="FF000000"/>
        <rFont val="Calibri"/>
      </rPr>
      <t xml:space="preserve">
</t>
    </r>
    <r>
      <rPr>
        <sz val="11"/>
        <color rgb="FF000000"/>
        <rFont val="Calibri"/>
      </rPr>
      <t xml:space="preserve">UPDATE affecting more than n rows, for some n, or </t>
    </r>
    <r>
      <rPr>
        <sz val="11"/>
        <color rgb="FF000000"/>
        <rFont val="Calibri"/>
      </rPr>
      <t xml:space="preserve">
</t>
    </r>
    <r>
      <rPr>
        <sz val="11"/>
        <color rgb="FF000000"/>
        <rFont val="Calibri"/>
      </rPr>
      <t xml:space="preserve">UPDATE without a WHERE clause;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Any SELECT, INSERT, UPDATE, or DELETE to an application-defined security table executed by other than a security principal.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Depending on the capabilities of SQL Server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</si>
  <si>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 xml:space="preserve">Review server-level securables and built-in role membership to ensure only authorized users have privileged access and the ability to create server-level objects and grant permissions to themselves or others.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system documentation to determine the required levels of protection for DBMS server securables, by type of 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permissions in place on the server. If the actual permissions do not match the documented requirements,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Get all permission assignments to logins and roles: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DISTINCT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SP.class_desc IS NOT NULL THEN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SP.class_desc = 'SERVER' AND S.is_linked = 0 THEN 'SERVER' </t>
    </r>
    <r>
      <rPr>
        <sz val="11"/>
        <color rgb="FF000000"/>
        <rFont val="Calibri"/>
      </rPr>
      <t xml:space="preserve">
</t>
    </r>
    <r>
      <rPr>
        <sz val="11"/>
        <color rgb="FF000000"/>
        <rFont val="Calibri"/>
      </rPr>
      <t xml:space="preserve">                WHEN SP.class_desc = 'SERVER' AND S.is_linked = 1 THEN 'SERVER (linked)' </t>
    </r>
    <r>
      <rPr>
        <sz val="11"/>
        <color rgb="FF000000"/>
        <rFont val="Calibri"/>
      </rPr>
      <t xml:space="preserve">
</t>
    </r>
    <r>
      <rPr>
        <sz val="11"/>
        <color rgb="FF000000"/>
        <rFont val="Calibri"/>
      </rPr>
      <t xml:space="preserve">                ELSE SP.class_desc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 xml:space="preserve">        WHEN E.name IS NOT NULL THEN 'ENDPOINT' </t>
    </r>
    <r>
      <rPr>
        <sz val="11"/>
        <color rgb="FF000000"/>
        <rFont val="Calibri"/>
      </rPr>
      <t xml:space="preserve">
</t>
    </r>
    <r>
      <rPr>
        <sz val="11"/>
        <color rgb="FF000000"/>
        <rFont val="Calibri"/>
      </rPr>
      <t xml:space="preserve">        WHEN S.name IS NOT NULL AND S.is_linked = 0 THEN 'SERVER' </t>
    </r>
    <r>
      <rPr>
        <sz val="11"/>
        <color rgb="FF000000"/>
        <rFont val="Calibri"/>
      </rPr>
      <t xml:space="preserve">
</t>
    </r>
    <r>
      <rPr>
        <sz val="11"/>
        <color rgb="FF000000"/>
        <rFont val="Calibri"/>
      </rPr>
      <t xml:space="preserve">        WHEN S.name IS NOT NULL AND S.is_linked = 1 THEN 'SERVER (linked)' </t>
    </r>
    <r>
      <rPr>
        <sz val="11"/>
        <color rgb="FF000000"/>
        <rFont val="Calibri"/>
      </rPr>
      <t xml:space="preserve">
</t>
    </r>
    <r>
      <rPr>
        <sz val="11"/>
        <color rgb="FF000000"/>
        <rFont val="Calibri"/>
      </rPr>
      <t xml:space="preserve">        WHEN P.name IS NOT NULL THEN 'SERVER_PRINCIPAL' </t>
    </r>
    <r>
      <rPr>
        <sz val="11"/>
        <color rgb="FF000000"/>
        <rFont val="Calibri"/>
      </rPr>
      <t xml:space="preserve">
</t>
    </r>
    <r>
      <rPr>
        <sz val="11"/>
        <color rgb="FF000000"/>
        <rFont val="Calibri"/>
      </rPr>
      <t xml:space="preserve">        ELSE '???' </t>
    </r>
    <r>
      <rPr>
        <sz val="11"/>
        <color rgb="FF000000"/>
        <rFont val="Calibri"/>
      </rPr>
      <t xml:space="preserve">
</t>
    </r>
    <r>
      <rPr>
        <sz val="11"/>
        <color rgb="FF000000"/>
        <rFont val="Calibri"/>
      </rPr>
      <t xml:space="preserve">    END                    AS [Securable Class], </t>
    </r>
    <r>
      <rPr>
        <sz val="11"/>
        <color rgb="FF000000"/>
        <rFont val="Calibri"/>
      </rPr>
      <t xml:space="preserve">
</t>
    </r>
    <r>
      <rPr>
        <sz val="11"/>
        <color rgb="FF000000"/>
        <rFont val="Calibri"/>
      </rPr>
      <t xml:space="preserve">    CASE </t>
    </r>
    <r>
      <rPr>
        <sz val="11"/>
        <color rgb="FF000000"/>
        <rFont val="Calibri"/>
      </rPr>
      <t xml:space="preserve">
</t>
    </r>
    <r>
      <rPr>
        <sz val="11"/>
        <color rgb="FF000000"/>
        <rFont val="Calibri"/>
      </rPr>
      <t xml:space="preserve">        WHEN E.name IS NOT NULL THEN E.name </t>
    </r>
    <r>
      <rPr>
        <sz val="11"/>
        <color rgb="FF000000"/>
        <rFont val="Calibri"/>
      </rPr>
      <t xml:space="preserve">
</t>
    </r>
    <r>
      <rPr>
        <sz val="11"/>
        <color rgb="FF000000"/>
        <rFont val="Calibri"/>
      </rPr>
      <t xml:space="preserve">        WHEN S.name IS NOT NULL THEN S.name </t>
    </r>
    <r>
      <rPr>
        <sz val="11"/>
        <color rgb="FF000000"/>
        <rFont val="Calibri"/>
      </rPr>
      <t xml:space="preserve">
</t>
    </r>
    <r>
      <rPr>
        <sz val="11"/>
        <color rgb="FF000000"/>
        <rFont val="Calibri"/>
      </rPr>
      <t xml:space="preserve">        WHEN P.name IS NOT NULL THEN P.name </t>
    </r>
    <r>
      <rPr>
        <sz val="11"/>
        <color rgb="FF000000"/>
        <rFont val="Calibri"/>
      </rPr>
      <t xml:space="preserve">
</t>
    </r>
    <r>
      <rPr>
        <sz val="11"/>
        <color rgb="FF000000"/>
        <rFont val="Calibri"/>
      </rPr>
      <t xml:space="preserve">        ELSE '???' </t>
    </r>
    <r>
      <rPr>
        <sz val="11"/>
        <color rgb="FF000000"/>
        <rFont val="Calibri"/>
      </rPr>
      <t xml:space="preserve">
</t>
    </r>
    <r>
      <rPr>
        <sz val="11"/>
        <color rgb="FF000000"/>
        <rFont val="Calibri"/>
      </rPr>
      <t xml:space="preserve">    END                    AS [Securable], </t>
    </r>
    <r>
      <rPr>
        <sz val="11"/>
        <color rgb="FF000000"/>
        <rFont val="Calibri"/>
      </rPr>
      <t xml:space="preserve">
</t>
    </r>
    <r>
      <rPr>
        <sz val="11"/>
        <color rgb="FF000000"/>
        <rFont val="Calibri"/>
      </rPr>
      <t xml:space="preserve">    P1.name                AS [Grantee], </t>
    </r>
    <r>
      <rPr>
        <sz val="11"/>
        <color rgb="FF000000"/>
        <rFont val="Calibri"/>
      </rPr>
      <t xml:space="preserve">
</t>
    </r>
    <r>
      <rPr>
        <sz val="11"/>
        <color rgb="FF000000"/>
        <rFont val="Calibri"/>
      </rPr>
      <t xml:space="preserve">    P1.type_desc           AS [Grantee Type], </t>
    </r>
    <r>
      <rPr>
        <sz val="11"/>
        <color rgb="FF000000"/>
        <rFont val="Calibri"/>
      </rPr>
      <t xml:space="preserve">
</t>
    </r>
    <r>
      <rPr>
        <sz val="11"/>
        <color rgb="FF000000"/>
        <rFont val="Calibri"/>
      </rPr>
      <t xml:space="preserve">    sp.permission_name     AS [Permission], </t>
    </r>
    <r>
      <rPr>
        <sz val="11"/>
        <color rgb="FF000000"/>
        <rFont val="Calibri"/>
      </rPr>
      <t xml:space="preserve">
</t>
    </r>
    <r>
      <rPr>
        <sz val="11"/>
        <color rgb="FF000000"/>
        <rFont val="Calibri"/>
      </rPr>
      <t xml:space="preserve">    sp.state_desc          AS [State], </t>
    </r>
    <r>
      <rPr>
        <sz val="11"/>
        <color rgb="FF000000"/>
        <rFont val="Calibri"/>
      </rPr>
      <t xml:space="preserve">
</t>
    </r>
    <r>
      <rPr>
        <sz val="11"/>
        <color rgb="FF000000"/>
        <rFont val="Calibri"/>
      </rPr>
      <t xml:space="preserve">    P2.name                AS [Grantor], </t>
    </r>
    <r>
      <rPr>
        <sz val="11"/>
        <color rgb="FF000000"/>
        <rFont val="Calibri"/>
      </rPr>
      <t xml:space="preserve">
</t>
    </r>
    <r>
      <rPr>
        <sz val="11"/>
        <color rgb="FF000000"/>
        <rFont val="Calibri"/>
      </rPr>
      <t xml:space="preserve">    P2.type_desc           AS [Grantor Type] </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sys.server_permissions SP </t>
    </r>
    <r>
      <rPr>
        <sz val="11"/>
        <color rgb="FF000000"/>
        <rFont val="Calibri"/>
      </rPr>
      <t xml:space="preserve">
</t>
    </r>
    <r>
      <rPr>
        <sz val="11"/>
        <color rgb="FF000000"/>
        <rFont val="Calibri"/>
      </rPr>
      <t xml:space="preserve">    INNER JOIN sys.server_principals P1 </t>
    </r>
    <r>
      <rPr>
        <sz val="11"/>
        <color rgb="FF000000"/>
        <rFont val="Calibri"/>
      </rPr>
      <t xml:space="preserve">
</t>
    </r>
    <r>
      <rPr>
        <sz val="11"/>
        <color rgb="FF000000"/>
        <rFont val="Calibri"/>
      </rPr>
      <t xml:space="preserve">        ON P1.principal_id = SP.grantee_principal_id </t>
    </r>
    <r>
      <rPr>
        <sz val="11"/>
        <color rgb="FF000000"/>
        <rFont val="Calibri"/>
      </rPr>
      <t xml:space="preserve">
</t>
    </r>
    <r>
      <rPr>
        <sz val="11"/>
        <color rgb="FF000000"/>
        <rFont val="Calibri"/>
      </rPr>
      <t xml:space="preserve">    INNER JOIN sys.server_principals P2 </t>
    </r>
    <r>
      <rPr>
        <sz val="11"/>
        <color rgb="FF000000"/>
        <rFont val="Calibri"/>
      </rPr>
      <t xml:space="preserve">
</t>
    </r>
    <r>
      <rPr>
        <sz val="11"/>
        <color rgb="FF000000"/>
        <rFont val="Calibri"/>
      </rPr>
      <t xml:space="preserve">        ON P2.principal_id = SP.grantor_principal_id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sys.servers S </t>
    </r>
    <r>
      <rPr>
        <sz val="11"/>
        <color rgb="FF000000"/>
        <rFont val="Calibri"/>
      </rPr>
      <t xml:space="preserve">
</t>
    </r>
    <r>
      <rPr>
        <sz val="11"/>
        <color rgb="FF000000"/>
        <rFont val="Calibri"/>
      </rPr>
      <t xml:space="preserve">        ON  SP.class_desc = 'SERVER' </t>
    </r>
    <r>
      <rPr>
        <sz val="11"/>
        <color rgb="FF000000"/>
        <rFont val="Calibri"/>
      </rPr>
      <t xml:space="preserve">
</t>
    </r>
    <r>
      <rPr>
        <sz val="11"/>
        <color rgb="FF000000"/>
        <rFont val="Calibri"/>
      </rPr>
      <t xml:space="preserve">        AND S.server_id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sys.endpoints E </t>
    </r>
    <r>
      <rPr>
        <sz val="11"/>
        <color rgb="FF000000"/>
        <rFont val="Calibri"/>
      </rPr>
      <t xml:space="preserve">
</t>
    </r>
    <r>
      <rPr>
        <sz val="11"/>
        <color rgb="FF000000"/>
        <rFont val="Calibri"/>
      </rPr>
      <t xml:space="preserve">        ON  SP.class_desc = 'ENDPOINT' </t>
    </r>
    <r>
      <rPr>
        <sz val="11"/>
        <color rgb="FF000000"/>
        <rFont val="Calibri"/>
      </rPr>
      <t xml:space="preserve">
</t>
    </r>
    <r>
      <rPr>
        <sz val="11"/>
        <color rgb="FF000000"/>
        <rFont val="Calibri"/>
      </rPr>
      <t xml:space="preserve">        AND E.endpoint_id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FULL OUTER JOIN sys.server_principals P </t>
    </r>
    <r>
      <rPr>
        <sz val="11"/>
        <color rgb="FF000000"/>
        <rFont val="Calibri"/>
      </rPr>
      <t xml:space="preserve">
</t>
    </r>
    <r>
      <rPr>
        <sz val="11"/>
        <color rgb="FF000000"/>
        <rFont val="Calibri"/>
      </rPr>
      <t xml:space="preserve">        ON  SP.class_desc = 'SERVER_PRINCIPAL'        </t>
    </r>
    <r>
      <rPr>
        <sz val="11"/>
        <color rgb="FF000000"/>
        <rFont val="Calibri"/>
      </rPr>
      <t xml:space="preserve">
</t>
    </r>
    <r>
      <rPr>
        <sz val="11"/>
        <color rgb="FF000000"/>
        <rFont val="Calibri"/>
      </rPr>
      <t xml:space="preserve">        AND P.principal_id = SP.major_id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Get all server role memberships: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R.name    AS [Role], </t>
    </r>
    <r>
      <rPr>
        <sz val="11"/>
        <color rgb="FF000000"/>
        <rFont val="Calibri"/>
      </rPr>
      <t xml:space="preserve">
</t>
    </r>
    <r>
      <rPr>
        <sz val="11"/>
        <color rgb="FF000000"/>
        <rFont val="Calibri"/>
      </rPr>
      <t xml:space="preserve">    M.name    AS [Member] </t>
    </r>
    <r>
      <rPr>
        <sz val="11"/>
        <color rgb="FF000000"/>
        <rFont val="Calibri"/>
      </rPr>
      <t xml:space="preserve">
</t>
    </r>
    <r>
      <rPr>
        <sz val="11"/>
        <color rgb="FF000000"/>
        <rFont val="Calibri"/>
      </rPr>
      <t xml:space="preserve">FROM </t>
    </r>
    <r>
      <rPr>
        <sz val="11"/>
        <color rgb="FF000000"/>
        <rFont val="Calibri"/>
      </rPr>
      <t xml:space="preserve">
</t>
    </r>
    <r>
      <rPr>
        <sz val="11"/>
        <color rgb="FF000000"/>
        <rFont val="Calibri"/>
      </rPr>
      <t xml:space="preserve">    sys.server_role_members X </t>
    </r>
    <r>
      <rPr>
        <sz val="11"/>
        <color rgb="FF000000"/>
        <rFont val="Calibri"/>
      </rPr>
      <t xml:space="preserve">
</t>
    </r>
    <r>
      <rPr>
        <sz val="11"/>
        <color rgb="FF000000"/>
        <rFont val="Calibri"/>
      </rPr>
      <t xml:space="preserve">    INNER JOIN sys.server_principals R ON R.principal_id = X.role_principal_id </t>
    </r>
    <r>
      <rPr>
        <sz val="11"/>
        <color rgb="FF000000"/>
        <rFont val="Calibri"/>
      </rPr>
      <t xml:space="preserve">
</t>
    </r>
    <r>
      <rPr>
        <sz val="11"/>
        <color rgb="FF000000"/>
        <rFont val="Calibri"/>
      </rPr>
      <t xml:space="preserve">    INNER JOIN sys.server_principals M ON M.principal_id = X.member_principal_id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CONTROL SERVER permission is similar but not identical to the sysadmin fixed server role. Permissions do not imply role memberships and role memberships do not grant permissions. (e.g., CONTROL SERVER does not imply membership in the sysadmin fixed server role.)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only the documented and approved logins have privileged functions in SQL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current configuration does not match the documented baseline, this is a finding.</t>
    </r>
  </si>
  <si>
    <t>V-213980</t>
  </si>
  <si>
    <r>
      <rPr>
        <sz val="11"/>
        <rFont val="Calibri"/>
      </rPr>
      <t>Use of credentials and proxies must be restricted to necessary cases only.</t>
    </r>
  </si>
  <si>
    <r>
      <rPr>
        <sz val="11"/>
        <color rgb="FF000000"/>
        <rFont val="Calibri"/>
      </rPr>
      <t xml:space="preserve">Remove any SQL Agent Proxy accounts and credentials that are not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DROP CREDENTIAL &lt;Credential Name&gt;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[msdb] </t>
    </r>
    <r>
      <rPr>
        <sz val="11"/>
        <color rgb="FF000000"/>
        <rFont val="Calibri"/>
      </rPr>
      <t xml:space="preserve">
</t>
    </r>
    <r>
      <rPr>
        <sz val="11"/>
        <color rgb="FF000000"/>
        <rFont val="Calibri"/>
      </rPr>
      <t xml:space="preserve">EXEC sp_delete_proxy @proxy_name = '&lt;Proxy Name&gt;' </t>
    </r>
    <r>
      <rPr>
        <sz val="11"/>
        <color rgb="FF000000"/>
        <rFont val="Calibri"/>
      </rPr>
      <t xml:space="preserve">
</t>
    </r>
    <r>
      <rPr>
        <sz val="11"/>
        <color rgb="FF000000"/>
        <rFont val="Calibri"/>
      </rPr>
      <t>GO</t>
    </r>
  </si>
  <si>
    <r>
      <rPr>
        <sz val="11"/>
        <color rgb="FF000000"/>
        <rFont val="Calibri"/>
      </rPr>
      <t xml:space="preserve">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Privilege elevation must be utilized only where necessary and protected from misuse.</t>
    </r>
  </si>
  <si>
    <r>
      <rPr>
        <sz val="11"/>
        <color rgb="FF000000"/>
        <rFont val="Calibri"/>
      </rPr>
      <t xml:space="preserve">Review the server documentation to obtain a listing of accounts used for executing external processes. Execute the following query to obtain a listing of accounts currently configured for use by external processes.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C.name AS credential_name, C.credential_identity </t>
    </r>
    <r>
      <rPr>
        <sz val="11"/>
        <color rgb="FF000000"/>
        <rFont val="Calibri"/>
      </rPr>
      <t xml:space="preserve">
</t>
    </r>
    <r>
      <rPr>
        <sz val="11"/>
        <color rgb="FF000000"/>
        <rFont val="Calibri"/>
      </rPr>
      <t xml:space="preserve">FROM sys.credentials C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P.name AS proxy_name, C.name AS credential_name, C.credential_identity </t>
    </r>
    <r>
      <rPr>
        <sz val="11"/>
        <color rgb="FF000000"/>
        <rFont val="Calibri"/>
      </rPr>
      <t xml:space="preserve">
</t>
    </r>
    <r>
      <rPr>
        <sz val="11"/>
        <color rgb="FF000000"/>
        <rFont val="Calibri"/>
      </rPr>
      <t xml:space="preserve">FROM sys.credentials C  </t>
    </r>
    <r>
      <rPr>
        <sz val="11"/>
        <color rgb="FF000000"/>
        <rFont val="Calibri"/>
      </rPr>
      <t xml:space="preserve">
</t>
    </r>
    <r>
      <rPr>
        <sz val="11"/>
        <color rgb="FF000000"/>
        <rFont val="Calibri"/>
      </rPr>
      <t xml:space="preserve">JOIN msdb.dbo.sysproxies P ON C.credential_id = P.credential_id </t>
    </r>
    <r>
      <rPr>
        <sz val="11"/>
        <color rgb="FF000000"/>
        <rFont val="Calibri"/>
      </rPr>
      <t xml:space="preserve">
</t>
    </r>
    <r>
      <rPr>
        <sz val="11"/>
        <color rgb="FF000000"/>
        <rFont val="Calibri"/>
      </rPr>
      <t xml:space="preserve">WHERE P.enabled =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Credentials or SQL Agent Proxy accounts are returned that are not documented and authorized, this is a finding.</t>
    </r>
  </si>
  <si>
    <t>V-213983</t>
  </si>
  <si>
    <r>
      <rPr>
        <sz val="11"/>
        <rFont val="Calibri"/>
      </rPr>
      <t>SQL Server must allocate audit record storage capacity in accordance with organization-defined audit record storage requirements.</t>
    </r>
  </si>
  <si>
    <r>
      <rPr>
        <sz val="11"/>
        <color rgb="FF000000"/>
        <rFont val="Calibri"/>
      </rPr>
      <t xml:space="preserve">Review the SQL Audit file location; ensure the destination has enough space available to accommodate the maximum total size of all files that could be written.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Configure the maximum number of audit log files that are to be generated, staying within the number of logs the system was sized to support.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Update the "max_files" or "max_rollover_files" parameter of the audits to ensure the correct number of files is defined.</t>
    </r>
    <r>
      <rPr>
        <sz val="11"/>
        <color rgb="FF000000"/>
        <rFont val="Calibri"/>
      </rPr>
      <t xml:space="preserve">
</t>
    </r>
    <r>
      <rPr>
        <sz val="11"/>
        <color rgb="FF000000"/>
        <rFont val="Calibri"/>
      </rPr>
      <t>If writing to application event logs or security logs, space considerations are covered in the Windows Server STIGs. Be sure to reference these depending on the OS in use.</t>
    </r>
  </si>
  <si>
    <r>
      <rPr>
        <sz val="11"/>
        <color rgb="FF000000"/>
        <rFont val="Calibri"/>
      </rPr>
      <t xml:space="preserve">In order to ensure sufficient storage capacity for the audit logs, SQL Server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task of allocating audit record storage capacity is usually performed during initial installation of SQL Server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SQL Server's ability to reuse the space formerly occupied by off-loaded records.</t>
    </r>
  </si>
  <si>
    <r>
      <rPr>
        <sz val="11"/>
        <color rgb="FF000000"/>
        <rFont val="Calibri"/>
      </rPr>
      <t>If the database is setup to write audit logs using APPLICATION or SECURITY event logs rather than writing to a file, this is Not Applicable.</t>
    </r>
    <r>
      <rPr>
        <sz val="11"/>
        <color rgb="FF000000"/>
        <rFont val="Calibri"/>
      </rPr>
      <t xml:space="preserve">
</t>
    </r>
    <r>
      <rPr>
        <sz val="11"/>
        <color rgb="FF000000"/>
        <rFont val="Calibri"/>
      </rPr>
      <t xml:space="preserve">Check the server documentation for the SQL Audit file size configurations. Locate the Audit file path and drive.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max_file_size, max_rollover_files, log_file_path AS "Audit Path"  </t>
    </r>
    <r>
      <rPr>
        <sz val="11"/>
        <color rgb="FF000000"/>
        <rFont val="Calibri"/>
      </rPr>
      <t xml:space="preserve">
</t>
    </r>
    <r>
      <rPr>
        <sz val="11"/>
        <color rgb="FF000000"/>
        <rFont val="Calibri"/>
      </rPr>
      <t xml:space="preserve">FROM sys.server_file_audits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Calculate the space needed as the maximum file size and number of files from the SQL Audit File properties.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calculated product of the "max_file_size" times the "max_rollover_files" exceeds the size of the storage location, this is a finding; </t>
    </r>
    <r>
      <rPr>
        <sz val="11"/>
        <color rgb="FF000000"/>
        <rFont val="Calibri"/>
      </rPr>
      <t xml:space="preserve">
</t>
    </r>
    <r>
      <rPr>
        <sz val="11"/>
        <color rgb="FF000000"/>
        <rFont val="Calibri"/>
      </rPr>
      <t>OR if "max_file_size" is set to "0" (Unlimited), this is a finding;</t>
    </r>
    <r>
      <rPr>
        <sz val="11"/>
        <color rgb="FF000000"/>
        <rFont val="Calibri"/>
      </rPr>
      <t xml:space="preserve">
</t>
    </r>
    <r>
      <rPr>
        <sz val="11"/>
        <color rgb="FF000000"/>
        <rFont val="Calibri"/>
      </rPr>
      <t>OR if "max_rollover_files" are set to "0" (None) or "2147483647" (Unlimited), this is a finding.</t>
    </r>
  </si>
  <si>
    <t>V-213984</t>
  </si>
  <si>
    <r>
      <rPr>
        <sz val="11"/>
        <rFont val="Calibri"/>
      </rPr>
      <t>SQL Server must provide a warning to appropriate support staff when allocated audit record storage volume reaches 75% of maximum audit record storage capacity.</t>
    </r>
  </si>
  <si>
    <r>
      <rPr>
        <sz val="11"/>
        <color rgb="FF000000"/>
        <rFont val="Calibri"/>
      </rPr>
      <t>Utilize operating system alerting mechanisms, SQL Agent, Operations Management tools, and/or third-party tools to configure the system to notify appropriate support staff immediately upon storage volume utilization reaching 75%.</t>
    </r>
  </si>
  <si>
    <r>
      <rPr>
        <sz val="11"/>
        <color rgb="FF000000"/>
        <rFont val="Calibri"/>
      </rPr>
      <t xml:space="preserve">Organizations are required to use a central log management system, so, under normal conditions, the audit space allocated to SQL Server on its own server will not be an issue. However, space will still be required on the server for SQL Server audit records in transit, and, under abnormal conditions, this could fill up. Since a requirement exists to halt processing upon audit failure, a service outage would result.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appropriate support staff include, at a minimum, the ISSO and the DBA/SA.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Monitoring of free space can be accomplished using Microsoft System Center or a third-party monitoring tool.</t>
    </r>
  </si>
  <si>
    <r>
      <rPr>
        <sz val="11"/>
        <color rgb="FF000000"/>
        <rFont val="Calibri"/>
      </rPr>
      <t xml:space="preserve">The operating system and SQL Server offer a number of methods for checking the drive or volume free space. Locate the destination drive where SQL Audits are stored and review system configuration.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alert exist to notify support staff in the event the SQL Audit drive reaches 75%, this is a finding.</t>
    </r>
  </si>
  <si>
    <t>V-213985</t>
  </si>
  <si>
    <r>
      <rPr>
        <sz val="11"/>
        <rFont val="Calibri"/>
      </rPr>
      <t>SQL Server must provide an immediate real-time alert to appropriate support staff of all audit log failures.</t>
    </r>
  </si>
  <si>
    <r>
      <rPr>
        <sz val="11"/>
        <color rgb="FF000000"/>
        <rFont val="Calibri"/>
      </rPr>
      <t>Configure the system to provide immediate real-time alerts to appropriate support staff when an audit log failure occurs.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</si>
  <si>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 xml:space="preserve">The appropriate support staff include, at a minimum, the ISSO and the DBA/SA. </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 Alerts can be generated using tools like the SQL Server Agent Alerts and Database Mail.</t>
    </r>
  </si>
  <si>
    <r>
      <rPr>
        <sz val="11"/>
        <color rgb="FF000000"/>
        <rFont val="Calibri"/>
      </rPr>
      <t>Review SQL Server settings,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</si>
  <si>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V-213986</t>
  </si>
  <si>
    <r>
      <rPr>
        <sz val="11"/>
        <rFont val="Calibri"/>
      </rPr>
      <t>SQL Server must record time stamps in audit records and application data that can be mapped to Coordinated Universal Time (UTC, formerly GMT).</t>
    </r>
  </si>
  <si>
    <r>
      <rPr>
        <sz val="11"/>
        <color rgb="FF000000"/>
        <rFont val="Calibri"/>
      </rPr>
      <t xml:space="preserve">Where possible, configure the operating system to automatic synchronize with an official time server, using NTP.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Where there is reason not to implement automatic synchronization with an official time server, using NTP, document the reason, and the procedure for maintaining the correct time, and obtain AO approval. Enforce the procedure.</t>
    </r>
  </si>
  <si>
    <r>
      <rPr>
        <sz val="11"/>
        <color rgb="FF000000"/>
        <rFont val="Calibri"/>
      </rPr>
      <t xml:space="preserve">If time stamps are not consistently applied and there is no common time reference, it is difficult to perform forensic analysis.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SQL Server must include date and time. Time is commonly expressed in Coordinated Universal Time (UTC), a modern continuation of Greenwich Mean Time (GMT), or local time with an offset from UTC.</t>
    </r>
  </si>
  <si>
    <r>
      <rPr>
        <sz val="11"/>
        <color rgb="FF000000"/>
        <rFont val="Calibri"/>
      </rPr>
      <t xml:space="preserve">SQL Server audits store the timestamp in UTC 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computer is joined to a domain.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DEFAULT_DOMAIN()[DomainName]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this is not NULL,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computer is not joined to a domain, determine what the time source is. (Run the following command in an elevated PowerShell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w32tm /query /source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results of the command return "Local CMOS Clock" and is not documented with justification and AO authorization,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OS does not synchronize with a time server, review the procedure for maintaining accurate time on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such a procedure does not exist,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procedure exists, review evidence that the correct time is actually maintained.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evidence indicates otherwise, this is a finding.</t>
    </r>
  </si>
  <si>
    <t>V-213987</t>
  </si>
  <si>
    <r>
      <rPr>
        <sz val="11"/>
        <rFont val="Calibri"/>
      </rPr>
      <t>SQL Server must enforce access restrictions associated with changes to the configuration of the instance.</t>
    </r>
  </si>
  <si>
    <r>
      <rPr>
        <sz val="11"/>
        <color rgb="FF000000"/>
        <rFont val="Calibri"/>
      </rPr>
      <t xml:space="preserve">Revoke unauthorized permissions from principals.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https://msdn.microsoft.com/en-us/library/ms186308.aspx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 unauthorized logins from roles.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ROLE DROP MEMBER login;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https://technet.microsoft.com/en-us/library/ee677634.aspx</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</si>
  <si>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</si>
  <si>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 xml:space="preserve">Obtain a list of logins who have privileged permissions and role memberships in SQL.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query to obtain a list of logins and roles and their respective permissions assignment: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p.name AS Principal, </t>
    </r>
    <r>
      <rPr>
        <sz val="11"/>
        <color rgb="FF000000"/>
        <rFont val="Calibri"/>
      </rPr>
      <t xml:space="preserve">
</t>
    </r>
    <r>
      <rPr>
        <sz val="11"/>
        <color rgb="FF000000"/>
        <rFont val="Calibri"/>
      </rPr>
      <t xml:space="preserve">p.type_desc AS Type, </t>
    </r>
    <r>
      <rPr>
        <sz val="11"/>
        <color rgb="FF000000"/>
        <rFont val="Calibri"/>
      </rPr>
      <t xml:space="preserve">
</t>
    </r>
    <r>
      <rPr>
        <sz val="11"/>
        <color rgb="FF000000"/>
        <rFont val="Calibri"/>
      </rPr>
      <t xml:space="preserve">sp.permission_name AS Permission,  </t>
    </r>
    <r>
      <rPr>
        <sz val="11"/>
        <color rgb="FF000000"/>
        <rFont val="Calibri"/>
      </rPr>
      <t xml:space="preserve">
</t>
    </r>
    <r>
      <rPr>
        <sz val="11"/>
        <color rgb="FF000000"/>
        <rFont val="Calibri"/>
      </rPr>
      <t xml:space="preserve">sp.state_desc AS State </t>
    </r>
    <r>
      <rPr>
        <sz val="11"/>
        <color rgb="FF000000"/>
        <rFont val="Calibri"/>
      </rPr>
      <t xml:space="preserve">
</t>
    </r>
    <r>
      <rPr>
        <sz val="11"/>
        <color rgb="FF000000"/>
        <rFont val="Calibri"/>
      </rPr>
      <t xml:space="preserve">FROM sys.server_principals p </t>
    </r>
    <r>
      <rPr>
        <sz val="11"/>
        <color rgb="FF000000"/>
        <rFont val="Calibri"/>
      </rPr>
      <t xml:space="preserve">
</t>
    </r>
    <r>
      <rPr>
        <sz val="11"/>
        <color rgb="FF000000"/>
        <rFont val="Calibri"/>
      </rPr>
      <t xml:space="preserve">INNER JOIN sys.server_permissions sp ON p.principal_id = sp.grantee_principal_id </t>
    </r>
    <r>
      <rPr>
        <sz val="11"/>
        <color rgb="FF000000"/>
        <rFont val="Calibri"/>
      </rPr>
      <t xml:space="preserve">
</t>
    </r>
    <r>
      <rPr>
        <sz val="11"/>
        <color rgb="FF000000"/>
        <rFont val="Calibri"/>
      </rPr>
      <t xml:space="preserve">WHERE sp.permission_name = 'CONTROL SERVER' </t>
    </r>
    <r>
      <rPr>
        <sz val="11"/>
        <color rgb="FF000000"/>
        <rFont val="Calibri"/>
      </rPr>
      <t xml:space="preserve">
</t>
    </r>
    <r>
      <rPr>
        <sz val="11"/>
        <color rgb="FF000000"/>
        <rFont val="Calibri"/>
      </rPr>
      <t xml:space="preserve">OR sp.state = 'W'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query to obtain a list of logins and their role memberships.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m.name AS Member, </t>
    </r>
    <r>
      <rPr>
        <sz val="11"/>
        <color rgb="FF000000"/>
        <rFont val="Calibri"/>
      </rPr>
      <t xml:space="preserve">
</t>
    </r>
    <r>
      <rPr>
        <sz val="11"/>
        <color rgb="FF000000"/>
        <rFont val="Calibri"/>
      </rPr>
      <t xml:space="preserve">m.type_desc AS Type, </t>
    </r>
    <r>
      <rPr>
        <sz val="11"/>
        <color rgb="FF000000"/>
        <rFont val="Calibri"/>
      </rPr>
      <t xml:space="preserve">
</t>
    </r>
    <r>
      <rPr>
        <sz val="11"/>
        <color rgb="FF000000"/>
        <rFont val="Calibri"/>
      </rPr>
      <t xml:space="preserve">r.name AS Role </t>
    </r>
    <r>
      <rPr>
        <sz val="11"/>
        <color rgb="FF000000"/>
        <rFont val="Calibri"/>
      </rPr>
      <t xml:space="preserve">
</t>
    </r>
    <r>
      <rPr>
        <sz val="11"/>
        <color rgb="FF000000"/>
        <rFont val="Calibri"/>
      </rPr>
      <t xml:space="preserve">FROM sys.server_principals m </t>
    </r>
    <r>
      <rPr>
        <sz val="11"/>
        <color rgb="FF000000"/>
        <rFont val="Calibri"/>
      </rPr>
      <t xml:space="preserve">
</t>
    </r>
    <r>
      <rPr>
        <sz val="11"/>
        <color rgb="FF000000"/>
        <rFont val="Calibri"/>
      </rPr>
      <t xml:space="preserve">INNER JOIN sys.server_role_members rm ON m.principal_id = rm.member_principal_id </t>
    </r>
    <r>
      <rPr>
        <sz val="11"/>
        <color rgb="FF000000"/>
        <rFont val="Calibri"/>
      </rPr>
      <t xml:space="preserve">
</t>
    </r>
    <r>
      <rPr>
        <sz val="11"/>
        <color rgb="FF000000"/>
        <rFont val="Calibri"/>
      </rPr>
      <t xml:space="preserve">INNER JOIN sys.server_principals r ON rm.role_principal_id = r.principal_id </t>
    </r>
    <r>
      <rPr>
        <sz val="11"/>
        <color rgb="FF000000"/>
        <rFont val="Calibri"/>
      </rPr>
      <t xml:space="preserve">
</t>
    </r>
    <r>
      <rPr>
        <sz val="11"/>
        <color rgb="FF000000"/>
        <rFont val="Calibri"/>
      </rPr>
      <t xml:space="preserve">WHERE r.name IN ('sysadmin','securityadmin','serveradmin')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the server documentation to verify the logins and roles returned are authorized. If the logins and/or roles are not documented and authorized, this is a finding.</t>
    </r>
  </si>
  <si>
    <t>V-213988</t>
  </si>
  <si>
    <r>
      <rPr>
        <sz val="11"/>
        <rFont val="Calibri"/>
      </rPr>
      <t>Windows must enforce access restrictions associated with changes to the configuration of the SQL Server instance.</t>
    </r>
  </si>
  <si>
    <r>
      <rPr>
        <sz val="11"/>
        <color rgb="FF000000"/>
        <rFont val="Calibri"/>
      </rPr>
      <t>Remove users from the local Administrators group who are not authorized.</t>
    </r>
  </si>
  <si>
    <r>
      <rPr>
        <sz val="11"/>
        <color rgb="FF000000"/>
        <rFont val="Calibri"/>
      </rPr>
      <t xml:space="preserve">Obtain a list of users who have privileged access to the server via the local Administrators 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Launch lusrmgr.msc </t>
    </r>
    <r>
      <rPr>
        <sz val="11"/>
        <color rgb="FF000000"/>
        <rFont val="Calibri"/>
      </rPr>
      <t xml:space="preserve">
</t>
    </r>
    <r>
      <rPr>
        <sz val="11"/>
        <color rgb="FF000000"/>
        <rFont val="Calibri"/>
      </rPr>
      <t xml:space="preserve">Select Groups </t>
    </r>
    <r>
      <rPr>
        <sz val="11"/>
        <color rgb="FF000000"/>
        <rFont val="Calibri"/>
      </rPr>
      <t xml:space="preserve">
</t>
    </r>
    <r>
      <rPr>
        <sz val="11"/>
        <color rgb="FF000000"/>
        <rFont val="Calibri"/>
      </rPr>
      <t xml:space="preserve">Double-click Administrators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Alternatively, execute the following command in PowerShell: </t>
    </r>
    <r>
      <rPr>
        <sz val="11"/>
        <color rgb="FF000000"/>
        <rFont val="Calibri"/>
      </rPr>
      <t xml:space="preserve">
</t>
    </r>
    <r>
      <rPr>
        <sz val="11"/>
        <color rgb="FF000000"/>
        <rFont val="Calibri"/>
      </rPr>
      <t xml:space="preserve">net localgroup administrators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server documentation to verify the users returned are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users are not documented and authorized, this is a finding.</t>
    </r>
  </si>
  <si>
    <t>V-213989</t>
  </si>
  <si>
    <r>
      <rPr>
        <sz val="11"/>
        <rFont val="Calibri"/>
      </rPr>
      <t>SQL Server must produce audit records when attempts to modify SQL Server configuration and privileges occur within the database(s).</t>
    </r>
  </si>
  <si>
    <r>
      <rPr>
        <sz val="11"/>
        <color rgb="FF000000"/>
        <rFont val="Calibri"/>
      </rPr>
      <t>Add the required events to the server audit specification to audit denied actions.</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SPECIFICATION STIG_AUDIT_SERVER_SPECIFICATION WITH (STATE = OFF);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SPECIFICATION STIG_AUDIT_SERVER_SPECIFICATION ADD (APPLICATION_ROLE_CHANGE_PASSWORD_GROUP ); </t>
    </r>
    <r>
      <rPr>
        <sz val="11"/>
        <color rgb="FF000000"/>
        <rFont val="Calibri"/>
      </rPr>
      <t xml:space="preserve">
</t>
    </r>
    <r>
      <rPr>
        <sz val="11"/>
        <color rgb="FF000000"/>
        <rFont val="Calibri"/>
      </rPr>
      <t xml:space="preserve">ALTER SERVER AUDIT SPECIFICATION STIG_AUDIT_SERVER_SPECIFICATION ADD (AUDIT_CHANGE_GROUP ); </t>
    </r>
    <r>
      <rPr>
        <sz val="11"/>
        <color rgb="FF000000"/>
        <rFont val="Calibri"/>
      </rPr>
      <t xml:space="preserve">
</t>
    </r>
    <r>
      <rPr>
        <sz val="11"/>
        <color rgb="FF000000"/>
        <rFont val="Calibri"/>
      </rPr>
      <t xml:space="preserve">ALTER SERVER AUDIT SPECIFICATION STIG_AUDIT_SERVER_SPECIFICATION ADD (BACKUP_RESTORE_GROUP ); </t>
    </r>
    <r>
      <rPr>
        <sz val="11"/>
        <color rgb="FF000000"/>
        <rFont val="Calibri"/>
      </rPr>
      <t xml:space="preserve">
</t>
    </r>
    <r>
      <rPr>
        <sz val="11"/>
        <color rgb="FF000000"/>
        <rFont val="Calibri"/>
      </rPr>
      <t xml:space="preserve">ALTER SERVER AUDIT SPECIFICATION STIG_AUDIT_SERVER_SPECIFICATION ADD (DATABASE_CHANGE_GROUP ); </t>
    </r>
    <r>
      <rPr>
        <sz val="11"/>
        <color rgb="FF000000"/>
        <rFont val="Calibri"/>
      </rPr>
      <t xml:space="preserve">
</t>
    </r>
    <r>
      <rPr>
        <sz val="11"/>
        <color rgb="FF000000"/>
        <rFont val="Calibri"/>
      </rPr>
      <t xml:space="preserve">ALTER SERVER AUDIT SPECIFICATION STIG_AUDIT_SERVER_SPECIFICATION ADD (DATABASE_OBJECT_ACCESS_GROUP ); </t>
    </r>
    <r>
      <rPr>
        <sz val="11"/>
        <color rgb="FF000000"/>
        <rFont val="Calibri"/>
      </rPr>
      <t xml:space="preserve">
</t>
    </r>
    <r>
      <rPr>
        <sz val="11"/>
        <color rgb="FF000000"/>
        <rFont val="Calibri"/>
      </rPr>
      <t xml:space="preserve">ALTER SERVER AUDIT SPECIFICATION STIG_AUDIT_SERVER_SPECIFICATION ADD (DATABASE_OBJECT_CHANGE_GROUP ); </t>
    </r>
    <r>
      <rPr>
        <sz val="11"/>
        <color rgb="FF000000"/>
        <rFont val="Calibri"/>
      </rPr>
      <t xml:space="preserve">
</t>
    </r>
    <r>
      <rPr>
        <sz val="11"/>
        <color rgb="FF000000"/>
        <rFont val="Calibri"/>
      </rPr>
      <t xml:space="preserve">ALTER SERVER AUDIT SPECIFICATION STIG_AUDIT_SERVER_SPECIFICATION ADD (DATABASE_OBJECT_OWNERSHIP_CHANGE_GROUP ); </t>
    </r>
    <r>
      <rPr>
        <sz val="11"/>
        <color rgb="FF000000"/>
        <rFont val="Calibri"/>
      </rPr>
      <t xml:space="preserve">
</t>
    </r>
    <r>
      <rPr>
        <sz val="11"/>
        <color rgb="FF000000"/>
        <rFont val="Calibri"/>
      </rPr>
      <t xml:space="preserve">ALTER SERVER AUDIT SPECIFICATION STIG_AUDIT_SERVER_SPECIFICATION ADD (DATABASE_OBJECT_PERMISSION_CHANGE_GROUP ); </t>
    </r>
    <r>
      <rPr>
        <sz val="11"/>
        <color rgb="FF000000"/>
        <rFont val="Calibri"/>
      </rPr>
      <t xml:space="preserve">
</t>
    </r>
    <r>
      <rPr>
        <sz val="11"/>
        <color rgb="FF000000"/>
        <rFont val="Calibri"/>
      </rPr>
      <t xml:space="preserve">ALTER SERVER AUDIT SPECIFICATION STIG_AUDIT_SERVER_SPECIFICATION ADD (DATABASE_OWNERSHIP_CHANGE_GROUP ); </t>
    </r>
    <r>
      <rPr>
        <sz val="11"/>
        <color rgb="FF000000"/>
        <rFont val="Calibri"/>
      </rPr>
      <t xml:space="preserve">
</t>
    </r>
    <r>
      <rPr>
        <sz val="11"/>
        <color rgb="FF000000"/>
        <rFont val="Calibri"/>
      </rPr>
      <t xml:space="preserve">ALTER SERVER AUDIT SPECIFICATION STIG_AUDIT_SERVER_SPECIFICATION ADD (DATABASE_OPERATION_GROUP ); </t>
    </r>
    <r>
      <rPr>
        <sz val="11"/>
        <color rgb="FF000000"/>
        <rFont val="Calibri"/>
      </rPr>
      <t xml:space="preserve">
</t>
    </r>
    <r>
      <rPr>
        <sz val="11"/>
        <color rgb="FF000000"/>
        <rFont val="Calibri"/>
      </rPr>
      <t xml:space="preserve">ALTER SERVER AUDIT SPECIFICATION STIG_AUDIT_SERVER_SPECIFICATION ADD (DATABASE_PERMISSION_CHANGE_GROUP ); </t>
    </r>
    <r>
      <rPr>
        <sz val="11"/>
        <color rgb="FF000000"/>
        <rFont val="Calibri"/>
      </rPr>
      <t xml:space="preserve">
</t>
    </r>
    <r>
      <rPr>
        <sz val="11"/>
        <color rgb="FF000000"/>
        <rFont val="Calibri"/>
      </rPr>
      <t xml:space="preserve">ALTER SERVER AUDIT SPECIFICATION STIG_AUDIT_SERVER_SPECIFICATION ADD (DATABASE_PRINCIPAL_CHANGE_GROUP ); </t>
    </r>
    <r>
      <rPr>
        <sz val="11"/>
        <color rgb="FF000000"/>
        <rFont val="Calibri"/>
      </rPr>
      <t xml:space="preserve">
</t>
    </r>
    <r>
      <rPr>
        <sz val="11"/>
        <color rgb="FF000000"/>
        <rFont val="Calibri"/>
      </rPr>
      <t xml:space="preserve">ALTER SERVER AUDIT SPECIFICATION STIG_AUDIT_SERVER_SPECIFICATION ADD (DATABASE_PRINCIPAL_IMPERSONATION_GROUP ); </t>
    </r>
    <r>
      <rPr>
        <sz val="11"/>
        <color rgb="FF000000"/>
        <rFont val="Calibri"/>
      </rPr>
      <t xml:space="preserve">
</t>
    </r>
    <r>
      <rPr>
        <sz val="11"/>
        <color rgb="FF000000"/>
        <rFont val="Calibri"/>
      </rPr>
      <t xml:space="preserve">ALTER SERVER AUDIT SPECIFICATION STIG_AUDIT_SERVER_SPECIFICATION ADD (DATABASE_ROLE_MEMBER_CHANGE_GROUP ); </t>
    </r>
    <r>
      <rPr>
        <sz val="11"/>
        <color rgb="FF000000"/>
        <rFont val="Calibri"/>
      </rPr>
      <t xml:space="preserve">
</t>
    </r>
    <r>
      <rPr>
        <sz val="11"/>
        <color rgb="FF000000"/>
        <rFont val="Calibri"/>
      </rPr>
      <t xml:space="preserve">ALTER SERVER AUDIT SPECIFICATION STIG_AUDIT_SERVER_SPECIFICATION ADD </t>
    </r>
    <r>
      <rPr>
        <sz val="11"/>
        <color rgb="FF000000"/>
        <rFont val="Calibri"/>
      </rPr>
      <t xml:space="preserve">
</t>
    </r>
    <r>
      <rPr>
        <sz val="11"/>
        <color rgb="FF000000"/>
        <rFont val="Calibri"/>
      </rPr>
      <t xml:space="preserve">(DBCC_GROUP ); </t>
    </r>
    <r>
      <rPr>
        <sz val="11"/>
        <color rgb="FF000000"/>
        <rFont val="Calibri"/>
      </rPr>
      <t xml:space="preserve">
</t>
    </r>
    <r>
      <rPr>
        <sz val="11"/>
        <color rgb="FF000000"/>
        <rFont val="Calibri"/>
      </rPr>
      <t xml:space="preserve">ALTER SERVER AUDIT SPECIFICATION STIG_AUDIT_SERVER_SPECIFICATION ADD (LOGIN_CHANGE_PASSWORD_GROUP ); </t>
    </r>
    <r>
      <rPr>
        <sz val="11"/>
        <color rgb="FF000000"/>
        <rFont val="Calibri"/>
      </rPr>
      <t xml:space="preserve">
</t>
    </r>
    <r>
      <rPr>
        <sz val="11"/>
        <color rgb="FF000000"/>
        <rFont val="Calibri"/>
      </rPr>
      <t xml:space="preserve">ALTER SERVER AUDIT SPECIFICATION STIG_AUDIT_SERVER_SPECIFICATION ADD (SCHEMA_OBJECT_CHANGE_GROUP ); </t>
    </r>
    <r>
      <rPr>
        <sz val="11"/>
        <color rgb="FF000000"/>
        <rFont val="Calibri"/>
      </rPr>
      <t xml:space="preserve">
</t>
    </r>
    <r>
      <rPr>
        <sz val="11"/>
        <color rgb="FF000000"/>
        <rFont val="Calibri"/>
      </rPr>
      <t xml:space="preserve">ALTER SERVER AUDIT SPECIFICATION STIG_AUDIT_SERVER_SPECIFICATION ADD (SCHEMA_OBJECT_OWNERSHIP_CHANGE_GROUP ); </t>
    </r>
    <r>
      <rPr>
        <sz val="11"/>
        <color rgb="FF000000"/>
        <rFont val="Calibri"/>
      </rPr>
      <t xml:space="preserve">
</t>
    </r>
    <r>
      <rPr>
        <sz val="11"/>
        <color rgb="FF000000"/>
        <rFont val="Calibri"/>
      </rPr>
      <t xml:space="preserve">ALTER SERVER AUDIT SPECIFICATION STIG_AUDIT_SERVER_SPECIFICATION ADD (SCHEMA_OBJECT_PERMISSION_CHANGE_GROUP ); </t>
    </r>
    <r>
      <rPr>
        <sz val="11"/>
        <color rgb="FF000000"/>
        <rFont val="Calibri"/>
      </rPr>
      <t xml:space="preserve">
</t>
    </r>
    <r>
      <rPr>
        <sz val="11"/>
        <color rgb="FF000000"/>
        <rFont val="Calibri"/>
      </rPr>
      <t xml:space="preserve">ALTER SERVER AUDIT SPECIFICATION STIG_AUDIT_SERVER_SPECIFICATION ADD (SERVER_OBJECT_CHANGE_GROUP ); </t>
    </r>
    <r>
      <rPr>
        <sz val="11"/>
        <color rgb="FF000000"/>
        <rFont val="Calibri"/>
      </rPr>
      <t xml:space="preserve">
</t>
    </r>
    <r>
      <rPr>
        <sz val="11"/>
        <color rgb="FF000000"/>
        <rFont val="Calibri"/>
      </rPr>
      <t xml:space="preserve">ALTER SERVER AUDIT SPECIFICATION STIG_AUDIT_SERVER_SPECIFICATION ADD (SERVER_OBJECT_OWNERSHIP_CHANGE_GROUP ); </t>
    </r>
    <r>
      <rPr>
        <sz val="11"/>
        <color rgb="FF000000"/>
        <rFont val="Calibri"/>
      </rPr>
      <t xml:space="preserve">
</t>
    </r>
    <r>
      <rPr>
        <sz val="11"/>
        <color rgb="FF000000"/>
        <rFont val="Calibri"/>
      </rPr>
      <t xml:space="preserve">ALTER SERVER AUDIT SPECIFICATION STIG_AUDIT_SERVER_SPECIFICATION ADD (SERVER_OBJECT_PERMISSION_CHANGE_GROUP ); </t>
    </r>
    <r>
      <rPr>
        <sz val="11"/>
        <color rgb="FF000000"/>
        <rFont val="Calibri"/>
      </rPr>
      <t xml:space="preserve">
</t>
    </r>
    <r>
      <rPr>
        <sz val="11"/>
        <color rgb="FF000000"/>
        <rFont val="Calibri"/>
      </rPr>
      <t xml:space="preserve">ALTER SERVER AUDIT SPECIFICATION STIG_AUDIT_SERVER_SPECIFICATION ADD (SERVER_OPERATION_GROUP ); </t>
    </r>
    <r>
      <rPr>
        <sz val="11"/>
        <color rgb="FF000000"/>
        <rFont val="Calibri"/>
      </rPr>
      <t xml:space="preserve">
</t>
    </r>
    <r>
      <rPr>
        <sz val="11"/>
        <color rgb="FF000000"/>
        <rFont val="Calibri"/>
      </rPr>
      <t xml:space="preserve">ALTER SERVER AUDIT SPECIFICATION STIG_AUDIT_SERVER_SPECIFICATION ADD (SERVER_PERMISSION_CHANGE_GROUP ); </t>
    </r>
    <r>
      <rPr>
        <sz val="11"/>
        <color rgb="FF000000"/>
        <rFont val="Calibri"/>
      </rPr>
      <t xml:space="preserve">
</t>
    </r>
    <r>
      <rPr>
        <sz val="11"/>
        <color rgb="FF000000"/>
        <rFont val="Calibri"/>
      </rPr>
      <t xml:space="preserve">ALTER SERVER AUDIT SPECIFICATION STIG_AUDIT_SERVER_SPECIFICATION ADD (SERVER_PRINCIPAL_IMPERSONATION_GROUP ); </t>
    </r>
    <r>
      <rPr>
        <sz val="11"/>
        <color rgb="FF000000"/>
        <rFont val="Calibri"/>
      </rPr>
      <t xml:space="preserve">
</t>
    </r>
    <r>
      <rPr>
        <sz val="11"/>
        <color rgb="FF000000"/>
        <rFont val="Calibri"/>
      </rPr>
      <t xml:space="preserve">ALTER SERVER AUDIT SPECIFICATION STIG_AUDIT_SERVER_SPECIFICATION ADD (SERVER_ROLE_MEMBER_CHANGE_GROUP ); </t>
    </r>
    <r>
      <rPr>
        <sz val="11"/>
        <color rgb="FF000000"/>
        <rFont val="Calibri"/>
      </rPr>
      <t xml:space="preserve">
</t>
    </r>
    <r>
      <rPr>
        <sz val="11"/>
        <color rgb="FF000000"/>
        <rFont val="Calibri"/>
      </rPr>
      <t xml:space="preserve">ALTER SERVER AUDIT SPECIFICATION STIG_AUDIT_SERVER_SPECIFICATION ADD (SERVER_STATE_CHANGE_GROUP ); </t>
    </r>
    <r>
      <rPr>
        <sz val="11"/>
        <color rgb="FF000000"/>
        <rFont val="Calibri"/>
      </rPr>
      <t xml:space="preserve">
</t>
    </r>
    <r>
      <rPr>
        <sz val="11"/>
        <color rgb="FF000000"/>
        <rFont val="Calibri"/>
      </rPr>
      <t xml:space="preserve">ALTER SERVER AUDIT SPECIFICATION STIG_AUDIT_SERVER_SPECIFICATION ADD (TRACE_CHANGE_GROUP );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SPECIFICATION STIG_AUDIT_SERVER_SPECIFICATION WITH (STATE = ON);  </t>
    </r>
    <r>
      <rPr>
        <sz val="11"/>
        <color rgb="FF000000"/>
        <rFont val="Calibri"/>
      </rPr>
      <t xml:space="preserve">
</t>
    </r>
    <r>
      <rPr>
        <sz val="11"/>
        <color rgb="FF000000"/>
        <rFont val="Calibri"/>
      </rPr>
      <t>GO</t>
    </r>
  </si>
  <si>
    <r>
      <rPr>
        <sz val="11"/>
        <color rgb="FF000000"/>
        <rFont val="Calibri"/>
      </rPr>
      <t>Without auditing the enforcement of access restrictions against changes to configuration, it would be difficult to identify attempted attacks, and an audit trail would not be available for forensic investigation for after-the-fact actions.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Changes in the permissions, privileges, and roles granted to users and roles, as well as privileged activity, must be tracked. Without an audit trail, unauthorized elevation or restriction of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function in this context is any operation that modifies the structure of the database, its built-in logic, or its security settings. This would include all Data Definition Language (DDL) statements and all security-related statements. In a SQL environment, it encompasses, but is not necessarily limited to, CREATE, ALTER, DROP, GRANT, REVOKE, and DENY.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 TRUNCATE TABLE, SELECT, INSERT, UPDATE, or DELETE (to a security table executed by a user other than a security principal).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Depending on the capabilities of SQL Server and the design of the database and associated applications, audit logging may be achieved by means of DBMS auditing features, database triggers, other mechanisms, or a combination of these.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that it is particularly important to audit, and tightly control, any action that weakens the implementation of this requirement, since the objective is to have a complete audit trail of all administrative activity.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track failed attempts in addition to the successful ones.</t>
    </r>
    <r>
      <rPr>
        <sz val="11"/>
        <color rgb="FF000000"/>
        <rFont val="Calibri"/>
      </rPr>
      <t xml:space="preserve">
</t>
    </r>
    <r>
      <rPr>
        <sz val="11"/>
        <color rgb="FF000000"/>
        <rFont val="Calibri"/>
      </rPr>
      <t>Satisfies: SRG-APP-000381-DB-000361, SRG-APP-000495-DB-000326, SRG-APP-000495-DB-000327, SRG-APP-000495-DB-000328, SRG-APP-000495-DB-000329, SRG-APP-000499-DB-000330, SRG-APP-000499-DB-000331, SRG-APP-000504-DB-000354, SRG-APP-000504-DB-000355</t>
    </r>
  </si>
  <si>
    <r>
      <rPr>
        <sz val="11"/>
        <color rgb="FF000000"/>
        <rFont val="Calibri"/>
      </rPr>
      <t>Determine if an audit is configured to capture denied actions and started by executing the following query:</t>
    </r>
    <r>
      <rPr>
        <sz val="11"/>
        <color rgb="FF000000"/>
        <rFont val="Calibri"/>
      </rPr>
      <t xml:space="preserve">
</t>
    </r>
    <r>
      <rPr>
        <sz val="11"/>
        <color rgb="FF000000"/>
        <rFont val="Calibri"/>
      </rPr>
      <t>SELECT name AS 'Audit Name',</t>
    </r>
    <r>
      <rPr>
        <sz val="11"/>
        <color rgb="FF000000"/>
        <rFont val="Calibri"/>
      </rPr>
      <t xml:space="preserve">
</t>
    </r>
    <r>
      <rPr>
        <sz val="11"/>
        <color rgb="FF000000"/>
        <rFont val="Calibri"/>
      </rPr>
      <t>status_desc AS 'Audit Status',</t>
    </r>
    <r>
      <rPr>
        <sz val="11"/>
        <color rgb="FF000000"/>
        <rFont val="Calibri"/>
      </rPr>
      <t xml:space="preserve">
</t>
    </r>
    <r>
      <rPr>
        <sz val="11"/>
        <color rgb="FF000000"/>
        <rFont val="Calibri"/>
      </rPr>
      <t>audit_file_path AS 'Current Audit File'</t>
    </r>
    <r>
      <rPr>
        <sz val="11"/>
        <color rgb="FF000000"/>
        <rFont val="Calibri"/>
      </rPr>
      <t xml:space="preserve">
</t>
    </r>
    <r>
      <rPr>
        <sz val="11"/>
        <color rgb="FF000000"/>
        <rFont val="Calibri"/>
      </rPr>
      <t>FROM sys.dm_server_audit_status</t>
    </r>
    <r>
      <rPr>
        <sz val="11"/>
        <color rgb="FF000000"/>
        <rFont val="Calibri"/>
      </rPr>
      <t xml:space="preserve">
</t>
    </r>
    <r>
      <rPr>
        <sz val="11"/>
        <color rgb="FF000000"/>
        <rFont val="Calibri"/>
      </rPr>
      <t>If no records are returned, this is a finding.</t>
    </r>
    <r>
      <rPr>
        <sz val="11"/>
        <color rgb="FF000000"/>
        <rFont val="Calibri"/>
      </rPr>
      <t xml:space="preserve">
</t>
    </r>
    <r>
      <rPr>
        <sz val="11"/>
        <color rgb="FF000000"/>
        <rFont val="Calibri"/>
      </rPr>
      <t>Execute the following query to verify the following events are included in the server audit specification:</t>
    </r>
    <r>
      <rPr>
        <sz val="11"/>
        <color rgb="FF000000"/>
        <rFont val="Calibri"/>
      </rPr>
      <t xml:space="preserve">
</t>
    </r>
    <r>
      <rPr>
        <sz val="11"/>
        <color rgb="FF000000"/>
        <rFont val="Calibri"/>
      </rPr>
      <t>APPLICATION_ROLE_CHANGE_PASSWORD_GROUP,</t>
    </r>
    <r>
      <rPr>
        <sz val="11"/>
        <color rgb="FF000000"/>
        <rFont val="Calibri"/>
      </rPr>
      <t xml:space="preserve">
</t>
    </r>
    <r>
      <rPr>
        <sz val="11"/>
        <color rgb="FF000000"/>
        <rFont val="Calibri"/>
      </rPr>
      <t>AUDIT_CHANGE_GROUP,</t>
    </r>
    <r>
      <rPr>
        <sz val="11"/>
        <color rgb="FF000000"/>
        <rFont val="Calibri"/>
      </rPr>
      <t xml:space="preserve">
</t>
    </r>
    <r>
      <rPr>
        <sz val="11"/>
        <color rgb="FF000000"/>
        <rFont val="Calibri"/>
      </rPr>
      <t>BACKUP_RESTORE_GROUP,</t>
    </r>
    <r>
      <rPr>
        <sz val="11"/>
        <color rgb="FF000000"/>
        <rFont val="Calibri"/>
      </rPr>
      <t xml:space="preserve">
</t>
    </r>
    <r>
      <rPr>
        <sz val="11"/>
        <color rgb="FF000000"/>
        <rFont val="Calibri"/>
      </rPr>
      <t>DATABASE_CHANGE_GROUP,</t>
    </r>
    <r>
      <rPr>
        <sz val="11"/>
        <color rgb="FF000000"/>
        <rFont val="Calibri"/>
      </rPr>
      <t xml:space="preserve">
</t>
    </r>
    <r>
      <rPr>
        <sz val="11"/>
        <color rgb="FF000000"/>
        <rFont val="Calibri"/>
      </rPr>
      <t>DATABASE_OBJECT_ACCESS_GROUP,</t>
    </r>
    <r>
      <rPr>
        <sz val="11"/>
        <color rgb="FF000000"/>
        <rFont val="Calibri"/>
      </rPr>
      <t xml:space="preserve">
</t>
    </r>
    <r>
      <rPr>
        <sz val="11"/>
        <color rgb="FF000000"/>
        <rFont val="Calibri"/>
      </rPr>
      <t>DATABASE_OBJECT_CHANGE_GROUP,</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DATABASE_OPERATION_GROUP,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DATABASE_PRINCIPAL_CHANGE_GROUP,</t>
    </r>
    <r>
      <rPr>
        <sz val="11"/>
        <color rgb="FF000000"/>
        <rFont val="Calibri"/>
      </rPr>
      <t xml:space="preserve">
</t>
    </r>
    <r>
      <rPr>
        <sz val="11"/>
        <color rgb="FF000000"/>
        <rFont val="Calibri"/>
      </rPr>
      <t>DATABASE_PRINCIPAL_IMPERSONATION_GROUP,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DBCC_GROUP,</t>
    </r>
    <r>
      <rPr>
        <sz val="11"/>
        <color rgb="FF000000"/>
        <rFont val="Calibri"/>
      </rPr>
      <t xml:space="preserve">
</t>
    </r>
    <r>
      <rPr>
        <sz val="11"/>
        <color rgb="FF000000"/>
        <rFont val="Calibri"/>
      </rPr>
      <t>LOGIN_CHANGE_PASSWORD_GROUP,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SERVER_OPERATION_GROUP,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SERVER_PRINCIPAL_IMPERSONATION_GROUP,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SERVER_STATE_CHANGE_GROUP,</t>
    </r>
    <r>
      <rPr>
        <sz val="11"/>
        <color rgb="FF000000"/>
        <rFont val="Calibri"/>
      </rPr>
      <t xml:space="preserve">
</t>
    </r>
    <r>
      <rPr>
        <sz val="11"/>
        <color rgb="FF000000"/>
        <rFont val="Calibri"/>
      </rPr>
      <t>TRACE_CHANGE_GROUP</t>
    </r>
    <r>
      <rPr>
        <sz val="11"/>
        <color rgb="FF000000"/>
        <rFont val="Calibri"/>
      </rPr>
      <t xml:space="preserve">
</t>
    </r>
    <r>
      <rPr>
        <sz val="11"/>
        <color rgb="FF000000"/>
        <rFont val="Calibri"/>
      </rPr>
      <t>SELECT a.name AS 'AuditName',</t>
    </r>
    <r>
      <rPr>
        <sz val="11"/>
        <color rgb="FF000000"/>
        <rFont val="Calibri"/>
      </rPr>
      <t xml:space="preserve">
</t>
    </r>
    <r>
      <rPr>
        <sz val="11"/>
        <color rgb="FF000000"/>
        <rFont val="Calibri"/>
      </rPr>
      <t>s.name AS 'SpecName',</t>
    </r>
    <r>
      <rPr>
        <sz val="11"/>
        <color rgb="FF000000"/>
        <rFont val="Calibri"/>
      </rPr>
      <t xml:space="preserve">
</t>
    </r>
    <r>
      <rPr>
        <sz val="11"/>
        <color rgb="FF000000"/>
        <rFont val="Calibri"/>
      </rPr>
      <t>d.audit_action_name AS 'ActionName',</t>
    </r>
    <r>
      <rPr>
        <sz val="11"/>
        <color rgb="FF000000"/>
        <rFont val="Calibri"/>
      </rPr>
      <t xml:space="preserve">
</t>
    </r>
    <r>
      <rPr>
        <sz val="11"/>
        <color rgb="FF000000"/>
        <rFont val="Calibri"/>
      </rPr>
      <t>d.audited_result AS 'Result'</t>
    </r>
    <r>
      <rPr>
        <sz val="11"/>
        <color rgb="FF000000"/>
        <rFont val="Calibri"/>
      </rPr>
      <t xml:space="preserve">
</t>
    </r>
    <r>
      <rPr>
        <sz val="11"/>
        <color rgb="FF000000"/>
        <rFont val="Calibri"/>
      </rPr>
      <t>FROM sys.server_audit_specifications s</t>
    </r>
    <r>
      <rPr>
        <sz val="11"/>
        <color rgb="FF000000"/>
        <rFont val="Calibri"/>
      </rPr>
      <t xml:space="preserve">
</t>
    </r>
    <r>
      <rPr>
        <sz val="11"/>
        <color rgb="FF000000"/>
        <rFont val="Calibri"/>
      </rPr>
      <t>JOIN sys.server_audits a ON s.audit_guid = a.audit_guid</t>
    </r>
    <r>
      <rPr>
        <sz val="11"/>
        <color rgb="FF000000"/>
        <rFont val="Calibri"/>
      </rPr>
      <t xml:space="preserve">
</t>
    </r>
    <r>
      <rPr>
        <sz val="11"/>
        <color rgb="FF000000"/>
        <rFont val="Calibri"/>
      </rPr>
      <t>JOIN sys.server_audit_specification_details d ON s.server_specification_id = d.server_specification_id</t>
    </r>
    <r>
      <rPr>
        <sz val="11"/>
        <color rgb="FF000000"/>
        <rFont val="Calibri"/>
      </rPr>
      <t xml:space="preserve">
</t>
    </r>
    <r>
      <rPr>
        <sz val="11"/>
        <color rgb="FF000000"/>
        <rFont val="Calibri"/>
      </rPr>
      <t>WHERE a.is_state_enabled = 1</t>
    </r>
    <r>
      <rPr>
        <sz val="11"/>
        <color rgb="FF000000"/>
        <rFont val="Calibri"/>
      </rPr>
      <t xml:space="preserve">
</t>
    </r>
    <r>
      <rPr>
        <sz val="11"/>
        <color rgb="FF000000"/>
        <rFont val="Calibri"/>
      </rPr>
      <t>AND d.audit_action_name IN (</t>
    </r>
    <r>
      <rPr>
        <sz val="11"/>
        <color rgb="FF000000"/>
        <rFont val="Calibri"/>
      </rPr>
      <t xml:space="preserve">
</t>
    </r>
    <r>
      <rPr>
        <sz val="11"/>
        <color rgb="FF000000"/>
        <rFont val="Calibri"/>
      </rPr>
      <t>'APPLICATION_ROLE_CHANGE_PASSWORD_GROUP',</t>
    </r>
    <r>
      <rPr>
        <sz val="11"/>
        <color rgb="FF000000"/>
        <rFont val="Calibri"/>
      </rPr>
      <t xml:space="preserve">
</t>
    </r>
    <r>
      <rPr>
        <sz val="11"/>
        <color rgb="FF000000"/>
        <rFont val="Calibri"/>
      </rPr>
      <t>'AUDIT_CHANGE_GROUP',</t>
    </r>
    <r>
      <rPr>
        <sz val="11"/>
        <color rgb="FF000000"/>
        <rFont val="Calibri"/>
      </rPr>
      <t xml:space="preserve">
</t>
    </r>
    <r>
      <rPr>
        <sz val="11"/>
        <color rgb="FF000000"/>
        <rFont val="Calibri"/>
      </rPr>
      <t>'BACKUP_RESTORE_GROUP',</t>
    </r>
    <r>
      <rPr>
        <sz val="11"/>
        <color rgb="FF000000"/>
        <rFont val="Calibri"/>
      </rPr>
      <t xml:space="preserve">
</t>
    </r>
    <r>
      <rPr>
        <sz val="11"/>
        <color rgb="FF000000"/>
        <rFont val="Calibri"/>
      </rPr>
      <t>'DATABASE_CHANGE_GROUP',</t>
    </r>
    <r>
      <rPr>
        <sz val="11"/>
        <color rgb="FF000000"/>
        <rFont val="Calibri"/>
      </rPr>
      <t xml:space="preserve">
</t>
    </r>
    <r>
      <rPr>
        <sz val="11"/>
        <color rgb="FF000000"/>
        <rFont val="Calibri"/>
      </rPr>
      <t>'DATABASE_OBJECT_ACCESS_GROUP',</t>
    </r>
    <r>
      <rPr>
        <sz val="11"/>
        <color rgb="FF000000"/>
        <rFont val="Calibri"/>
      </rPr>
      <t xml:space="preserve">
</t>
    </r>
    <r>
      <rPr>
        <sz val="11"/>
        <color rgb="FF000000"/>
        <rFont val="Calibri"/>
      </rPr>
      <t>'DATABASE_OBJECT_CHANGE_GROUP',</t>
    </r>
    <r>
      <rPr>
        <sz val="11"/>
        <color rgb="FF000000"/>
        <rFont val="Calibri"/>
      </rPr>
      <t xml:space="preserve">
</t>
    </r>
    <r>
      <rPr>
        <sz val="11"/>
        <color rgb="FF000000"/>
        <rFont val="Calibri"/>
      </rPr>
      <t>'DATABASE_OBJECT_OWNERSHIP_CHANGE_GROUP',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'DATABASE_OPERATION_GROUP',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'DATABASE_PRINCIPAL_CHANGE_GROUP',</t>
    </r>
    <r>
      <rPr>
        <sz val="11"/>
        <color rgb="FF000000"/>
        <rFont val="Calibri"/>
      </rPr>
      <t xml:space="preserve">
</t>
    </r>
    <r>
      <rPr>
        <sz val="11"/>
        <color rgb="FF000000"/>
        <rFont val="Calibri"/>
      </rPr>
      <t>'DATABASE_PRINCIPAL_IMPERSONATION_GROUP',</t>
    </r>
    <r>
      <rPr>
        <sz val="11"/>
        <color rgb="FF000000"/>
        <rFont val="Calibri"/>
      </rPr>
      <t xml:space="preserve">
</t>
    </r>
    <r>
      <rPr>
        <sz val="11"/>
        <color rgb="FF000000"/>
        <rFont val="Calibri"/>
      </rPr>
      <t xml:space="preserve">'DATABASE_ROLE_MEMBER_CHANGE_GROUP', </t>
    </r>
    <r>
      <rPr>
        <sz val="11"/>
        <color rgb="FF000000"/>
        <rFont val="Calibri"/>
      </rPr>
      <t xml:space="preserve">
</t>
    </r>
    <r>
      <rPr>
        <sz val="11"/>
        <color rgb="FF000000"/>
        <rFont val="Calibri"/>
      </rPr>
      <t>'DBCC_GROUP',</t>
    </r>
    <r>
      <rPr>
        <sz val="11"/>
        <color rgb="FF000000"/>
        <rFont val="Calibri"/>
      </rPr>
      <t xml:space="preserve">
</t>
    </r>
    <r>
      <rPr>
        <sz val="11"/>
        <color rgb="FF000000"/>
        <rFont val="Calibri"/>
      </rPr>
      <t>'LOGIN_CHANGE_PASSWORD_GROUP',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'SERVER_OPERATION_GROUP',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'SERVER_PRINCIPAL_IMPERSONATION_GROUP',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'SERVER_STATE_CHANGE_GROUP',</t>
    </r>
    <r>
      <rPr>
        <sz val="11"/>
        <color rgb="FF000000"/>
        <rFont val="Calibri"/>
      </rPr>
      <t xml:space="preserve">
</t>
    </r>
    <r>
      <rPr>
        <sz val="11"/>
        <color rgb="FF000000"/>
        <rFont val="Calibri"/>
      </rPr>
      <t>'TRACE_CHANGE_GROUP'</t>
    </r>
    <r>
      <rPr>
        <sz val="11"/>
        <color rgb="FF000000"/>
        <rFont val="Calibri"/>
      </rPr>
      <t xml:space="preserve">
</t>
    </r>
    <r>
      <rPr>
        <sz val="11"/>
        <color rgb="FF000000"/>
        <rFont val="Calibri"/>
      </rPr>
      <t>)</t>
    </r>
    <r>
      <rPr>
        <sz val="11"/>
        <color rgb="FF000000"/>
        <rFont val="Calibri"/>
      </rPr>
      <t xml:space="preserve">
</t>
    </r>
    <r>
      <rPr>
        <sz val="11"/>
        <color rgb="FF000000"/>
        <rFont val="Calibri"/>
      </rPr>
      <t>Order by d.audit_action_name</t>
    </r>
    <r>
      <rPr>
        <sz val="11"/>
        <color rgb="FF000000"/>
        <rFont val="Calibri"/>
      </rPr>
      <t xml:space="preserve">
</t>
    </r>
    <r>
      <rPr>
        <sz val="11"/>
        <color rgb="FF000000"/>
        <rFont val="Calibri"/>
      </rPr>
      <t>If the identified groups are not returned, this is a finding.</t>
    </r>
  </si>
  <si>
    <t>V-213991</t>
  </si>
  <si>
    <r>
      <rPr>
        <sz val="11"/>
        <rFont val="Calibri"/>
      </rPr>
      <t>SQL Server must maintain a separate execution domain for each executing process.</t>
    </r>
  </si>
  <si>
    <r>
      <rPr>
        <sz val="11"/>
        <color rgb="FF000000"/>
        <rFont val="Calibri"/>
      </rPr>
      <t xml:space="preserve">Disable CLR support in SQL Server by executing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 sp_configure 'clr enabled',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</si>
  <si>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 xml:space="preserve">Database management systems can maintain separate execution domains for each executing process by assigning each process a separate address space.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Each process has a distinct address space so that communication between processes is controlled through the security functions, and one process cannot modify the executing code of another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Maintaining separate execution domains for executing processes can be achieved, for example, by implementing separate address spaces.</t>
    </r>
  </si>
  <si>
    <r>
      <rPr>
        <sz val="11"/>
        <color rgb="FF000000"/>
        <rFont val="Calibri"/>
      </rPr>
      <t xml:space="preserve">Review the server documentation to determine whether use of CLR assemblies is required. Run the following query to determine whether CLR is enabled for the 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value, value_in_use </t>
    </r>
    <r>
      <rPr>
        <sz val="11"/>
        <color rgb="FF000000"/>
        <rFont val="Calibri"/>
      </rPr>
      <t xml:space="preserve">
</t>
    </r>
    <r>
      <rPr>
        <sz val="11"/>
        <color rgb="FF000000"/>
        <rFont val="Calibri"/>
      </rPr>
      <t xml:space="preserve">FROM sys.configurations </t>
    </r>
    <r>
      <rPr>
        <sz val="11"/>
        <color rgb="FF000000"/>
        <rFont val="Calibri"/>
      </rPr>
      <t xml:space="preserve">
</t>
    </r>
    <r>
      <rPr>
        <sz val="11"/>
        <color rgb="FF000000"/>
        <rFont val="Calibri"/>
      </rPr>
      <t xml:space="preserve">WHERE name = 'clr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"value_in_use" is a "1" and CLR is not required, this is a finding.</t>
    </r>
  </si>
  <si>
    <t>V-213992</t>
  </si>
  <si>
    <r>
      <rPr>
        <sz val="11"/>
        <rFont val="Calibri"/>
      </rPr>
      <t>SQL Server services must be configured to run under unique dedicated user accounts.</t>
    </r>
  </si>
  <si>
    <r>
      <rPr>
        <sz val="11"/>
        <color rgb="FF000000"/>
        <rFont val="Calibri"/>
      </rPr>
      <t xml:space="preserve">Configure SQL Server services to have a documented, dedicated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non-domain servers, consider using virtual service accounts (VSA). See https://msdn.microsoft.com/en-us/library/ms143504.aspx#VA_Desc for more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standalone, domain-joined servers, consider using managed service accounts. See https://msdn.microsoft.com/en-us/library/ms143504.aspx#MSA for more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clustered instances, consider using group managed service accounts. See https://msdn.microsoft.com/en-us/library/ms143504.aspx#GMSA or https://blogs.msdn.microsoft.com/markweberblog/2016/05/25/group-managed-service-accounts-gmsa-and-sql-server-2016/ for more information.</t>
    </r>
  </si>
  <si>
    <r>
      <rPr>
        <sz val="11"/>
        <color rgb="FF000000"/>
        <rFont val="Calibri"/>
      </rPr>
      <t>Database management systems can maintain separate execution domains for each executing process by assigning each process a separate address space. Each process has a distinct address space so that communication between processes is controlled through the security functions, and one process cannot modify the executing code of another process. Maintaining separate execution domains for executing processes can be achieved, for example, by implementing separate address spaces.</t>
    </r>
  </si>
  <si>
    <r>
      <rPr>
        <sz val="11"/>
        <color rgb="FF000000"/>
        <rFont val="Calibri"/>
      </rPr>
      <t xml:space="preserve">Review the server documentation to obtain a listing of required service accounts. Review the accounts configured for all SQL Server services installed on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Start &gt;&gt; Type "SQL Server Configuration Manager" &gt;&gt; Launch the program &gt;&gt; Click SQL Server Services tree node. Review the "Log On As" column for each 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services are configured with the same service account or are configured with an account that is not documented and authorized, this is a finding.</t>
    </r>
  </si>
  <si>
    <t>V-213993</t>
  </si>
  <si>
    <r>
      <rPr>
        <sz val="11"/>
        <rFont val="Calibri"/>
      </rPr>
      <t>When updates are applied to SQL Server software, any software components that have been replaced or made unnecessary must be removed.</t>
    </r>
  </si>
  <si>
    <r>
      <rPr>
        <sz val="11"/>
        <color rgb="FF000000"/>
        <rFont val="Calibri"/>
      </rPr>
      <t xml:space="preserve">Previous versions of DBMS components that are not removed from the information system after updates have been installed may be exploited by adversaries.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DBMSs' installation tools may remove older versions of software automatically from the information system. In other cases, manual review and removal will be required. In planning installations and upgrades, organizations must include steps (automated, manual, or both) to identify and remove the outdated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transition period may be necessary when both the old and the new software are required. This should be taken into account in the planning.</t>
    </r>
  </si>
  <si>
    <r>
      <rPr>
        <sz val="11"/>
        <color rgb="FF000000"/>
        <rFont val="Calibri"/>
      </rPr>
      <t xml:space="preserve">From the server documentation, obtain a listing of required components.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 listing of components installed on the 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Click Start &gt;&gt; Type "SQL Server 2016 Installation Center" &gt;&gt; Launch the program &gt;&gt; Click Tools &gt;&gt; Click "Installed SQL Server features discovery report"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Compare the feature listing against the required components listing. If any features are installed, but are not required, this is a finding.</t>
    </r>
  </si>
  <si>
    <t>V-213994</t>
  </si>
  <si>
    <r>
      <rPr>
        <sz val="11"/>
        <rFont val="Calibri"/>
      </rPr>
      <t>Security-relevant software updates to SQL Server must be installed within the time period directed by an authoritative source (e.g. IAVM, CTOs, DTMs, and STIGs).</t>
    </r>
  </si>
  <si>
    <r>
      <rPr>
        <sz val="11"/>
        <color rgb="FF000000"/>
        <rFont val="Calibri"/>
      </rPr>
      <t>Upgrade SQL Server to the Microsoft-supported version.  Institute and adhere to policies and procedures to ensure that patches are consistently applied to SQL Server within the time allowed.</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</si>
  <si>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SQL Server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</si>
  <si>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evidence that software patches are consistently applied to SQL Server within the time frame defined for each patch. To be considered supported, Microsoft must report that the version is supported by security patches to known vulnerability. Review the Support dates at: https://learn.microsoft.com/en-us/troubleshoot/sql/releases/download-and-install-latest-updates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SQL Server version by running the following script: Print @@version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SQL Server version is not shown as supported,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such evidence cannot be obtained, or the evidence that is obtained indicates a pattern of noncompliance, this is a finding.</t>
    </r>
  </si>
  <si>
    <t>V-214000</t>
  </si>
  <si>
    <r>
      <rPr>
        <sz val="11"/>
        <rFont val="Calibri"/>
      </rPr>
      <t>SQL Server must generate audit records when successful and unsuccessful attempts to add privileges/permissions occur.</t>
    </r>
  </si>
  <si>
    <r>
      <rPr>
        <sz val="11"/>
        <color rgb="FF000000"/>
        <rFont val="Calibri"/>
      </rPr>
      <t xml:space="preserve">Add the following events to the SQL Server Audit that is being used for the STIG compliant 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DATABASE_OBJECT_OWNERSHIP_CHANGE_GROUP </t>
    </r>
    <r>
      <rPr>
        <sz val="11"/>
        <color rgb="FF000000"/>
        <rFont val="Calibri"/>
      </rPr>
      <t xml:space="preserve">
</t>
    </r>
    <r>
      <rPr>
        <sz val="11"/>
        <color rgb="FF000000"/>
        <rFont val="Calibri"/>
      </rPr>
      <t xml:space="preserve">DATABASE_OBJECT_PERMISSION_CHANGE_GROUP </t>
    </r>
    <r>
      <rPr>
        <sz val="11"/>
        <color rgb="FF000000"/>
        <rFont val="Calibri"/>
      </rPr>
      <t xml:space="preserve">
</t>
    </r>
    <r>
      <rPr>
        <sz val="11"/>
        <color rgb="FF000000"/>
        <rFont val="Calibri"/>
      </rPr>
      <t xml:space="preserve">DATABASE_OWNERSHIP_CHANGE_GROUP </t>
    </r>
    <r>
      <rPr>
        <sz val="11"/>
        <color rgb="FF000000"/>
        <rFont val="Calibri"/>
      </rPr>
      <t xml:space="preserve">
</t>
    </r>
    <r>
      <rPr>
        <sz val="11"/>
        <color rgb="FF000000"/>
        <rFont val="Calibri"/>
      </rPr>
      <t xml:space="preserve">DATABASE_PERMISSION_CHANGE_GROUP </t>
    </r>
    <r>
      <rPr>
        <sz val="11"/>
        <color rgb="FF000000"/>
        <rFont val="Calibri"/>
      </rPr>
      <t xml:space="preserve">
</t>
    </r>
    <r>
      <rPr>
        <sz val="11"/>
        <color rgb="FF000000"/>
        <rFont val="Calibri"/>
      </rPr>
      <t xml:space="preserve">DATABASE_ROLE_MEMBER_CHANGE_GROUP </t>
    </r>
    <r>
      <rPr>
        <sz val="11"/>
        <color rgb="FF000000"/>
        <rFont val="Calibri"/>
      </rPr>
      <t xml:space="preserve">
</t>
    </r>
    <r>
      <rPr>
        <sz val="11"/>
        <color rgb="FF000000"/>
        <rFont val="Calibri"/>
      </rPr>
      <t xml:space="preserve">SCHEMA_OBJECT_OWNERSHIP_CHANGE_GROUP </t>
    </r>
    <r>
      <rPr>
        <sz val="11"/>
        <color rgb="FF000000"/>
        <rFont val="Calibri"/>
      </rPr>
      <t xml:space="preserve">
</t>
    </r>
    <r>
      <rPr>
        <sz val="11"/>
        <color rgb="FF000000"/>
        <rFont val="Calibri"/>
      </rPr>
      <t xml:space="preserve">SCHEMA_OBJECT_PERMISSION_CHANGE_GROUP </t>
    </r>
    <r>
      <rPr>
        <sz val="11"/>
        <color rgb="FF000000"/>
        <rFont val="Calibri"/>
      </rPr>
      <t xml:space="preserve">
</t>
    </r>
    <r>
      <rPr>
        <sz val="11"/>
        <color rgb="FF000000"/>
        <rFont val="Calibri"/>
      </rPr>
      <t xml:space="preserve">SERVER_OBJECT_OWNERSHIP_CHANGE_GROUP </t>
    </r>
    <r>
      <rPr>
        <sz val="11"/>
        <color rgb="FF000000"/>
        <rFont val="Calibri"/>
      </rPr>
      <t xml:space="preserve">
</t>
    </r>
    <r>
      <rPr>
        <sz val="11"/>
        <color rgb="FF000000"/>
        <rFont val="Calibri"/>
      </rPr>
      <t xml:space="preserve">SERVER_OBJECT_PERMISSION_CHANGE_GROUP </t>
    </r>
    <r>
      <rPr>
        <sz val="11"/>
        <color rgb="FF000000"/>
        <rFont val="Calibri"/>
      </rPr>
      <t xml:space="preserve">
</t>
    </r>
    <r>
      <rPr>
        <sz val="11"/>
        <color rgb="FF000000"/>
        <rFont val="Calibri"/>
      </rPr>
      <t xml:space="preserve">SERVER_PERMISSION_CHANGE_GROUP </t>
    </r>
    <r>
      <rPr>
        <sz val="11"/>
        <color rgb="FF000000"/>
        <rFont val="Calibri"/>
      </rPr>
      <t xml:space="preserve">
</t>
    </r>
    <r>
      <rPr>
        <sz val="11"/>
        <color rgb="FF000000"/>
        <rFont val="Calibri"/>
      </rPr>
      <t xml:space="preserve">SERVER_ROLE_MEMBER_CHANGE_GROUP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See the supplemental file "SQL 2016 Audit.sql". </t>
    </r>
    <r>
      <rPr>
        <sz val="11"/>
        <color rgb="FF000000"/>
        <rFont val="Calibri"/>
      </rPr>
      <t xml:space="preserve">
</t>
    </r>
    <r>
      <rPr>
        <sz val="11"/>
        <color rgb="FF000000"/>
        <rFont val="Calibri"/>
      </rPr>
      <t xml:space="preserve">Reference: </t>
    </r>
    <r>
      <rPr>
        <sz val="11"/>
        <color rgb="FF000000"/>
        <rFont val="Calibri"/>
      </rPr>
      <t xml:space="preserve">
</t>
    </r>
    <r>
      <rPr>
        <sz val="11"/>
        <color rgb="FF000000"/>
        <rFont val="Calibri"/>
      </rPr>
      <t>https://msdn.microsoft.com/en-us/library/cc280663.aspx</t>
    </r>
  </si>
  <si>
    <r>
      <rPr>
        <sz val="11"/>
        <color rgb="FF000000"/>
        <rFont val="Calibri"/>
      </rPr>
      <t xml:space="preserve">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an SQL environment, adding permissions is typically done via the GRANT command, or, in the negative, the DENY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Satisfies: SRG-APP-000495-DB-000326</t>
    </r>
  </si>
  <si>
    <r>
      <rPr>
        <sz val="11"/>
        <color rgb="FF000000"/>
        <rFont val="Calibri"/>
      </rPr>
      <t>Check that SQL Server Audit is being used for the STIG compliant audit.</t>
    </r>
    <r>
      <rPr>
        <sz val="11"/>
        <color rgb="FF000000"/>
        <rFont val="Calibri"/>
      </rPr>
      <t xml:space="preserve">
</t>
    </r>
    <r>
      <rPr>
        <sz val="11"/>
        <color rgb="FF000000"/>
        <rFont val="Calibri"/>
      </rPr>
      <t>Determine if an audit is configured and started by executing the following query:</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FROM sys.dm_server_audit_status</t>
    </r>
    <r>
      <rPr>
        <sz val="11"/>
        <color rgb="FF000000"/>
        <rFont val="Calibri"/>
      </rPr>
      <t xml:space="preserve">
</t>
    </r>
    <r>
      <rPr>
        <sz val="11"/>
        <color rgb="FF000000"/>
        <rFont val="Calibri"/>
      </rPr>
      <t xml:space="preserve">Execute the following query to verify the required audit actions are included in the server audit specification: </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s.name AS 'SpecName', </t>
    </r>
    <r>
      <rPr>
        <sz val="11"/>
        <color rgb="FF000000"/>
        <rFont val="Calibri"/>
      </rPr>
      <t xml:space="preserve">
</t>
    </r>
    <r>
      <rPr>
        <sz val="11"/>
        <color rgb="FF000000"/>
        <rFont val="Calibri"/>
      </rPr>
      <t xml:space="preserve">d.audit_action_name AS 'ActionName', </t>
    </r>
    <r>
      <rPr>
        <sz val="11"/>
        <color rgb="FF000000"/>
        <rFont val="Calibri"/>
      </rPr>
      <t xml:space="preserve">
</t>
    </r>
    <r>
      <rPr>
        <sz val="11"/>
        <color rgb="FF000000"/>
        <rFont val="Calibri"/>
      </rPr>
      <t xml:space="preserve">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WHERE a.is_state_enabled = 1</t>
    </r>
    <r>
      <rPr>
        <sz val="11"/>
        <color rgb="FF000000"/>
        <rFont val="Calibri"/>
      </rPr>
      <t xml:space="preserve">
</t>
    </r>
    <r>
      <rPr>
        <sz val="11"/>
        <color rgb="FF000000"/>
        <rFont val="Calibri"/>
      </rPr>
      <t>AND d.audit_action_name IN ('DATABASE_OBJECT_OWNERSHIP_CHANGE_GROUP'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If the any of the following audit actions are not returned in an active audit, this is a finding.</t>
    </r>
    <r>
      <rPr>
        <sz val="11"/>
        <color rgb="FF000000"/>
        <rFont val="Calibri"/>
      </rPr>
      <t xml:space="preserve">
</t>
    </r>
    <r>
      <rPr>
        <sz val="11"/>
        <color rgb="FF000000"/>
        <rFont val="Calibri"/>
      </rPr>
      <t xml:space="preserve">DATABASE_OBJECT_OWNERSHIP_CHANGE_GROUP </t>
    </r>
    <r>
      <rPr>
        <sz val="11"/>
        <color rgb="FF000000"/>
        <rFont val="Calibri"/>
      </rPr>
      <t xml:space="preserve">
</t>
    </r>
    <r>
      <rPr>
        <sz val="11"/>
        <color rgb="FF000000"/>
        <rFont val="Calibri"/>
      </rPr>
      <t xml:space="preserve">DATABASE_OBJECT_PERMISSION_CHANGE_GROUP </t>
    </r>
    <r>
      <rPr>
        <sz val="11"/>
        <color rgb="FF000000"/>
        <rFont val="Calibri"/>
      </rPr>
      <t xml:space="preserve">
</t>
    </r>
    <r>
      <rPr>
        <sz val="11"/>
        <color rgb="FF000000"/>
        <rFont val="Calibri"/>
      </rPr>
      <t xml:space="preserve">DATABASE_OWNERSHIP_CHANGE_GROUP </t>
    </r>
    <r>
      <rPr>
        <sz val="11"/>
        <color rgb="FF000000"/>
        <rFont val="Calibri"/>
      </rPr>
      <t xml:space="preserve">
</t>
    </r>
    <r>
      <rPr>
        <sz val="11"/>
        <color rgb="FF000000"/>
        <rFont val="Calibri"/>
      </rPr>
      <t xml:space="preserve">DATABASE_PERMISSION_CHANGE_GROUP </t>
    </r>
    <r>
      <rPr>
        <sz val="11"/>
        <color rgb="FF000000"/>
        <rFont val="Calibri"/>
      </rPr>
      <t xml:space="preserve">
</t>
    </r>
    <r>
      <rPr>
        <sz val="11"/>
        <color rgb="FF000000"/>
        <rFont val="Calibri"/>
      </rPr>
      <t xml:space="preserve">DATABASE_ROLE_MEMBER_CHANGE_GROUP </t>
    </r>
    <r>
      <rPr>
        <sz val="11"/>
        <color rgb="FF000000"/>
        <rFont val="Calibri"/>
      </rPr>
      <t xml:space="preserve">
</t>
    </r>
    <r>
      <rPr>
        <sz val="11"/>
        <color rgb="FF000000"/>
        <rFont val="Calibri"/>
      </rPr>
      <t xml:space="preserve">SCHEMA_OBJECT_OWNERSHIP_CHANGE_GROUP </t>
    </r>
    <r>
      <rPr>
        <sz val="11"/>
        <color rgb="FF000000"/>
        <rFont val="Calibri"/>
      </rPr>
      <t xml:space="preserve">
</t>
    </r>
    <r>
      <rPr>
        <sz val="11"/>
        <color rgb="FF000000"/>
        <rFont val="Calibri"/>
      </rPr>
      <t xml:space="preserve">SCHEMA_OBJECT_PERMISSION_CHANGE_GROUP </t>
    </r>
    <r>
      <rPr>
        <sz val="11"/>
        <color rgb="FF000000"/>
        <rFont val="Calibri"/>
      </rPr>
      <t xml:space="preserve">
</t>
    </r>
    <r>
      <rPr>
        <sz val="11"/>
        <color rgb="FF000000"/>
        <rFont val="Calibri"/>
      </rPr>
      <t xml:space="preserve">SERVER_OBJECT_OWNERSHIP_CHANGE_GROUP </t>
    </r>
    <r>
      <rPr>
        <sz val="11"/>
        <color rgb="FF000000"/>
        <rFont val="Calibri"/>
      </rPr>
      <t xml:space="preserve">
</t>
    </r>
    <r>
      <rPr>
        <sz val="11"/>
        <color rgb="FF000000"/>
        <rFont val="Calibri"/>
      </rPr>
      <t xml:space="preserve">SERVER_OBJECT_PERMISSION_CHANGE_GROUP </t>
    </r>
    <r>
      <rPr>
        <sz val="11"/>
        <color rgb="FF000000"/>
        <rFont val="Calibri"/>
      </rPr>
      <t xml:space="preserve">
</t>
    </r>
    <r>
      <rPr>
        <sz val="11"/>
        <color rgb="FF000000"/>
        <rFont val="Calibri"/>
      </rPr>
      <t xml:space="preserve">SERVER_PERMISSION_CHANGE_GROUP </t>
    </r>
    <r>
      <rPr>
        <sz val="11"/>
        <color rgb="FF000000"/>
        <rFont val="Calibri"/>
      </rPr>
      <t xml:space="preserve">
</t>
    </r>
    <r>
      <rPr>
        <sz val="11"/>
        <color rgb="FF000000"/>
        <rFont val="Calibri"/>
      </rPr>
      <t xml:space="preserve">SERVER_ROLE_MEMBER_CHANGE_GROUP </t>
    </r>
    <r>
      <rPr>
        <sz val="11"/>
        <color rgb="FF000000"/>
        <rFont val="Calibri"/>
      </rPr>
      <t xml:space="preserve">
</t>
    </r>
    <r>
      <rPr>
        <sz val="11"/>
        <color rgb="FF000000"/>
        <rFont val="Calibri"/>
      </rPr>
      <t>If no records are returned, this is a finding.</t>
    </r>
  </si>
  <si>
    <t>V-214002</t>
  </si>
  <si>
    <r>
      <rPr>
        <sz val="11"/>
        <rFont val="Calibri"/>
      </rPr>
      <t>SQL Server must generate audit records when successful and unsuccessful attempts to modify privileges/permissions occur.</t>
    </r>
  </si>
  <si>
    <r>
      <rPr>
        <sz val="11"/>
        <color rgb="FF000000"/>
        <rFont val="Calibri"/>
      </rPr>
      <t xml:space="preserve">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an SQL environment, modifying permissions is typically done via the GRANT, REVOKE, and DENY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Satisfies: SRG-APP-000495-DB-000328</t>
    </r>
  </si>
  <si>
    <r>
      <rPr>
        <sz val="11"/>
        <color rgb="FF000000"/>
        <rFont val="Calibri"/>
      </rPr>
      <t>Check that SQL Server Audit is being used for the STIG compliant audit.</t>
    </r>
    <r>
      <rPr>
        <sz val="11"/>
        <color rgb="FF000000"/>
        <rFont val="Calibri"/>
      </rPr>
      <t xml:space="preserve">
</t>
    </r>
    <r>
      <rPr>
        <sz val="11"/>
        <color rgb="FF000000"/>
        <rFont val="Calibri"/>
      </rPr>
      <t>Determine if an audit is configured and started by executing the following query:</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FROM sys.dm_server_audit_status</t>
    </r>
    <r>
      <rPr>
        <sz val="11"/>
        <color rgb="FF000000"/>
        <rFont val="Calibri"/>
      </rPr>
      <t xml:space="preserve">
</t>
    </r>
    <r>
      <rPr>
        <sz val="11"/>
        <color rgb="FF000000"/>
        <rFont val="Calibri"/>
      </rPr>
      <t>Execute the following query to verify the required audit actions are included in the server audit specification:</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s.name AS 'SpecName', </t>
    </r>
    <r>
      <rPr>
        <sz val="11"/>
        <color rgb="FF000000"/>
        <rFont val="Calibri"/>
      </rPr>
      <t xml:space="preserve">
</t>
    </r>
    <r>
      <rPr>
        <sz val="11"/>
        <color rgb="FF000000"/>
        <rFont val="Calibri"/>
      </rPr>
      <t xml:space="preserve">d.audit_action_name AS 'ActionName', </t>
    </r>
    <r>
      <rPr>
        <sz val="11"/>
        <color rgb="FF000000"/>
        <rFont val="Calibri"/>
      </rPr>
      <t xml:space="preserve">
</t>
    </r>
    <r>
      <rPr>
        <sz val="11"/>
        <color rgb="FF000000"/>
        <rFont val="Calibri"/>
      </rPr>
      <t xml:space="preserve">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WHERE a.is_state_enabled = 1</t>
    </r>
    <r>
      <rPr>
        <sz val="11"/>
        <color rgb="FF000000"/>
        <rFont val="Calibri"/>
      </rPr>
      <t xml:space="preserve">
</t>
    </r>
    <r>
      <rPr>
        <sz val="11"/>
        <color rgb="FF000000"/>
        <rFont val="Calibri"/>
      </rPr>
      <t>AND d.audit_action_name IN ('DATABASE_OBJECT_OWNERSHIP_CHANGE_GROUP'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If the any of the following audit actions are not returned in an active audit, this is a finding.</t>
    </r>
    <r>
      <rPr>
        <sz val="11"/>
        <color rgb="FF000000"/>
        <rFont val="Calibri"/>
      </rPr>
      <t xml:space="preserve">
</t>
    </r>
    <r>
      <rPr>
        <sz val="11"/>
        <color rgb="FF000000"/>
        <rFont val="Calibri"/>
      </rPr>
      <t xml:space="preserve">DATABASE_OBJECT_OWNERSHIP_CHANGE_GROUP </t>
    </r>
    <r>
      <rPr>
        <sz val="11"/>
        <color rgb="FF000000"/>
        <rFont val="Calibri"/>
      </rPr>
      <t xml:space="preserve">
</t>
    </r>
    <r>
      <rPr>
        <sz val="11"/>
        <color rgb="FF000000"/>
        <rFont val="Calibri"/>
      </rPr>
      <t xml:space="preserve">DATABASE_OBJECT_PERMISSION_CHANGE_GROUP </t>
    </r>
    <r>
      <rPr>
        <sz val="11"/>
        <color rgb="FF000000"/>
        <rFont val="Calibri"/>
      </rPr>
      <t xml:space="preserve">
</t>
    </r>
    <r>
      <rPr>
        <sz val="11"/>
        <color rgb="FF000000"/>
        <rFont val="Calibri"/>
      </rPr>
      <t xml:space="preserve">DATABASE_OWNERSHIP_CHANGE_GROUP </t>
    </r>
    <r>
      <rPr>
        <sz val="11"/>
        <color rgb="FF000000"/>
        <rFont val="Calibri"/>
      </rPr>
      <t xml:space="preserve">
</t>
    </r>
    <r>
      <rPr>
        <sz val="11"/>
        <color rgb="FF000000"/>
        <rFont val="Calibri"/>
      </rPr>
      <t xml:space="preserve">DATABASE_PERMISSION_CHANGE_GROUP </t>
    </r>
    <r>
      <rPr>
        <sz val="11"/>
        <color rgb="FF000000"/>
        <rFont val="Calibri"/>
      </rPr>
      <t xml:space="preserve">
</t>
    </r>
    <r>
      <rPr>
        <sz val="11"/>
        <color rgb="FF000000"/>
        <rFont val="Calibri"/>
      </rPr>
      <t xml:space="preserve">DATABASE_ROLE_MEMBER_CHANGE_GROUP </t>
    </r>
    <r>
      <rPr>
        <sz val="11"/>
        <color rgb="FF000000"/>
        <rFont val="Calibri"/>
      </rPr>
      <t xml:space="preserve">
</t>
    </r>
    <r>
      <rPr>
        <sz val="11"/>
        <color rgb="FF000000"/>
        <rFont val="Calibri"/>
      </rPr>
      <t xml:space="preserve">SCHEMA_OBJECT_OWNERSHIP_CHANGE_GROUP </t>
    </r>
    <r>
      <rPr>
        <sz val="11"/>
        <color rgb="FF000000"/>
        <rFont val="Calibri"/>
      </rPr>
      <t xml:space="preserve">
</t>
    </r>
    <r>
      <rPr>
        <sz val="11"/>
        <color rgb="FF000000"/>
        <rFont val="Calibri"/>
      </rPr>
      <t xml:space="preserve">SCHEMA_OBJECT_PERMISSION_CHANGE_GROUP </t>
    </r>
    <r>
      <rPr>
        <sz val="11"/>
        <color rgb="FF000000"/>
        <rFont val="Calibri"/>
      </rPr>
      <t xml:space="preserve">
</t>
    </r>
    <r>
      <rPr>
        <sz val="11"/>
        <color rgb="FF000000"/>
        <rFont val="Calibri"/>
      </rPr>
      <t xml:space="preserve">SERVER_OBJECT_OWNERSHIP_CHANGE_GROUP </t>
    </r>
    <r>
      <rPr>
        <sz val="11"/>
        <color rgb="FF000000"/>
        <rFont val="Calibri"/>
      </rPr>
      <t xml:space="preserve">
</t>
    </r>
    <r>
      <rPr>
        <sz val="11"/>
        <color rgb="FF000000"/>
        <rFont val="Calibri"/>
      </rPr>
      <t xml:space="preserve">SERVER_OBJECT_PERMISSION_CHANGE_GROUP </t>
    </r>
    <r>
      <rPr>
        <sz val="11"/>
        <color rgb="FF000000"/>
        <rFont val="Calibri"/>
      </rPr>
      <t xml:space="preserve">
</t>
    </r>
    <r>
      <rPr>
        <sz val="11"/>
        <color rgb="FF000000"/>
        <rFont val="Calibri"/>
      </rPr>
      <t xml:space="preserve">SERVER_PERMISSION_CHANGE_GROUP </t>
    </r>
    <r>
      <rPr>
        <sz val="11"/>
        <color rgb="FF000000"/>
        <rFont val="Calibri"/>
      </rPr>
      <t xml:space="preserve">
</t>
    </r>
    <r>
      <rPr>
        <sz val="11"/>
        <color rgb="FF000000"/>
        <rFont val="Calibri"/>
      </rPr>
      <t xml:space="preserve">SERVER_ROLE_MEMBER_CHANGE_GROUP </t>
    </r>
    <r>
      <rPr>
        <sz val="11"/>
        <color rgb="FF000000"/>
        <rFont val="Calibri"/>
      </rPr>
      <t xml:space="preserve">
</t>
    </r>
    <r>
      <rPr>
        <sz val="11"/>
        <color rgb="FF000000"/>
        <rFont val="Calibri"/>
      </rPr>
      <t>If no records are returned, this is a finding.</t>
    </r>
  </si>
  <si>
    <t>V-214004</t>
  </si>
  <si>
    <r>
      <rPr>
        <sz val="11"/>
        <rFont val="Calibri"/>
      </rPr>
      <t>SQL Server must generate audit records when successful and unsuccessful attempts to modify security objects occur.</t>
    </r>
  </si>
  <si>
    <r>
      <rPr>
        <sz val="11"/>
        <color rgb="FF000000"/>
        <rFont val="Calibri"/>
      </rPr>
      <t xml:space="preserve">Add the "SCHEMA_OBJECT_CHANGE_GROUP" to the server audit specification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SPECIFICATION STIG_AUDIT_SERVER_SPECIFICATION WITH (STATE = OFF);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SPECIFICATION STIG_AUDIT_SERVER_SPECIFICATION ADD (SCHEMA_OBJECT_CHANGE_GROUP);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SPECIFICATION STIG_AUDIT_SERVER_SPECIFICATION WITH (STATE = ON);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See supplemental script "SQL 2016 Audit.sql".</t>
    </r>
  </si>
  <si>
    <r>
      <rPr>
        <sz val="11"/>
        <color rgb="FF000000"/>
        <rFont val="Calibri"/>
      </rPr>
      <t xml:space="preserve">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Satisfies: SRG-APP-000496-DB-000334, SRG-APP-000496-DB-000335, SRG-APP-000501-DB-000336, SRG-APP-000501-DB-000337</t>
    </r>
  </si>
  <si>
    <r>
      <rPr>
        <sz val="11"/>
        <color rgb="FF000000"/>
        <rFont val="Calibri"/>
      </rPr>
      <t xml:space="preserve">Determine if an audit is configured and started by executing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  status_desc AS 'Audit Status', </t>
    </r>
    <r>
      <rPr>
        <sz val="11"/>
        <color rgb="FF000000"/>
        <rFont val="Calibri"/>
      </rPr>
      <t xml:space="preserve">
</t>
    </r>
    <r>
      <rPr>
        <sz val="11"/>
        <color rgb="FF000000"/>
        <rFont val="Calibri"/>
      </rPr>
      <t xml:space="preserve">  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 records are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Execute the following query to verify the "SCHEMA_OBJECT_CHANGE_GROUP" is included in the server audit specification.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  s.name AS 'SpecName', </t>
    </r>
    <r>
      <rPr>
        <sz val="11"/>
        <color rgb="FF000000"/>
        <rFont val="Calibri"/>
      </rPr>
      <t xml:space="preserve">
</t>
    </r>
    <r>
      <rPr>
        <sz val="11"/>
        <color rgb="FF000000"/>
        <rFont val="Calibri"/>
      </rPr>
      <t xml:space="preserve">  d.audit_action_name AS 'ActionName', </t>
    </r>
    <r>
      <rPr>
        <sz val="11"/>
        <color rgb="FF000000"/>
        <rFont val="Calibri"/>
      </rPr>
      <t xml:space="preserve">
</t>
    </r>
    <r>
      <rPr>
        <sz val="11"/>
        <color rgb="FF000000"/>
        <rFont val="Calibri"/>
      </rPr>
      <t xml:space="preserve">  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 xml:space="preserve">WHERE a.is_state_enabled = 1 AND d.audit_action_name = 'SCHEMA_OBJECT_CHANGE_GROUP'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"SCHEMA_OBJECT_CHANGE_GROUP" is not returned in an active audit, this is a finding.</t>
    </r>
  </si>
  <si>
    <t>V-214008</t>
  </si>
  <si>
    <r>
      <rPr>
        <sz val="11"/>
        <rFont val="Calibri"/>
      </rPr>
      <t>SQL Server must generate audit records when successful and unsuccessful attempts to delete privileges/permissions occur.</t>
    </r>
  </si>
  <si>
    <r>
      <rPr>
        <sz val="11"/>
        <color rgb="FF000000"/>
        <rFont val="Calibri"/>
      </rPr>
      <t xml:space="preserve">Add the following events to the SQL Server Audit that is being used for the STIG compliant 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DATABASE_OBJECT_OWNERSHIP_CHANGE_GROUP </t>
    </r>
    <r>
      <rPr>
        <sz val="11"/>
        <color rgb="FF000000"/>
        <rFont val="Calibri"/>
      </rPr>
      <t xml:space="preserve">
</t>
    </r>
    <r>
      <rPr>
        <sz val="11"/>
        <color rgb="FF000000"/>
        <rFont val="Calibri"/>
      </rPr>
      <t xml:space="preserve">DATABASE_OBJECT_PERMISSION_CHANGE_GROUP </t>
    </r>
    <r>
      <rPr>
        <sz val="11"/>
        <color rgb="FF000000"/>
        <rFont val="Calibri"/>
      </rPr>
      <t xml:space="preserve">
</t>
    </r>
    <r>
      <rPr>
        <sz val="11"/>
        <color rgb="FF000000"/>
        <rFont val="Calibri"/>
      </rPr>
      <t xml:space="preserve">DATABASE_OWNERSHIP_CHANGE_GROUP </t>
    </r>
    <r>
      <rPr>
        <sz val="11"/>
        <color rgb="FF000000"/>
        <rFont val="Calibri"/>
      </rPr>
      <t xml:space="preserve">
</t>
    </r>
    <r>
      <rPr>
        <sz val="11"/>
        <color rgb="FF000000"/>
        <rFont val="Calibri"/>
      </rPr>
      <t xml:space="preserve">DATABASE_PERMISSION_CHANGE_GROUP </t>
    </r>
    <r>
      <rPr>
        <sz val="11"/>
        <color rgb="FF000000"/>
        <rFont val="Calibri"/>
      </rPr>
      <t xml:space="preserve">
</t>
    </r>
    <r>
      <rPr>
        <sz val="11"/>
        <color rgb="FF000000"/>
        <rFont val="Calibri"/>
      </rPr>
      <t xml:space="preserve">DATABASE_ROLE_MEMBER_CHANGE_GROUP </t>
    </r>
    <r>
      <rPr>
        <sz val="11"/>
        <color rgb="FF000000"/>
        <rFont val="Calibri"/>
      </rPr>
      <t xml:space="preserve">
</t>
    </r>
    <r>
      <rPr>
        <sz val="11"/>
        <color rgb="FF000000"/>
        <rFont val="Calibri"/>
      </rPr>
      <t xml:space="preserve">SCHEMA_OBJECT_OWNERSHIP_CHANGE_GROUP </t>
    </r>
    <r>
      <rPr>
        <sz val="11"/>
        <color rgb="FF000000"/>
        <rFont val="Calibri"/>
      </rPr>
      <t xml:space="preserve">
</t>
    </r>
    <r>
      <rPr>
        <sz val="11"/>
        <color rgb="FF000000"/>
        <rFont val="Calibri"/>
      </rPr>
      <t xml:space="preserve">SCHEMA_OBJECT_PERMISSION_CHANGE_GROUP </t>
    </r>
    <r>
      <rPr>
        <sz val="11"/>
        <color rgb="FF000000"/>
        <rFont val="Calibri"/>
      </rPr>
      <t xml:space="preserve">
</t>
    </r>
    <r>
      <rPr>
        <sz val="11"/>
        <color rgb="FF000000"/>
        <rFont val="Calibri"/>
      </rPr>
      <t xml:space="preserve">SERVER_OBJECT_OWNERSHIP_CHANGE_GROUP </t>
    </r>
    <r>
      <rPr>
        <sz val="11"/>
        <color rgb="FF000000"/>
        <rFont val="Calibri"/>
      </rPr>
      <t xml:space="preserve">
</t>
    </r>
    <r>
      <rPr>
        <sz val="11"/>
        <color rgb="FF000000"/>
        <rFont val="Calibri"/>
      </rPr>
      <t xml:space="preserve">SERVER_OBJECT_PERMISSION_CHANGE_GROUP </t>
    </r>
    <r>
      <rPr>
        <sz val="11"/>
        <color rgb="FF000000"/>
        <rFont val="Calibri"/>
      </rPr>
      <t xml:space="preserve">
</t>
    </r>
    <r>
      <rPr>
        <sz val="11"/>
        <color rgb="FF000000"/>
        <rFont val="Calibri"/>
      </rPr>
      <t xml:space="preserve">SERVER_PERMISSION_CHANGE_GROUP </t>
    </r>
    <r>
      <rPr>
        <sz val="11"/>
        <color rgb="FF000000"/>
        <rFont val="Calibri"/>
      </rPr>
      <t xml:space="preserve">
</t>
    </r>
    <r>
      <rPr>
        <sz val="11"/>
        <color rgb="FF000000"/>
        <rFont val="Calibri"/>
      </rPr>
      <t xml:space="preserve">SERVER_ROLE_MEMBER_CHANGE_GROUP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See the supplemental file "SQL 2016 Audit.sql".</t>
    </r>
    <r>
      <rPr>
        <sz val="11"/>
        <color rgb="FF000000"/>
        <rFont val="Calibri"/>
      </rPr>
      <t xml:space="preserve">
</t>
    </r>
    <r>
      <rPr>
        <sz val="11"/>
        <color rgb="FF000000"/>
        <rFont val="Calibri"/>
      </rPr>
      <t xml:space="preserve">Reference: </t>
    </r>
    <r>
      <rPr>
        <sz val="11"/>
        <color rgb="FF000000"/>
        <rFont val="Calibri"/>
      </rPr>
      <t xml:space="preserve">
</t>
    </r>
    <r>
      <rPr>
        <sz val="11"/>
        <color rgb="FF000000"/>
        <rFont val="Calibri"/>
      </rPr>
      <t>https://msdn.microsoft.com/en-us/library/cc280663.aspx</t>
    </r>
  </si>
  <si>
    <r>
      <rPr>
        <sz val="11"/>
        <color rgb="FF000000"/>
        <rFont val="Calibri"/>
      </rPr>
      <t xml:space="preserve">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an SQL environment, deleting permissions is typically done via the REVOKE or DENY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</si>
  <si>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 xml:space="preserve">Check that SQL Server Audit is being used for the STIG compliant audit. </t>
    </r>
    <r>
      <rPr>
        <sz val="11"/>
        <color rgb="FF000000"/>
        <rFont val="Calibri"/>
      </rPr>
      <t xml:space="preserve">
</t>
    </r>
    <r>
      <rPr>
        <sz val="11"/>
        <color rgb="FF000000"/>
        <rFont val="Calibri"/>
      </rPr>
      <t xml:space="preserve">Determine if an audit is configured and started by executing the following query. If no records are returned, this is a finding.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status_desc AS 'Audit Status', </t>
    </r>
    <r>
      <rPr>
        <sz val="11"/>
        <color rgb="FF000000"/>
        <rFont val="Calibri"/>
      </rPr>
      <t xml:space="preserve">
</t>
    </r>
    <r>
      <rPr>
        <sz val="11"/>
        <color rgb="FF000000"/>
        <rFont val="Calibri"/>
      </rPr>
      <t xml:space="preserve">audit_file_path AS 'Current Audit File' </t>
    </r>
    <r>
      <rPr>
        <sz val="11"/>
        <color rgb="FF000000"/>
        <rFont val="Calibri"/>
      </rPr>
      <t xml:space="preserve">
</t>
    </r>
    <r>
      <rPr>
        <sz val="11"/>
        <color rgb="FF000000"/>
        <rFont val="Calibri"/>
      </rPr>
      <t>FROM sys.dm_server_audit_status</t>
    </r>
    <r>
      <rPr>
        <sz val="11"/>
        <color rgb="FF000000"/>
        <rFont val="Calibri"/>
      </rPr>
      <t xml:space="preserve">
</t>
    </r>
    <r>
      <rPr>
        <sz val="11"/>
        <color rgb="FF000000"/>
        <rFont val="Calibri"/>
      </rPr>
      <t xml:space="preserve">Execute the following query to verify the required audit actions are included in the server audit specification: </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s.name AS 'SpecName', </t>
    </r>
    <r>
      <rPr>
        <sz val="11"/>
        <color rgb="FF000000"/>
        <rFont val="Calibri"/>
      </rPr>
      <t xml:space="preserve">
</t>
    </r>
    <r>
      <rPr>
        <sz val="11"/>
        <color rgb="FF000000"/>
        <rFont val="Calibri"/>
      </rPr>
      <t xml:space="preserve">d.audit_action_name AS 'ActionName', </t>
    </r>
    <r>
      <rPr>
        <sz val="11"/>
        <color rgb="FF000000"/>
        <rFont val="Calibri"/>
      </rPr>
      <t xml:space="preserve">
</t>
    </r>
    <r>
      <rPr>
        <sz val="11"/>
        <color rgb="FF000000"/>
        <rFont val="Calibri"/>
      </rPr>
      <t xml:space="preserve">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WHERE a.is_state_enabled = 1</t>
    </r>
    <r>
      <rPr>
        <sz val="11"/>
        <color rgb="FF000000"/>
        <rFont val="Calibri"/>
      </rPr>
      <t xml:space="preserve">
</t>
    </r>
    <r>
      <rPr>
        <sz val="11"/>
        <color rgb="FF000000"/>
        <rFont val="Calibri"/>
      </rPr>
      <t>AND d.audit_action_name IN ('DATABASE_OBJECT_OWNERSHIP_CHANGE_GROUP'</t>
    </r>
    <r>
      <rPr>
        <sz val="11"/>
        <color rgb="FF000000"/>
        <rFont val="Calibri"/>
      </rPr>
      <t xml:space="preserve">
</t>
    </r>
    <r>
      <rPr>
        <sz val="11"/>
        <color rgb="FF000000"/>
        <rFont val="Calibri"/>
      </rPr>
      <t>,'DATABASE_OBJECT_PERMISSION_CHANGE_GROUP'</t>
    </r>
    <r>
      <rPr>
        <sz val="11"/>
        <color rgb="FF000000"/>
        <rFont val="Calibri"/>
      </rPr>
      <t xml:space="preserve">
</t>
    </r>
    <r>
      <rPr>
        <sz val="11"/>
        <color rgb="FF000000"/>
        <rFont val="Calibri"/>
      </rPr>
      <t>,'DATABASE_OWNERSHIP_CHANGE_GROUP'</t>
    </r>
    <r>
      <rPr>
        <sz val="11"/>
        <color rgb="FF000000"/>
        <rFont val="Calibri"/>
      </rPr>
      <t xml:space="preserve">
</t>
    </r>
    <r>
      <rPr>
        <sz val="11"/>
        <color rgb="FF000000"/>
        <rFont val="Calibri"/>
      </rPr>
      <t>,'DATABASE_PERMISSION_CHANGE_GROUP'</t>
    </r>
    <r>
      <rPr>
        <sz val="11"/>
        <color rgb="FF000000"/>
        <rFont val="Calibri"/>
      </rPr>
      <t xml:space="preserve">
</t>
    </r>
    <r>
      <rPr>
        <sz val="11"/>
        <color rgb="FF000000"/>
        <rFont val="Calibri"/>
      </rPr>
      <t>,'DATABASE_ROLE_MEMBER_CHANGE_GROUP'</t>
    </r>
    <r>
      <rPr>
        <sz val="11"/>
        <color rgb="FF000000"/>
        <rFont val="Calibri"/>
      </rPr>
      <t xml:space="preserve">
</t>
    </r>
    <r>
      <rPr>
        <sz val="11"/>
        <color rgb="FF000000"/>
        <rFont val="Calibri"/>
      </rPr>
      <t>,'SCHEMA_OBJECT_OWNERSHIP_CHANGE_GROUP'</t>
    </r>
    <r>
      <rPr>
        <sz val="11"/>
        <color rgb="FF000000"/>
        <rFont val="Calibri"/>
      </rPr>
      <t xml:space="preserve">
</t>
    </r>
    <r>
      <rPr>
        <sz val="11"/>
        <color rgb="FF000000"/>
        <rFont val="Calibri"/>
      </rPr>
      <t>,'SCHEMA_OBJECT_PERMISSION_CHANGE_GROUP'</t>
    </r>
    <r>
      <rPr>
        <sz val="11"/>
        <color rgb="FF000000"/>
        <rFont val="Calibri"/>
      </rPr>
      <t xml:space="preserve">
</t>
    </r>
    <r>
      <rPr>
        <sz val="11"/>
        <color rgb="FF000000"/>
        <rFont val="Calibri"/>
      </rPr>
      <t>,'SERVER_OBJECT_OWNERSHIP_CHANGE_GROUP'</t>
    </r>
    <r>
      <rPr>
        <sz val="11"/>
        <color rgb="FF000000"/>
        <rFont val="Calibri"/>
      </rPr>
      <t xml:space="preserve">
</t>
    </r>
    <r>
      <rPr>
        <sz val="11"/>
        <color rgb="FF000000"/>
        <rFont val="Calibri"/>
      </rPr>
      <t>,'SERVER_OBJECT_PERMISSION_CHANGE_GROUP'</t>
    </r>
    <r>
      <rPr>
        <sz val="11"/>
        <color rgb="FF000000"/>
        <rFont val="Calibri"/>
      </rPr>
      <t xml:space="preserve">
</t>
    </r>
    <r>
      <rPr>
        <sz val="11"/>
        <color rgb="FF000000"/>
        <rFont val="Calibri"/>
      </rPr>
      <t>,'SERVER_PERMISSION_CHANGE_GROUP'</t>
    </r>
    <r>
      <rPr>
        <sz val="11"/>
        <color rgb="FF000000"/>
        <rFont val="Calibri"/>
      </rPr>
      <t xml:space="preserve">
</t>
    </r>
    <r>
      <rPr>
        <sz val="11"/>
        <color rgb="FF000000"/>
        <rFont val="Calibri"/>
      </rPr>
      <t>,'SERVER_ROLE_MEMBER_CHANGE_GROUP')</t>
    </r>
    <r>
      <rPr>
        <sz val="11"/>
        <color rgb="FF000000"/>
        <rFont val="Calibri"/>
      </rPr>
      <t xml:space="preserve">
</t>
    </r>
    <r>
      <rPr>
        <sz val="11"/>
        <color rgb="FF000000"/>
        <rFont val="Calibri"/>
      </rPr>
      <t>If the any of the following audit actions are not returned in an active audit, this is a finding.</t>
    </r>
    <r>
      <rPr>
        <sz val="11"/>
        <color rgb="FF000000"/>
        <rFont val="Calibri"/>
      </rPr>
      <t xml:space="preserve">
</t>
    </r>
    <r>
      <rPr>
        <sz val="11"/>
        <color rgb="FF000000"/>
        <rFont val="Calibri"/>
      </rPr>
      <t xml:space="preserve">DATABASE_OBJECT_OWNERSHIP_CHANGE_GROUP </t>
    </r>
    <r>
      <rPr>
        <sz val="11"/>
        <color rgb="FF000000"/>
        <rFont val="Calibri"/>
      </rPr>
      <t xml:space="preserve">
</t>
    </r>
    <r>
      <rPr>
        <sz val="11"/>
        <color rgb="FF000000"/>
        <rFont val="Calibri"/>
      </rPr>
      <t xml:space="preserve">DATABASE_OBJECT_PERMISSION_CHANGE_GROUP </t>
    </r>
    <r>
      <rPr>
        <sz val="11"/>
        <color rgb="FF000000"/>
        <rFont val="Calibri"/>
      </rPr>
      <t xml:space="preserve">
</t>
    </r>
    <r>
      <rPr>
        <sz val="11"/>
        <color rgb="FF000000"/>
        <rFont val="Calibri"/>
      </rPr>
      <t xml:space="preserve">DATABASE_OWNERSHIP_CHANGE_GROUP </t>
    </r>
    <r>
      <rPr>
        <sz val="11"/>
        <color rgb="FF000000"/>
        <rFont val="Calibri"/>
      </rPr>
      <t xml:space="preserve">
</t>
    </r>
    <r>
      <rPr>
        <sz val="11"/>
        <color rgb="FF000000"/>
        <rFont val="Calibri"/>
      </rPr>
      <t xml:space="preserve">DATABASE_PERMISSION_CHANGE_GROUP </t>
    </r>
    <r>
      <rPr>
        <sz val="11"/>
        <color rgb="FF000000"/>
        <rFont val="Calibri"/>
      </rPr>
      <t xml:space="preserve">
</t>
    </r>
    <r>
      <rPr>
        <sz val="11"/>
        <color rgb="FF000000"/>
        <rFont val="Calibri"/>
      </rPr>
      <t xml:space="preserve">DATABASE_ROLE_MEMBER_CHANGE_GROUP </t>
    </r>
    <r>
      <rPr>
        <sz val="11"/>
        <color rgb="FF000000"/>
        <rFont val="Calibri"/>
      </rPr>
      <t xml:space="preserve">
</t>
    </r>
    <r>
      <rPr>
        <sz val="11"/>
        <color rgb="FF000000"/>
        <rFont val="Calibri"/>
      </rPr>
      <t xml:space="preserve">SCHEMA_OBJECT_OWNERSHIP_CHANGE_GROUP </t>
    </r>
    <r>
      <rPr>
        <sz val="11"/>
        <color rgb="FF000000"/>
        <rFont val="Calibri"/>
      </rPr>
      <t xml:space="preserve">
</t>
    </r>
    <r>
      <rPr>
        <sz val="11"/>
        <color rgb="FF000000"/>
        <rFont val="Calibri"/>
      </rPr>
      <t xml:space="preserve">SCHEMA_OBJECT_PERMISSION_CHANGE_GROUP </t>
    </r>
    <r>
      <rPr>
        <sz val="11"/>
        <color rgb="FF000000"/>
        <rFont val="Calibri"/>
      </rPr>
      <t xml:space="preserve">
</t>
    </r>
    <r>
      <rPr>
        <sz val="11"/>
        <color rgb="FF000000"/>
        <rFont val="Calibri"/>
      </rPr>
      <t xml:space="preserve">SERVER_OBJECT_OWNERSHIP_CHANGE_GROUP </t>
    </r>
    <r>
      <rPr>
        <sz val="11"/>
        <color rgb="FF000000"/>
        <rFont val="Calibri"/>
      </rPr>
      <t xml:space="preserve">
</t>
    </r>
    <r>
      <rPr>
        <sz val="11"/>
        <color rgb="FF000000"/>
        <rFont val="Calibri"/>
      </rPr>
      <t xml:space="preserve">SERVER_OBJECT_PERMISSION_CHANGE_GROUP </t>
    </r>
    <r>
      <rPr>
        <sz val="11"/>
        <color rgb="FF000000"/>
        <rFont val="Calibri"/>
      </rPr>
      <t xml:space="preserve">
</t>
    </r>
    <r>
      <rPr>
        <sz val="11"/>
        <color rgb="FF000000"/>
        <rFont val="Calibri"/>
      </rPr>
      <t xml:space="preserve">SERVER_PERMISSION_CHANGE_GROUP </t>
    </r>
    <r>
      <rPr>
        <sz val="11"/>
        <color rgb="FF000000"/>
        <rFont val="Calibri"/>
      </rPr>
      <t xml:space="preserve">
</t>
    </r>
    <r>
      <rPr>
        <sz val="11"/>
        <color rgb="FF000000"/>
        <rFont val="Calibri"/>
      </rPr>
      <t xml:space="preserve">SERVER_ROLE_MEMBER_CHANGE_GROUP </t>
    </r>
    <r>
      <rPr>
        <sz val="11"/>
        <color rgb="FF000000"/>
        <rFont val="Calibri"/>
      </rPr>
      <t xml:space="preserve">
</t>
    </r>
    <r>
      <rPr>
        <sz val="11"/>
        <color rgb="FF000000"/>
        <rFont val="Calibri"/>
      </rPr>
      <t xml:space="preserve">Reference: </t>
    </r>
    <r>
      <rPr>
        <sz val="11"/>
        <color rgb="FF000000"/>
        <rFont val="Calibri"/>
      </rPr>
      <t xml:space="preserve">
</t>
    </r>
    <r>
      <rPr>
        <sz val="11"/>
        <color rgb="FF000000"/>
        <rFont val="Calibri"/>
      </rPr>
      <t>https://msdn.microsoft.com/en-us/library/cc280663.aspx</t>
    </r>
  </si>
  <si>
    <t>V-214014</t>
  </si>
  <si>
    <r>
      <rPr>
        <sz val="11"/>
        <rFont val="Calibri"/>
      </rPr>
      <t>SQL Server must generate audit records when successful and unsuccessful logons or connection attempts occur.</t>
    </r>
  </si>
  <si>
    <r>
      <rPr>
        <sz val="11"/>
        <color rgb="FF000000"/>
        <rFont val="Calibri"/>
      </rPr>
      <t xml:space="preserve">Add both "SUCCESSFUL_LOGIN_GROUP" and "FAILED_LOGIN_GROUP" to the server audit specification. </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SPECIFICATION STIG_AUDIT_SERVER_SPECIFICATION WITH (STATE = OFF);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SPECIFICATION STIG_AUDIT_SERVER_SPECIFICATION ADD (SUCCESSFUL_LOGIN_GROUP);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SERVER AUDIT SPECIFICATION STIG_AUDIT_SERVER_SPECIFICATION ADD (FAILED_LOGIN_GROUP);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ALTER SERVER AUDIT SPECIFICATION STIG_AUDIT_SERVER_SPECIFICATION WITH (STATE = ON);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Alternatively, enable "Both failed and successful logins".</t>
    </r>
    <r>
      <rPr>
        <sz val="11"/>
        <color rgb="FF000000"/>
        <rFont val="Calibri"/>
      </rPr>
      <t xml:space="preserve">
</t>
    </r>
    <r>
      <rPr>
        <sz val="11"/>
        <color rgb="FF000000"/>
        <rFont val="Calibri"/>
      </rPr>
      <t>In SQL Management Studio:</t>
    </r>
    <r>
      <rPr>
        <sz val="11"/>
        <color rgb="FF000000"/>
        <rFont val="Calibri"/>
      </rPr>
      <t xml:space="preserve">
</t>
    </r>
    <r>
      <rPr>
        <sz val="11"/>
        <color rgb="FF000000"/>
        <rFont val="Calibri"/>
      </rPr>
      <t>Right-click on the instance.</t>
    </r>
    <r>
      <rPr>
        <sz val="11"/>
        <color rgb="FF000000"/>
        <rFont val="Calibri"/>
      </rPr>
      <t xml:space="preserve">
</t>
    </r>
    <r>
      <rPr>
        <sz val="11"/>
        <color rgb="FF000000"/>
        <rFont val="Calibri"/>
      </rPr>
      <t>- Select "Properties".</t>
    </r>
    <r>
      <rPr>
        <sz val="11"/>
        <color rgb="FF000000"/>
        <rFont val="Calibri"/>
      </rPr>
      <t xml:space="preserve">
</t>
    </r>
    <r>
      <rPr>
        <sz val="11"/>
        <color rgb="FF000000"/>
        <rFont val="Calibri"/>
      </rPr>
      <t>- Select "Security" on the left-hand side.</t>
    </r>
    <r>
      <rPr>
        <sz val="11"/>
        <color rgb="FF000000"/>
        <rFont val="Calibri"/>
      </rPr>
      <t xml:space="preserve">
</t>
    </r>
    <r>
      <rPr>
        <sz val="11"/>
        <color rgb="FF000000"/>
        <rFont val="Calibri"/>
      </rPr>
      <t xml:space="preserve">- Select "Both failed and successful logins". </t>
    </r>
    <r>
      <rPr>
        <sz val="11"/>
        <color rgb="FF000000"/>
        <rFont val="Calibri"/>
      </rPr>
      <t xml:space="preserve">
</t>
    </r>
    <r>
      <rPr>
        <sz val="11"/>
        <color rgb="FF000000"/>
        <rFont val="Calibri"/>
      </rPr>
      <t>- Click "OK".</t>
    </r>
  </si>
  <si>
    <r>
      <rPr>
        <sz val="11"/>
        <color rgb="FF000000"/>
        <rFont val="Calibri"/>
      </rPr>
      <t>For completeness of forensic analysis, it is necessary to track who/what (a user or other principal) logs on to SQL Server. It is also necessary to track failed attempts to log on to SQL Server. While positive identification may not be possible in a case of failed authentication, as much information as possible about the incident must be captured.</t>
    </r>
    <r>
      <rPr>
        <sz val="11"/>
        <color rgb="FF000000"/>
        <rFont val="Calibri"/>
      </rPr>
      <t xml:space="preserve">
</t>
    </r>
    <r>
      <rPr>
        <sz val="11"/>
        <color rgb="FF000000"/>
        <rFont val="Calibri"/>
      </rPr>
      <t>Satisfies: SRG-APP-000503-DB-000350, SRG-APP-000503-DB-000351, SRG-APP-000506-DB-000353</t>
    </r>
  </si>
  <si>
    <r>
      <rPr>
        <sz val="11"/>
        <color rgb="FF000000"/>
        <rFont val="Calibri"/>
      </rPr>
      <t xml:space="preserve">Determine if an audit is configured and started by executing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 Name', </t>
    </r>
    <r>
      <rPr>
        <sz val="11"/>
        <color rgb="FF000000"/>
        <rFont val="Calibri"/>
      </rPr>
      <t xml:space="preserve">
</t>
    </r>
    <r>
      <rPr>
        <sz val="11"/>
        <color rgb="FF000000"/>
        <rFont val="Calibri"/>
      </rPr>
      <t xml:space="preserve">  status_desc AS 'Audit Status', </t>
    </r>
    <r>
      <rPr>
        <sz val="11"/>
        <color rgb="FF000000"/>
        <rFont val="Calibri"/>
      </rPr>
      <t xml:space="preserve">
</t>
    </r>
    <r>
      <rPr>
        <sz val="11"/>
        <color rgb="FF000000"/>
        <rFont val="Calibri"/>
      </rPr>
      <t xml:space="preserve">  audit_file_path AS 'Current Audit File' </t>
    </r>
    <r>
      <rPr>
        <sz val="11"/>
        <color rgb="FF000000"/>
        <rFont val="Calibri"/>
      </rPr>
      <t xml:space="preserve">
</t>
    </r>
    <r>
      <rPr>
        <sz val="11"/>
        <color rgb="FF000000"/>
        <rFont val="Calibri"/>
      </rPr>
      <t xml:space="preserve">FROM sys.dm_server_audit_status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Execute the following query to verify the SUCCESSFUL_LOGIN_GROUP and FAILED_LOGIN_GROUP are included in the server audit specification.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a.name AS 'AuditName', </t>
    </r>
    <r>
      <rPr>
        <sz val="11"/>
        <color rgb="FF000000"/>
        <rFont val="Calibri"/>
      </rPr>
      <t xml:space="preserve">
</t>
    </r>
    <r>
      <rPr>
        <sz val="11"/>
        <color rgb="FF000000"/>
        <rFont val="Calibri"/>
      </rPr>
      <t xml:space="preserve">  s.name AS 'SpecName', </t>
    </r>
    <r>
      <rPr>
        <sz val="11"/>
        <color rgb="FF000000"/>
        <rFont val="Calibri"/>
      </rPr>
      <t xml:space="preserve">
</t>
    </r>
    <r>
      <rPr>
        <sz val="11"/>
        <color rgb="FF000000"/>
        <rFont val="Calibri"/>
      </rPr>
      <t xml:space="preserve"> d.audit_action_name AS 'ActionName', </t>
    </r>
    <r>
      <rPr>
        <sz val="11"/>
        <color rgb="FF000000"/>
        <rFont val="Calibri"/>
      </rPr>
      <t xml:space="preserve">
</t>
    </r>
    <r>
      <rPr>
        <sz val="11"/>
        <color rgb="FF000000"/>
        <rFont val="Calibri"/>
      </rPr>
      <t xml:space="preserve">  d.audited_result AS 'Result' </t>
    </r>
    <r>
      <rPr>
        <sz val="11"/>
        <color rgb="FF000000"/>
        <rFont val="Calibri"/>
      </rPr>
      <t xml:space="preserve">
</t>
    </r>
    <r>
      <rPr>
        <sz val="11"/>
        <color rgb="FF000000"/>
        <rFont val="Calibri"/>
      </rPr>
      <t xml:space="preserve">FROM sys.server_audit_specifications s </t>
    </r>
    <r>
      <rPr>
        <sz val="11"/>
        <color rgb="FF000000"/>
        <rFont val="Calibri"/>
      </rPr>
      <t xml:space="preserve">
</t>
    </r>
    <r>
      <rPr>
        <sz val="11"/>
        <color rgb="FF000000"/>
        <rFont val="Calibri"/>
      </rPr>
      <t xml:space="preserve">JOIN sys.server_audits a ON s.audit_guid = a.audit_guid </t>
    </r>
    <r>
      <rPr>
        <sz val="11"/>
        <color rgb="FF000000"/>
        <rFont val="Calibri"/>
      </rPr>
      <t xml:space="preserve">
</t>
    </r>
    <r>
      <rPr>
        <sz val="11"/>
        <color rgb="FF000000"/>
        <rFont val="Calibri"/>
      </rPr>
      <t xml:space="preserve">JOIN sys.server_audit_specification_details d ON s.server_specification_id = d.server_specification_id </t>
    </r>
    <r>
      <rPr>
        <sz val="11"/>
        <color rgb="FF000000"/>
        <rFont val="Calibri"/>
      </rPr>
      <t xml:space="preserve">
</t>
    </r>
    <r>
      <rPr>
        <sz val="11"/>
        <color rgb="FF000000"/>
        <rFont val="Calibri"/>
      </rPr>
      <t xml:space="preserve">WHERE a.is_state_enabled = 1 AND d.audit_action_name IN ('SUCCESSFUL_LOGIN_GROUP', 'FAILED_LOGIN_GROUP') </t>
    </r>
    <r>
      <rPr>
        <sz val="11"/>
        <color rgb="FF000000"/>
        <rFont val="Calibri"/>
      </rPr>
      <t xml:space="preserve">
</t>
    </r>
    <r>
      <rPr>
        <sz val="11"/>
        <color rgb="FF000000"/>
        <rFont val="Calibri"/>
      </rPr>
      <t>If both "SUCCESSFUL_LOGIN_GROUP" and "FAILED_LOGIN_GROUP" are returned in an active audit, this is not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both "SUCCESSFUL_LOGIN_GROUP" and "FAILED_LOGIN_GROUP" are not in the active audit, determine whether "Both failed and successful logins" is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SQL Management Studio: </t>
    </r>
    <r>
      <rPr>
        <sz val="11"/>
        <color rgb="FF000000"/>
        <rFont val="Calibri"/>
      </rPr>
      <t xml:space="preserve">
</t>
    </r>
    <r>
      <rPr>
        <sz val="11"/>
        <color rgb="FF000000"/>
        <rFont val="Calibri"/>
      </rPr>
      <t xml:space="preserve">Right-click on the instance. </t>
    </r>
    <r>
      <rPr>
        <sz val="11"/>
        <color rgb="FF000000"/>
        <rFont val="Calibri"/>
      </rPr>
      <t xml:space="preserve">
</t>
    </r>
    <r>
      <rPr>
        <sz val="11"/>
        <color rgb="FF000000"/>
        <rFont val="Calibri"/>
      </rPr>
      <t xml:space="preserve">- Select "Properties". </t>
    </r>
    <r>
      <rPr>
        <sz val="11"/>
        <color rgb="FF000000"/>
        <rFont val="Calibri"/>
      </rPr>
      <t xml:space="preserve">
</t>
    </r>
    <r>
      <rPr>
        <sz val="11"/>
        <color rgb="FF000000"/>
        <rFont val="Calibri"/>
      </rPr>
      <t xml:space="preserve">- Select "Security" on the left hand side. </t>
    </r>
    <r>
      <rPr>
        <sz val="11"/>
        <color rgb="FF000000"/>
        <rFont val="Calibri"/>
      </rPr>
      <t xml:space="preserve">
</t>
    </r>
    <r>
      <rPr>
        <sz val="11"/>
        <color rgb="FF000000"/>
        <rFont val="Calibri"/>
      </rPr>
      <t xml:space="preserve">- Check the setting for "Login auditing".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"Both failed and successful logins" is not selected, this is a finding.</t>
    </r>
  </si>
  <si>
    <t>V-214021</t>
  </si>
  <si>
    <r>
      <rPr>
        <sz val="11"/>
        <rFont val="Calibri"/>
      </rPr>
      <t>SQL Server must generate audit records for all direct access to the database(s).</t>
    </r>
  </si>
  <si>
    <r>
      <rPr>
        <sz val="11"/>
        <color rgb="FF000000"/>
        <rFont val="Calibri"/>
      </rPr>
      <t>Check the system documentation for required SQL Server Audits. Remove any Audit filters that exclude or reduce required auditing. Update filters to ensure administrative activity is not excluded.</t>
    </r>
  </si>
  <si>
    <r>
      <rPr>
        <sz val="11"/>
        <color rgb="FF000000"/>
        <rFont val="Calibri"/>
      </rPr>
      <t>In this context, direct access is any query, command, or call to SQL Server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</si>
  <si>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 xml:space="preserve">Determine whether any Server Audits are configured to filter records. From SQL Server Management Studio execute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AS AuditName, predicate AS AuditFilter  </t>
    </r>
    <r>
      <rPr>
        <sz val="11"/>
        <color rgb="FF000000"/>
        <rFont val="Calibri"/>
      </rPr>
      <t xml:space="preserve">
</t>
    </r>
    <r>
      <rPr>
        <sz val="11"/>
        <color rgb="FF000000"/>
        <rFont val="Calibri"/>
      </rPr>
      <t xml:space="preserve">FROM sys.server_audits  </t>
    </r>
    <r>
      <rPr>
        <sz val="11"/>
        <color rgb="FF000000"/>
        <rFont val="Calibri"/>
      </rPr>
      <t xml:space="preserve">
</t>
    </r>
    <r>
      <rPr>
        <sz val="11"/>
        <color rgb="FF000000"/>
        <rFont val="Calibri"/>
      </rPr>
      <t xml:space="preserve">WHERE predicate IS NOT NULL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any audits are returned, review the associated filters to determine whether administrative activities are being excluded.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audits are configured to exclude administrative activities, this is a finding.</t>
    </r>
  </si>
  <si>
    <t>V-214025</t>
  </si>
  <si>
    <r>
      <rPr>
        <sz val="11"/>
        <rFont val="Calibri"/>
      </rPr>
      <t>The system SQL Server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</si>
  <si>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Configure the system or deploy and configure software tools to transfer audit records to a centralized log management system, continuously and in near-real time where a continuous network connection to the log management system exists, or at least weekly in the absence of such a connection.</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</si>
  <si>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system SQL Server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</si>
  <si>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 xml:space="preserve">Review the system documentation for a description of how audit records are off-loaded.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system has a continuous network connection to the centralized log management system, but the DBMS audit records are not written directly to the centralized log management system or transferred in near-real-time,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does not have a continuous network connection to the centralized log management system, and the DBMS audit records are not transferred to the centralized log management system weekly or more often, this is a finding.</t>
    </r>
  </si>
  <si>
    <t>V-214026</t>
  </si>
  <si>
    <r>
      <rPr>
        <sz val="11"/>
        <rFont val="Calibri"/>
      </rPr>
      <t>SQL Server must configure Customer Feedback and Error Reporting.</t>
    </r>
  </si>
  <si>
    <r>
      <rPr>
        <sz val="11"/>
        <color rgb="FF000000"/>
        <rFont val="Calibri"/>
      </rPr>
      <t xml:space="preserve">To disable participation in the CEIP program, change the value of the following registry keys to zero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enable participation in the CEIP program, change the value of the following registry keys to one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HKEY_LOCAL_MACHINE\Software\Microsoft\Microsoft SQL Server\[InstanceId]\CPE\CustomerFeedback </t>
    </r>
    <r>
      <rPr>
        <sz val="11"/>
        <color rgb="FF000000"/>
        <rFont val="Calibri"/>
      </rPr>
      <t xml:space="preserve">
</t>
    </r>
    <r>
      <rPr>
        <sz val="11"/>
        <color rgb="FF000000"/>
        <rFont val="Calibri"/>
      </rPr>
      <t xml:space="preserve">HKEY_LOCAL_MACHINE\Software\Microsoft\Microsoft SQL Server\[InstanceId]\CPE\EnableErrorReporting </t>
    </r>
    <r>
      <rPr>
        <sz val="11"/>
        <color rgb="FF000000"/>
        <rFont val="Calibri"/>
      </rPr>
      <t xml:space="preserve">
</t>
    </r>
    <r>
      <rPr>
        <sz val="11"/>
        <color rgb="FF000000"/>
        <rFont val="Calibri"/>
      </rPr>
      <t xml:space="preserve">HKEY_LOCAL_MACHINE\Software\Microsoft\Microsoft SQL Server\130\CustomerFeedback </t>
    </r>
    <r>
      <rPr>
        <sz val="11"/>
        <color rgb="FF000000"/>
        <rFont val="Calibri"/>
      </rPr>
      <t xml:space="preserve">
</t>
    </r>
    <r>
      <rPr>
        <sz val="11"/>
        <color rgb="FF000000"/>
        <rFont val="Calibri"/>
      </rPr>
      <t>HKEY_LOCAL_MACHINE\Software\Microsoft\Microsoft SQL Server\130\EnableErrorReporting</t>
    </r>
  </si>
  <si>
    <r>
      <rPr>
        <sz val="11"/>
        <color rgb="FF000000"/>
        <rFont val="Calibri"/>
      </rPr>
      <t>By default, Microsoft SQL Server enables participation in the customer experience improvement program (CEIP). This program collects information about how its customers are using the product. Specifically, SQL Server collects information about the installation experience, feature usage, and performance. This information helps Microsoft improve the product to better meet customer needs.</t>
    </r>
  </si>
  <si>
    <r>
      <rPr>
        <sz val="11"/>
        <color rgb="FF000000"/>
        <rFont val="Calibri"/>
      </rPr>
      <t xml:space="preserve">Launch "Registry Editor"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HKEY_LOCAL_MACHINE\Software\Microsoft\Microsoft SQL Server\[InstanceId]\CPE </t>
    </r>
    <r>
      <rPr>
        <sz val="11"/>
        <color rgb="FF000000"/>
        <rFont val="Calibri"/>
      </rPr>
      <t xml:space="preserve">
</t>
    </r>
    <r>
      <rPr>
        <sz val="11"/>
        <color rgb="FF000000"/>
        <rFont val="Calibri"/>
      </rPr>
      <t xml:space="preserve">Review the following values:  CustomerFeedback, EnableErrorReporting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to HKEY_LOCAL_MACHINE\Software\Microsoft\Microsoft SQL Server\130 </t>
    </r>
    <r>
      <rPr>
        <sz val="11"/>
        <color rgb="FF000000"/>
        <rFont val="Calibri"/>
      </rPr>
      <t xml:space="preserve">
</t>
    </r>
    <r>
      <rPr>
        <sz val="11"/>
        <color rgb="FF000000"/>
        <rFont val="Calibri"/>
      </rPr>
      <t xml:space="preserve">Review the following values:  CustomerFeedback, EnableErrorReporting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this is a classified system, and any of the above values are not zero (0),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this is an unclassified system, review the server documentation to determine whether CEIP participation is authorized.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CEIP participation is not authorized, and any of the above values are one (1), this is a finding.</t>
    </r>
  </si>
  <si>
    <t>V-214027</t>
  </si>
  <si>
    <r>
      <rPr>
        <sz val="11"/>
        <rFont val="Calibri"/>
      </rPr>
      <t>SQL Server must configure SQL Server Usage and Error Reporting Auditing.</t>
    </r>
  </si>
  <si>
    <r>
      <rPr>
        <sz val="11"/>
        <color rgb="FF000000"/>
        <rFont val="Calibri"/>
      </rPr>
      <t xml:space="preserve">Configure the instance to audit telemetry data. More information about auditing telemetry data can be found at https://msdn.microsoft.com/en-us/library/mt743085.aspx.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folder to store the telemetry audit data 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Grant the SQLTELEMETRY service the following permissions on the folder: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List folder contents </t>
    </r>
    <r>
      <rPr>
        <sz val="11"/>
        <color rgb="FF000000"/>
        <rFont val="Calibri"/>
      </rPr>
      <t xml:space="preserve">
</t>
    </r>
    <r>
      <rPr>
        <sz val="11"/>
        <color rgb="FF000000"/>
        <rFont val="Calibri"/>
      </rPr>
      <t xml:space="preserve">- Read </t>
    </r>
    <r>
      <rPr>
        <sz val="11"/>
        <color rgb="FF000000"/>
        <rFont val="Calibri"/>
      </rPr>
      <t xml:space="preserve">
</t>
    </r>
    <r>
      <rPr>
        <sz val="11"/>
        <color rgb="FF000000"/>
        <rFont val="Calibri"/>
      </rPr>
      <t xml:space="preserve">- Write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and configure the following registry key: </t>
    </r>
    <r>
      <rPr>
        <sz val="11"/>
        <color rgb="FF000000"/>
        <rFont val="Calibri"/>
      </rPr>
      <t xml:space="preserve">
</t>
    </r>
    <r>
      <rPr>
        <sz val="11"/>
        <color rgb="FF000000"/>
        <rFont val="Calibri"/>
      </rPr>
      <t xml:space="preserve">Note: InstanceId refers to the type and instance of the feature. (e.g., MSSQL13.SqlInstance, MSAS13.SSASInstance, MSRS13.SSRSInstance)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HKEY_LOCAL_MACHINE\SOFTWARE\Microsoft\Microsoft SQL Server\[InstanceId]\CPE\UserRequestedLocalAuditDirectory [string]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"UserRequestedLocalAuditDirectory" key value to the path of the telemetry audit folder.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telemetry service to start automatically. Restart the service. </t>
    </r>
    <r>
      <rPr>
        <sz val="11"/>
        <color rgb="FF000000"/>
        <rFont val="Calibri"/>
      </rPr>
      <t xml:space="preserve">
</t>
    </r>
    <r>
      <rPr>
        <sz val="11"/>
        <color rgb="FF000000"/>
        <rFont val="Calibri"/>
      </rPr>
      <t xml:space="preserve">- For Database Engine, use SQL Server CEIP service (&lt;INSTANCENAME&gt;). </t>
    </r>
    <r>
      <rPr>
        <sz val="11"/>
        <color rgb="FF000000"/>
        <rFont val="Calibri"/>
      </rPr>
      <t xml:space="preserve">
</t>
    </r>
    <r>
      <rPr>
        <sz val="11"/>
        <color rgb="FF000000"/>
        <rFont val="Calibri"/>
      </rPr>
      <t>- For Analysis Services, use SQL Server Analysis Services CEIP (&lt;INSTANCENAME&gt;).</t>
    </r>
  </si>
  <si>
    <r>
      <rPr>
        <sz val="11"/>
        <color rgb="FF000000"/>
        <rFont val="Calibri"/>
      </rPr>
      <t>By default, Microsoft SQL Server enables participation in the customer experience improvement program (CEIP). This program collects information about how its customers are using the product. Specifically, SQL Server collects information about the installation experience, feature usage, and performance. This information helps Microsoft improve the product to better meet customer needs. The Local Audit component of SQL Server Usage Feedback collection writes data collected by the service to a designated folder, representing the data (logs) that will be sent to Microsoft. The purpose of the Local Audit is to allow customers to see all data Microsoft collects with this feature, for compliance, regulatory or privacy validation reasons.</t>
    </r>
  </si>
  <si>
    <r>
      <rPr>
        <sz val="11"/>
        <color rgb="FF000000"/>
        <rFont val="Calibri"/>
      </rPr>
      <t xml:space="preserve">Review the server documentation to determine if auditing of the telemetry data is required. If auditing of telemetry data is not required,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auditing of telemetry data is required, determine the telemetry service user name by executing the following query: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SELECT name </t>
    </r>
    <r>
      <rPr>
        <sz val="11"/>
        <color rgb="FF000000"/>
        <rFont val="Calibri"/>
      </rPr>
      <t xml:space="preserve">
</t>
    </r>
    <r>
      <rPr>
        <sz val="11"/>
        <color rgb="FF000000"/>
        <rFont val="Calibri"/>
      </rPr>
      <t xml:space="preserve">FROM sys.server_principals </t>
    </r>
    <r>
      <rPr>
        <sz val="11"/>
        <color rgb="FF000000"/>
        <rFont val="Calibri"/>
      </rPr>
      <t xml:space="preserve">
</t>
    </r>
    <r>
      <rPr>
        <sz val="11"/>
        <color rgb="FF000000"/>
        <rFont val="Calibri"/>
      </rPr>
      <t xml:space="preserve">WHERE name LIKE '%SQLTELEMETRY%'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values of the following registry key: </t>
    </r>
    <r>
      <rPr>
        <sz val="11"/>
        <color rgb="FF000000"/>
        <rFont val="Calibri"/>
      </rPr>
      <t xml:space="preserve">
</t>
    </r>
    <r>
      <rPr>
        <sz val="11"/>
        <color rgb="FF000000"/>
        <rFont val="Calibri"/>
      </rPr>
      <t xml:space="preserve">Note: InstanceId refers to the type and instance of the feature. (e.g., MSSQL13.SqlInstance, MSAS13.SSASInstance, MSRS13.SSRSInstance)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HKEY_LOCAL_MACHINE\SOFTWARE\Microsoft\Microsoft SQL Server\[InstanceId]\CPE\UserRequestedLocalAuditDirectory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registry key do not exist or the value is blank,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Navigate the path defined in the "UserRequestedLocalAuditDirectory" registry key in file explorer.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Right-click on the folder and choose "Properties". </t>
    </r>
    <r>
      <rPr>
        <sz val="11"/>
        <color rgb="FF000000"/>
        <rFont val="Calibri"/>
      </rPr>
      <t xml:space="preserve">
</t>
    </r>
    <r>
      <rPr>
        <sz val="11"/>
        <color rgb="FF000000"/>
        <rFont val="Calibri"/>
      </rPr>
      <t>Open the "Security" 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SQLTELEMETRY account has the following permissions: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List folder contents </t>
    </r>
    <r>
      <rPr>
        <sz val="11"/>
        <color rgb="FF000000"/>
        <rFont val="Calibri"/>
      </rPr>
      <t xml:space="preserve">
</t>
    </r>
    <r>
      <rPr>
        <sz val="11"/>
        <color rgb="FF000000"/>
        <rFont val="Calibri"/>
      </rPr>
      <t xml:space="preserve">- Read </t>
    </r>
    <r>
      <rPr>
        <sz val="11"/>
        <color rgb="FF000000"/>
        <rFont val="Calibri"/>
      </rPr>
      <t xml:space="preserve">
</t>
    </r>
    <r>
      <rPr>
        <sz val="11"/>
        <color rgb="FF000000"/>
        <rFont val="Calibri"/>
      </rPr>
      <t xml:space="preserve">- Write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permissions are not set properly on the folder,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Open services.msc and find the telemetry service. </t>
    </r>
    <r>
      <rPr>
        <sz val="11"/>
        <color rgb="FF000000"/>
        <rFont val="Calibri"/>
      </rPr>
      <t xml:space="preserve">
</t>
    </r>
    <r>
      <rPr>
        <sz val="11"/>
        <color rgb="FF000000"/>
        <rFont val="Calibri"/>
      </rPr>
      <t xml:space="preserve">- For Database Engine, use SQL Server CEIP service (&lt;INSTANCENAME&gt;). </t>
    </r>
    <r>
      <rPr>
        <sz val="11"/>
        <color rgb="FF000000"/>
        <rFont val="Calibri"/>
      </rPr>
      <t xml:space="preserve">
</t>
    </r>
    <r>
      <rPr>
        <sz val="11"/>
        <color rgb="FF000000"/>
        <rFont val="Calibri"/>
      </rPr>
      <t xml:space="preserve">- For Analysis Services, use SQL Server Analysis Services CEIP (&lt;INSTANCENAME&gt;).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Right-click on the service and choose "Properties". Verify the "Startup type" is "Automatic."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service is not configured to automatically start,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processes and procedures for reviewing the telemetry data. If there is evidence that the telemetry data is periodically reviewed in accordance with the processes and procedures, this is not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processes and procedures exist for reviewing telemetry data, this is a finding.</t>
    </r>
  </si>
  <si>
    <t>V-214028</t>
  </si>
  <si>
    <r>
      <rPr>
        <sz val="11"/>
        <rFont val="Calibri"/>
      </rPr>
      <t>The SQL Server default account [sa] must be disabled.</t>
    </r>
  </si>
  <si>
    <r>
      <rPr>
        <sz val="11"/>
        <color rgb="FF000000"/>
        <rFont val="Calibri"/>
      </rPr>
      <t>Modify the enabled flag of SQL Server's [sa] (system administrator) account by running the following script.</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LOGIN [sa] DISABLE; </t>
    </r>
    <r>
      <rPr>
        <sz val="11"/>
        <color rgb="FF000000"/>
        <rFont val="Calibri"/>
      </rPr>
      <t xml:space="preserve">
</t>
    </r>
    <r>
      <rPr>
        <sz val="11"/>
        <color rgb="FF000000"/>
        <rFont val="Calibri"/>
      </rPr>
      <t>GO</t>
    </r>
  </si>
  <si>
    <r>
      <rPr>
        <sz val="11"/>
        <color rgb="FF000000"/>
        <rFont val="Calibri"/>
      </rPr>
      <t xml:space="preserve">SQL Server's [sa] account has special privileges required to administer the database. The [sa] account is a well-known SQL Server account and is likely to be targeted by attackers and thus more prone to providing unauthorized access to the database. </t>
    </r>
    <r>
      <rPr>
        <sz val="11"/>
        <color rgb="FF000000"/>
        <rFont val="Calibri"/>
      </rPr>
      <t xml:space="preserve">
</t>
    </r>
    <r>
      <rPr>
        <sz val="11"/>
        <color rgb="FF000000"/>
        <rFont val="Calibri"/>
      </rPr>
      <t xml:space="preserve">This [sa] default account is administrative and could lead to catastrophic consequences, including the complete loss of control over SQL Server. If the [sa] default account is not disabled, an attacker might be able to gain access through the account. SQL Server by default disables the [sa] account at installation. </t>
    </r>
    <r>
      <rPr>
        <sz val="11"/>
        <color rgb="FF000000"/>
        <rFont val="Calibri"/>
      </rPr>
      <t xml:space="preserve">
</t>
    </r>
    <r>
      <rPr>
        <sz val="11"/>
        <color rgb="FF000000"/>
        <rFont val="Calibri"/>
      </rPr>
      <t>Some applications that run on SQL Server require the [sa] account to be enabled for the application to function properly. These applications that require the [sa] account to be enabled are usually legacy systems.</t>
    </r>
  </si>
  <si>
    <r>
      <rPr>
        <sz val="11"/>
        <color rgb="FF000000"/>
        <rFont val="Calibri"/>
      </rPr>
      <t>Check SQL Server settings to determine if the [sa] (system administrator) account has been disabled by executing the following query: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SELECT name, is_disabled</t>
    </r>
    <r>
      <rPr>
        <sz val="11"/>
        <color rgb="FF000000"/>
        <rFont val="Calibri"/>
      </rPr>
      <t xml:space="preserve">
</t>
    </r>
    <r>
      <rPr>
        <sz val="11"/>
        <color rgb="FF000000"/>
        <rFont val="Calibri"/>
      </rPr>
      <t>FROM sys.sql_logins</t>
    </r>
    <r>
      <rPr>
        <sz val="11"/>
        <color rgb="FF000000"/>
        <rFont val="Calibri"/>
      </rPr>
      <t xml:space="preserve">
</t>
    </r>
    <r>
      <rPr>
        <sz val="11"/>
        <color rgb="FF000000"/>
        <rFont val="Calibri"/>
      </rPr>
      <t>WHERE principal_id = 1;</t>
    </r>
    <r>
      <rPr>
        <sz val="11"/>
        <color rgb="FF000000"/>
        <rFont val="Calibri"/>
      </rPr>
      <t xml:space="preserve">
</t>
    </r>
    <r>
      <rPr>
        <sz val="11"/>
        <color rgb="FF000000"/>
        <rFont val="Calibri"/>
      </rPr>
      <t>GO</t>
    </r>
    <r>
      <rPr>
        <sz val="11"/>
        <color rgb="FF000000"/>
        <rFont val="Calibri"/>
      </rPr>
      <t xml:space="preserve">
</t>
    </r>
    <r>
      <rPr>
        <sz val="11"/>
        <color rgb="FF000000"/>
        <rFont val="Calibri"/>
      </rPr>
      <t>Verify that the "name" column contains the current name of the [sa] database server account.</t>
    </r>
    <r>
      <rPr>
        <sz val="11"/>
        <color rgb="FF000000"/>
        <rFont val="Calibri"/>
      </rPr>
      <t xml:space="preserve">
</t>
    </r>
    <r>
      <rPr>
        <sz val="11"/>
        <color rgb="FF000000"/>
        <rFont val="Calibri"/>
      </rPr>
      <t>If the "is_disabled" column is not set to "1", this is a finding.</t>
    </r>
  </si>
  <si>
    <t>V-214029</t>
  </si>
  <si>
    <r>
      <rPr>
        <sz val="11"/>
        <rFont val="Calibri"/>
      </rPr>
      <t>SQL Server default account [sa] must have its name changed.</t>
    </r>
  </si>
  <si>
    <r>
      <rPr>
        <sz val="11"/>
        <color rgb="FF000000"/>
        <rFont val="Calibri"/>
      </rPr>
      <t>Modify the SQL Server's [sa] (system administrator) account by running the following script:</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ALTER LOGIN [sa] WITH NAME = &lt;new name&gt; </t>
    </r>
    <r>
      <rPr>
        <sz val="11"/>
        <color rgb="FF000000"/>
        <rFont val="Calibri"/>
      </rPr>
      <t xml:space="preserve">
</t>
    </r>
    <r>
      <rPr>
        <sz val="11"/>
        <color rgb="FF000000"/>
        <rFont val="Calibri"/>
      </rPr>
      <t>GO</t>
    </r>
  </si>
  <si>
    <r>
      <rPr>
        <sz val="11"/>
        <color rgb="FF000000"/>
        <rFont val="Calibri"/>
      </rPr>
      <t xml:space="preserve">SQL Server's [sa] account has special privileges required to administer the database. The [sa] account is a well-known SQL Server account name and is likely to be targeted by attackers, and is thus more prone to providing unauthorized access to the database. </t>
    </r>
    <r>
      <rPr>
        <sz val="11"/>
        <color rgb="FF000000"/>
        <rFont val="Calibri"/>
      </rPr>
      <t xml:space="preserve">
</t>
    </r>
    <r>
      <rPr>
        <sz val="11"/>
        <color rgb="FF000000"/>
        <rFont val="Calibri"/>
      </rPr>
      <t>Since the SQL Server [sa] is administrative in nature, the compromise of a default account can have catastrophic consequences, including the complete loss of control over SQL Server. Since SQL Server needs for this account to exist and it should not be removed, one way to mitigate this risk is to change the [sa] account name.</t>
    </r>
  </si>
  <si>
    <r>
      <rPr>
        <sz val="11"/>
        <color rgb="FF000000"/>
        <rFont val="Calibri"/>
      </rPr>
      <t xml:space="preserve">Verify the SQL Server default [sa] (system administrator) account name has been changed by executing the following query: </t>
    </r>
    <r>
      <rPr>
        <sz val="11"/>
        <color rgb="FF000000"/>
        <rFont val="Calibri"/>
      </rPr>
      <t xml:space="preserve">
</t>
    </r>
    <r>
      <rPr>
        <sz val="11"/>
        <color rgb="FF000000"/>
        <rFont val="Calibri"/>
      </rPr>
      <t xml:space="preserve">USE master;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SELECT * </t>
    </r>
    <r>
      <rPr>
        <sz val="11"/>
        <color rgb="FF000000"/>
        <rFont val="Calibri"/>
      </rPr>
      <t xml:space="preserve">
</t>
    </r>
    <r>
      <rPr>
        <sz val="11"/>
        <color rgb="FF000000"/>
        <rFont val="Calibri"/>
      </rPr>
      <t xml:space="preserve">FROM sys.sql_logins </t>
    </r>
    <r>
      <rPr>
        <sz val="11"/>
        <color rgb="FF000000"/>
        <rFont val="Calibri"/>
      </rPr>
      <t xml:space="preserve">
</t>
    </r>
    <r>
      <rPr>
        <sz val="11"/>
        <color rgb="FF000000"/>
        <rFont val="Calibri"/>
      </rPr>
      <t xml:space="preserve">WHERE [name] = 'sa' OR [principal_id] =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If the login account name "SA" or "sa" appears in the query output, this is a finding.</t>
    </r>
  </si>
  <si>
    <t>V-214030</t>
  </si>
  <si>
    <r>
      <rPr>
        <sz val="11"/>
        <rFont val="Calibri"/>
      </rPr>
      <t>Execution of startup stored procedures must be restricted to necessary cases only.</t>
    </r>
  </si>
  <si>
    <r>
      <rPr>
        <sz val="11"/>
        <color rgb="FF000000"/>
        <rFont val="Calibri"/>
      </rPr>
      <t>To disable start up stored procedure(s), run the following in Master for each undocumented procedure:</t>
    </r>
    <r>
      <rPr>
        <sz val="11"/>
        <color rgb="FF000000"/>
        <rFont val="Calibri"/>
      </rPr>
      <t xml:space="preserve">
</t>
    </r>
    <r>
      <rPr>
        <sz val="11"/>
        <color rgb="FF000000"/>
        <rFont val="Calibri"/>
      </rPr>
      <t>sp_procoption @procname = '&lt;procedure name&gt;', @OptionName = 'Startup', @optionValue = 'Off'</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</si>
  <si>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When 'Scan for startup procs' is enabled, SQL Server scans for and runs all automatically run stored procedures defined on the server.  The execution of start-up stored procedures will be done under a high privileged context, therefore it is a commonly used post-exploitation vector.</t>
    </r>
  </si>
  <si>
    <r>
      <rPr>
        <sz val="11"/>
        <color rgb="FF000000"/>
        <rFont val="Calibri"/>
      </rPr>
      <t>Review the system documentation to obtain a listing of documented stored procedures used by SQL Server during start up. Execute the following query:</t>
    </r>
    <r>
      <rPr>
        <sz val="11"/>
        <color rgb="FF000000"/>
        <rFont val="Calibri"/>
      </rPr>
      <t xml:space="preserve">
</t>
    </r>
    <r>
      <rPr>
        <sz val="11"/>
        <color rgb="FF000000"/>
        <rFont val="Calibri"/>
      </rPr>
      <t>Select [name] as StoredProc</t>
    </r>
    <r>
      <rPr>
        <sz val="11"/>
        <color rgb="FF000000"/>
        <rFont val="Calibri"/>
      </rPr>
      <t xml:space="preserve">
</t>
    </r>
    <r>
      <rPr>
        <sz val="11"/>
        <color rgb="FF000000"/>
        <rFont val="Calibri"/>
      </rPr>
      <t>From sys.procedures</t>
    </r>
    <r>
      <rPr>
        <sz val="11"/>
        <color rgb="FF000000"/>
        <rFont val="Calibri"/>
      </rPr>
      <t xml:space="preserve">
</t>
    </r>
    <r>
      <rPr>
        <sz val="11"/>
        <color rgb="FF000000"/>
        <rFont val="Calibri"/>
      </rPr>
      <t>Where OBJECTPROPERTY(OBJECT_ID, 'ExecIsStartup') = 1</t>
    </r>
    <r>
      <rPr>
        <sz val="11"/>
        <color rgb="FF000000"/>
        <rFont val="Calibri"/>
      </rPr>
      <t xml:space="preserve">
</t>
    </r>
    <r>
      <rPr>
        <sz val="11"/>
        <color rgb="FF000000"/>
        <rFont val="Calibri"/>
      </rPr>
      <t>If any stored procedures are returned that are not documented, this is a finding.</t>
    </r>
  </si>
  <si>
    <t>V-214031</t>
  </si>
  <si>
    <r>
      <rPr>
        <sz val="11"/>
        <rFont val="Calibri"/>
      </rPr>
      <t>SQL Server Mirroring endpoint must utilize AES encryption.</t>
    </r>
  </si>
  <si>
    <r>
      <rPr>
        <sz val="11"/>
        <color rgb="FF000000"/>
        <rFont val="Calibri"/>
      </rPr>
      <t>Run the following to enable encryption on the mirroring endpoint:</t>
    </r>
    <r>
      <rPr>
        <sz val="11"/>
        <color rgb="FF000000"/>
        <rFont val="Calibri"/>
      </rPr>
      <t xml:space="preserve">
</t>
    </r>
    <r>
      <rPr>
        <sz val="11"/>
        <color rgb="FF000000"/>
        <rFont val="Calibri"/>
      </rPr>
      <t>ALTER ENDPOINT &lt;Endpoint Name&gt;</t>
    </r>
    <r>
      <rPr>
        <sz val="11"/>
        <color rgb="FF000000"/>
        <rFont val="Calibri"/>
      </rPr>
      <t xml:space="preserve">
</t>
    </r>
    <r>
      <rPr>
        <sz val="11"/>
        <color rgb="FF000000"/>
        <rFont val="Calibri"/>
      </rPr>
      <t>FOR DATABASE_MIRRORING</t>
    </r>
    <r>
      <rPr>
        <sz val="11"/>
        <color rgb="FF000000"/>
        <rFont val="Calibri"/>
      </rPr>
      <t xml:space="preserve">
</t>
    </r>
    <r>
      <rPr>
        <sz val="11"/>
        <color rgb="FF000000"/>
        <rFont val="Calibri"/>
      </rPr>
      <t>(ENCRYPTION = REQUIRED ALGORITHM AES)</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</si>
  <si>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SQL Mirroring endpoints support different encryption algorithms, including no-encryption. Using a weak encryption algorithm or plaintext in communication protocols can lead to data loss, data manipulation and/or connection hijacking.</t>
    </r>
  </si>
  <si>
    <r>
      <rPr>
        <sz val="11"/>
        <color rgb="FF000000"/>
        <rFont val="Calibri"/>
      </rPr>
      <t>If the data owner does not have a strict requirement for ensuring data integrity and confidentiality is maintained at every step of the data transfer and handling process, and the requirement is documented and authorized, this is not a finding.</t>
    </r>
    <r>
      <rPr>
        <sz val="11"/>
        <color rgb="FF000000"/>
        <rFont val="Calibri"/>
      </rPr>
      <t xml:space="preserve">
</t>
    </r>
    <r>
      <rPr>
        <sz val="11"/>
        <color rgb="FF000000"/>
        <rFont val="Calibri"/>
      </rPr>
      <t>If Database Mirroring is in use, run the following to check for encrypted transmissions:  </t>
    </r>
    <r>
      <rPr>
        <sz val="11"/>
        <color rgb="FF000000"/>
        <rFont val="Calibri"/>
      </rPr>
      <t xml:space="preserve">
</t>
    </r>
    <r>
      <rPr>
        <sz val="11"/>
        <color rgb="FF000000"/>
        <rFont val="Calibri"/>
      </rPr>
      <t>SELECT name, type_desc, encryption_algorithm_desc</t>
    </r>
    <r>
      <rPr>
        <sz val="11"/>
        <color rgb="FF000000"/>
        <rFont val="Calibri"/>
      </rPr>
      <t xml:space="preserve">
</t>
    </r>
    <r>
      <rPr>
        <sz val="11"/>
        <color rgb="FF000000"/>
        <rFont val="Calibri"/>
      </rPr>
      <t>FROM sys.database_mirroring_endpoints</t>
    </r>
    <r>
      <rPr>
        <sz val="11"/>
        <color rgb="FF000000"/>
        <rFont val="Calibri"/>
      </rPr>
      <t xml:space="preserve">
</t>
    </r>
    <r>
      <rPr>
        <sz val="11"/>
        <color rgb="FF000000"/>
        <rFont val="Calibri"/>
      </rPr>
      <t>WHERE encryption_algorithm != 2</t>
    </r>
    <r>
      <rPr>
        <sz val="11"/>
        <color rgb="FF000000"/>
        <rFont val="Calibri"/>
      </rPr>
      <t xml:space="preserve">
</t>
    </r>
    <r>
      <rPr>
        <sz val="11"/>
        <color rgb="FF000000"/>
        <rFont val="Calibri"/>
      </rPr>
      <t>If any records are returned, this is a finding.</t>
    </r>
  </si>
  <si>
    <t>V-214032</t>
  </si>
  <si>
    <r>
      <rPr>
        <sz val="11"/>
        <rFont val="Calibri"/>
      </rPr>
      <t>SQL Server Service Broker endpoint must utilize AES encryption.</t>
    </r>
  </si>
  <si>
    <r>
      <rPr>
        <sz val="11"/>
        <color rgb="FF000000"/>
        <rFont val="Calibri"/>
      </rPr>
      <t>Run the following to enable encryption on the Service Broker endpoint:</t>
    </r>
    <r>
      <rPr>
        <sz val="11"/>
        <color rgb="FF000000"/>
        <rFont val="Calibri"/>
      </rPr>
      <t xml:space="preserve">
</t>
    </r>
    <r>
      <rPr>
        <sz val="11"/>
        <color rgb="FF000000"/>
        <rFont val="Calibri"/>
      </rPr>
      <t>ALTER ENDPOINT &lt;EndpointName&gt;</t>
    </r>
    <r>
      <rPr>
        <sz val="11"/>
        <color rgb="FF000000"/>
        <rFont val="Calibri"/>
      </rPr>
      <t xml:space="preserve">
</t>
    </r>
    <r>
      <rPr>
        <sz val="11"/>
        <color rgb="FF000000"/>
        <rFont val="Calibri"/>
      </rPr>
      <t>FOR SERVICE_BROKER</t>
    </r>
    <r>
      <rPr>
        <sz val="11"/>
        <color rgb="FF000000"/>
        <rFont val="Calibri"/>
      </rPr>
      <t xml:space="preserve">
</t>
    </r>
    <r>
      <rPr>
        <sz val="11"/>
        <color rgb="FF000000"/>
        <rFont val="Calibri"/>
      </rPr>
      <t>(ENCRYPTION = REQUIRED ALGORITHM AES)</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</si>
  <si>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SQL Server Service Broker endpoints support different encryption algorithms, including no-encryption. Using a weak encryption algorithm or plaintext in communication protocols can lead to data loss, data manipulation and/or connection hijacking.</t>
    </r>
  </si>
  <si>
    <r>
      <rPr>
        <sz val="11"/>
        <color rgb="FF000000"/>
        <rFont val="Calibri"/>
      </rPr>
      <t>If the data owner does not have a strict requirement for ensuring data integrity and confidentiality is maintained at every step of the data transfer and handling process, and the requirement is documented and authorized, this is not a finding.</t>
    </r>
    <r>
      <rPr>
        <sz val="11"/>
        <color rgb="FF000000"/>
        <rFont val="Calibri"/>
      </rPr>
      <t xml:space="preserve">
</t>
    </r>
    <r>
      <rPr>
        <sz val="11"/>
        <color rgb="FF000000"/>
        <rFont val="Calibri"/>
      </rPr>
      <t>If SQL Service Broker is in use, run the following to check for encrypted transmissions:  </t>
    </r>
    <r>
      <rPr>
        <sz val="11"/>
        <color rgb="FF000000"/>
        <rFont val="Calibri"/>
      </rPr>
      <t xml:space="preserve">
</t>
    </r>
    <r>
      <rPr>
        <sz val="11"/>
        <color rgb="FF000000"/>
        <rFont val="Calibri"/>
      </rPr>
      <t>SELECT name, type_desc, encryption_algorithm_desc</t>
    </r>
    <r>
      <rPr>
        <sz val="11"/>
        <color rgb="FF000000"/>
        <rFont val="Calibri"/>
      </rPr>
      <t xml:space="preserve">
</t>
    </r>
    <r>
      <rPr>
        <sz val="11"/>
        <color rgb="FF000000"/>
        <rFont val="Calibri"/>
      </rPr>
      <t>FROM sys.service_broker_endpoints</t>
    </r>
    <r>
      <rPr>
        <sz val="11"/>
        <color rgb="FF000000"/>
        <rFont val="Calibri"/>
      </rPr>
      <t xml:space="preserve">
</t>
    </r>
    <r>
      <rPr>
        <sz val="11"/>
        <color rgb="FF000000"/>
        <rFont val="Calibri"/>
      </rPr>
      <t>WHERE encryption_algorithm != 2</t>
    </r>
    <r>
      <rPr>
        <sz val="11"/>
        <color rgb="FF000000"/>
        <rFont val="Calibri"/>
      </rPr>
      <t xml:space="preserve">
</t>
    </r>
    <r>
      <rPr>
        <sz val="11"/>
        <color rgb="FF000000"/>
        <rFont val="Calibri"/>
      </rPr>
      <t>If any records are returned, this is a finding.</t>
    </r>
  </si>
  <si>
    <t>V-214033</t>
  </si>
  <si>
    <r>
      <rPr>
        <sz val="11"/>
        <rFont val="Calibri"/>
      </rPr>
      <t>SQL Server execute permissions to access the registry must be revoked, unless specifically required and approved.</t>
    </r>
  </si>
  <si>
    <r>
      <rPr>
        <sz val="11"/>
        <color rgb="FF000000"/>
        <rFont val="Calibri"/>
      </rPr>
      <t>Remove execute permissions to any registry extended stored procedure from all users (other than dbo).</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REVOKE EXECUTE ON [&lt;procedureName&gt;] FROM [&lt;principal&gt;]</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</si>
  <si>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The registry contains sensitive information, including password hashes as well as clear text passwords. Registry extended stored procedures allow Microsoft SQL Server to access the machine's registry. The sensitivity of these procedures are exacerbated if Microsoft SQL Server is run under the Windows account LocalSystem. LocalSystem can read and write nearly all values in the registry, even those not accessible by the Administrator. Unlike the xp_cmdshell extended stored procedure, which runs under a separate context if executed by a login not in the sysadmin role, the registry extended stored procedures always execute under the security context of the MSSQLServer service. Because the sensitive information is stored in the registry, it is essential that access to that information be properly guarded.</t>
    </r>
  </si>
  <si>
    <r>
      <rPr>
        <sz val="11"/>
        <color rgb="FF000000"/>
        <rFont val="Calibri"/>
      </rPr>
      <t>To determine if permissions to execute registry extended stored procedures have been revoked from all users (other than dbo), execute the following command:</t>
    </r>
    <r>
      <rPr>
        <sz val="11"/>
        <color rgb="FF000000"/>
        <rFont val="Calibri"/>
      </rPr>
      <t xml:space="preserve">
</t>
    </r>
    <r>
      <rPr>
        <sz val="11"/>
        <color rgb="FF000000"/>
        <rFont val="Calibri"/>
      </rPr>
      <t>SELECT OBJECT_NAME(major_id) AS [Stored Procedure]</t>
    </r>
    <r>
      <rPr>
        <sz val="11"/>
        <color rgb="FF000000"/>
        <rFont val="Calibri"/>
      </rPr>
      <t xml:space="preserve">
</t>
    </r>
    <r>
      <rPr>
        <sz val="11"/>
        <color rgb="FF000000"/>
        <rFont val="Calibri"/>
      </rPr>
      <t>,dpr.NAME AS [Principal]</t>
    </r>
    <r>
      <rPr>
        <sz val="11"/>
        <color rgb="FF000000"/>
        <rFont val="Calibri"/>
      </rPr>
      <t xml:space="preserve">
</t>
    </r>
    <r>
      <rPr>
        <sz val="11"/>
        <color rgb="FF000000"/>
        <rFont val="Calibri"/>
      </rPr>
      <t>FROM sys.database_permissions AS dp</t>
    </r>
    <r>
      <rPr>
        <sz val="11"/>
        <color rgb="FF000000"/>
        <rFont val="Calibri"/>
      </rPr>
      <t xml:space="preserve">
</t>
    </r>
    <r>
      <rPr>
        <sz val="11"/>
        <color rgb="FF000000"/>
        <rFont val="Calibri"/>
      </rPr>
      <t>INNER JOIN sys.database_principals AS dpr ON dp.grantee_principal_id = dpr.principal_id</t>
    </r>
    <r>
      <rPr>
        <sz val="11"/>
        <color rgb="FF000000"/>
        <rFont val="Calibri"/>
      </rPr>
      <t xml:space="preserve">
</t>
    </r>
    <r>
      <rPr>
        <sz val="11"/>
        <color rgb="FF000000"/>
        <rFont val="Calibri"/>
      </rPr>
      <t>WHERE major_id IN (</t>
    </r>
    <r>
      <rPr>
        <sz val="11"/>
        <color rgb="FF000000"/>
        <rFont val="Calibri"/>
      </rPr>
      <t xml:space="preserve">
</t>
    </r>
    <r>
      <rPr>
        <sz val="11"/>
        <color rgb="FF000000"/>
        <rFont val="Calibri"/>
      </rPr>
      <t xml:space="preserve"> OBJECT_ID('xp_regaddmultistring')</t>
    </r>
    <r>
      <rPr>
        <sz val="11"/>
        <color rgb="FF000000"/>
        <rFont val="Calibri"/>
      </rPr>
      <t xml:space="preserve">
</t>
    </r>
    <r>
      <rPr>
        <sz val="11"/>
        <color rgb="FF000000"/>
        <rFont val="Calibri"/>
      </rPr>
      <t>,OBJECT_ID('xp_regdeletekey')</t>
    </r>
    <r>
      <rPr>
        <sz val="11"/>
        <color rgb="FF000000"/>
        <rFont val="Calibri"/>
      </rPr>
      <t xml:space="preserve">
</t>
    </r>
    <r>
      <rPr>
        <sz val="11"/>
        <color rgb="FF000000"/>
        <rFont val="Calibri"/>
      </rPr>
      <t>,OBJECT_ID('xp_regdeletevalue')</t>
    </r>
    <r>
      <rPr>
        <sz val="11"/>
        <color rgb="FF000000"/>
        <rFont val="Calibri"/>
      </rPr>
      <t xml:space="preserve">
</t>
    </r>
    <r>
      <rPr>
        <sz val="11"/>
        <color rgb="FF000000"/>
        <rFont val="Calibri"/>
      </rPr>
      <t>,OBJECT_ID('xp_regenumvalues')</t>
    </r>
    <r>
      <rPr>
        <sz val="11"/>
        <color rgb="FF000000"/>
        <rFont val="Calibri"/>
      </rPr>
      <t xml:space="preserve">
</t>
    </r>
    <r>
      <rPr>
        <sz val="11"/>
        <color rgb="FF000000"/>
        <rFont val="Calibri"/>
      </rPr>
      <t>,OBJECT_ID('xp_regenumkeys')</t>
    </r>
    <r>
      <rPr>
        <sz val="11"/>
        <color rgb="FF000000"/>
        <rFont val="Calibri"/>
      </rPr>
      <t xml:space="preserve">
</t>
    </r>
    <r>
      <rPr>
        <sz val="11"/>
        <color rgb="FF000000"/>
        <rFont val="Calibri"/>
      </rPr>
      <t>,OBJECT_ID('xp_regremovemultistring')</t>
    </r>
    <r>
      <rPr>
        <sz val="11"/>
        <color rgb="FF000000"/>
        <rFont val="Calibri"/>
      </rPr>
      <t xml:space="preserve">
</t>
    </r>
    <r>
      <rPr>
        <sz val="11"/>
        <color rgb="FF000000"/>
        <rFont val="Calibri"/>
      </rPr>
      <t>,OBJECT_ID('xp_regwrite')</t>
    </r>
    <r>
      <rPr>
        <sz val="11"/>
        <color rgb="FF000000"/>
        <rFont val="Calibri"/>
      </rPr>
      <t xml:space="preserve">
</t>
    </r>
    <r>
      <rPr>
        <sz val="11"/>
        <color rgb="FF000000"/>
        <rFont val="Calibri"/>
      </rPr>
      <t>,OBJECT_ID('xp_instance_regaddmultistring')</t>
    </r>
    <r>
      <rPr>
        <sz val="11"/>
        <color rgb="FF000000"/>
        <rFont val="Calibri"/>
      </rPr>
      <t xml:space="preserve">
</t>
    </r>
    <r>
      <rPr>
        <sz val="11"/>
        <color rgb="FF000000"/>
        <rFont val="Calibri"/>
      </rPr>
      <t>,OBJECT_ID('xp_instance_regdeletekey')</t>
    </r>
    <r>
      <rPr>
        <sz val="11"/>
        <color rgb="FF000000"/>
        <rFont val="Calibri"/>
      </rPr>
      <t xml:space="preserve">
</t>
    </r>
    <r>
      <rPr>
        <sz val="11"/>
        <color rgb="FF000000"/>
        <rFont val="Calibri"/>
      </rPr>
      <t>,OBJECT_ID('xp_instance_regdeletevalue')</t>
    </r>
    <r>
      <rPr>
        <sz val="11"/>
        <color rgb="FF000000"/>
        <rFont val="Calibri"/>
      </rPr>
      <t xml:space="preserve">
</t>
    </r>
    <r>
      <rPr>
        <sz val="11"/>
        <color rgb="FF000000"/>
        <rFont val="Calibri"/>
      </rPr>
      <t>,OBJECT_ID('xp_instance_regenumkeys')</t>
    </r>
    <r>
      <rPr>
        <sz val="11"/>
        <color rgb="FF000000"/>
        <rFont val="Calibri"/>
      </rPr>
      <t xml:space="preserve">
</t>
    </r>
    <r>
      <rPr>
        <sz val="11"/>
        <color rgb="FF000000"/>
        <rFont val="Calibri"/>
      </rPr>
      <t>,OBJECT_ID('xp_instance_regenumvalues')</t>
    </r>
    <r>
      <rPr>
        <sz val="11"/>
        <color rgb="FF000000"/>
        <rFont val="Calibri"/>
      </rPr>
      <t xml:space="preserve">
</t>
    </r>
    <r>
      <rPr>
        <sz val="11"/>
        <color rgb="FF000000"/>
        <rFont val="Calibri"/>
      </rPr>
      <t>,OBJECT_ID('xp_instance_regremovemultistring')</t>
    </r>
    <r>
      <rPr>
        <sz val="11"/>
        <color rgb="FF000000"/>
        <rFont val="Calibri"/>
      </rPr>
      <t xml:space="preserve">
</t>
    </r>
    <r>
      <rPr>
        <sz val="11"/>
        <color rgb="FF000000"/>
        <rFont val="Calibri"/>
      </rPr>
      <t>,OBJECT_ID('xp_instance_regwrite')</t>
    </r>
    <r>
      <rPr>
        <sz val="11"/>
        <color rgb="FF000000"/>
        <rFont val="Calibri"/>
      </rPr>
      <t xml:space="preserve">
</t>
    </r>
    <r>
      <rPr>
        <sz val="11"/>
        <color rgb="FF000000"/>
        <rFont val="Calibri"/>
      </rPr>
      <t>)</t>
    </r>
    <r>
      <rPr>
        <sz val="11"/>
        <color rgb="FF000000"/>
        <rFont val="Calibri"/>
      </rPr>
      <t xml:space="preserve">
</t>
    </r>
    <r>
      <rPr>
        <sz val="11"/>
        <color rgb="FF000000"/>
        <rFont val="Calibri"/>
      </rPr>
      <t>AND dp.[type] = 'EX'</t>
    </r>
    <r>
      <rPr>
        <sz val="11"/>
        <color rgb="FF000000"/>
        <rFont val="Calibri"/>
      </rPr>
      <t xml:space="preserve">
</t>
    </r>
    <r>
      <rPr>
        <sz val="11"/>
        <color rgb="FF000000"/>
        <rFont val="Calibri"/>
      </rPr>
      <t>ORDER BY dpr.NAME;</t>
    </r>
    <r>
      <rPr>
        <sz val="11"/>
        <color rgb="FF000000"/>
        <rFont val="Calibri"/>
      </rPr>
      <t xml:space="preserve">
</t>
    </r>
    <r>
      <rPr>
        <sz val="11"/>
        <color rgb="FF000000"/>
        <rFont val="Calibri"/>
      </rPr>
      <t>If any records are returned, review the system documentation to determine whether the accessing of the registry via  extended stored procedures are required and authorized. If it is not authorized, this is a finding.</t>
    </r>
  </si>
  <si>
    <t>V-214034</t>
  </si>
  <si>
    <r>
      <rPr>
        <sz val="11"/>
        <rFont val="Calibri"/>
      </rPr>
      <t>Filestream must be disabled, unless specifically required and approved.</t>
    </r>
  </si>
  <si>
    <r>
      <rPr>
        <sz val="11"/>
        <color rgb="FF000000"/>
        <rFont val="Calibri"/>
      </rPr>
      <t>Disable the use of Filestream.</t>
    </r>
    <r>
      <rPr>
        <sz val="11"/>
        <color rgb="FF000000"/>
        <rFont val="Calibri"/>
      </rPr>
      <t xml:space="preserve">
</t>
    </r>
    <r>
      <rPr>
        <sz val="11"/>
        <color rgb="FF000000"/>
        <rFont val="Calibri"/>
      </rPr>
      <t>1. Delete all FILESTREAM columns from all tables. ALTER TABLE &lt;name&gt; DROP COLUMN &lt;column name&gt;</t>
    </r>
    <r>
      <rPr>
        <sz val="11"/>
        <color rgb="FF000000"/>
        <rFont val="Calibri"/>
      </rPr>
      <t xml:space="preserve">
</t>
    </r>
    <r>
      <rPr>
        <sz val="11"/>
        <color rgb="FF000000"/>
        <rFont val="Calibri"/>
      </rPr>
      <t>2. Disassociate tables from the FILESTREAM filegroups. ALTER TABLE &lt;name&gt; SET (FILESTREAM_ON = 'NULL'</t>
    </r>
    <r>
      <rPr>
        <sz val="11"/>
        <color rgb="FF000000"/>
        <rFont val="Calibri"/>
      </rPr>
      <t xml:space="preserve">
</t>
    </r>
    <r>
      <rPr>
        <sz val="11"/>
        <color rgb="FF000000"/>
        <rFont val="Calibri"/>
      </rPr>
      <t>3. Remove all FILESTREAM data containers. ALTER DATABASE &lt;name&gt; REMOVE FILE &lt;file name&gt;</t>
    </r>
    <r>
      <rPr>
        <sz val="11"/>
        <color rgb="FF000000"/>
        <rFont val="Calibri"/>
      </rPr>
      <t xml:space="preserve">
</t>
    </r>
    <r>
      <rPr>
        <sz val="11"/>
        <color rgb="FF000000"/>
        <rFont val="Calibri"/>
      </rPr>
      <t>4. Remove all FILESTREAM filegroups. ALTER DATABASE &lt;name&gt; REMOVE FILEGROUP &lt;file name&gt;.</t>
    </r>
    <r>
      <rPr>
        <sz val="11"/>
        <color rgb="FF000000"/>
        <rFont val="Calibri"/>
      </rPr>
      <t xml:space="preserve">
</t>
    </r>
    <r>
      <rPr>
        <sz val="11"/>
        <color rgb="FF000000"/>
        <rFont val="Calibri"/>
      </rPr>
      <t>5. Disable FILESTREAM.</t>
    </r>
    <r>
      <rPr>
        <sz val="11"/>
        <color rgb="FF000000"/>
        <rFont val="Calibri"/>
      </rPr>
      <t xml:space="preserve">
</t>
    </r>
    <r>
      <rPr>
        <sz val="11"/>
        <color rgb="FF000000"/>
        <rFont val="Calibri"/>
      </rPr>
      <t xml:space="preserve">EXEC sp_configure filestream_access_level, 0 </t>
    </r>
    <r>
      <rPr>
        <sz val="11"/>
        <color rgb="FF000000"/>
        <rFont val="Calibri"/>
      </rPr>
      <t xml:space="preserve">
</t>
    </r>
    <r>
      <rPr>
        <sz val="11"/>
        <color rgb="FF000000"/>
        <rFont val="Calibri"/>
      </rPr>
      <t xml:space="preserve">    RECONFIGURE </t>
    </r>
    <r>
      <rPr>
        <sz val="11"/>
        <color rgb="FF000000"/>
        <rFont val="Calibri"/>
      </rPr>
      <t xml:space="preserve">
</t>
    </r>
    <r>
      <rPr>
        <sz val="11"/>
        <color rgb="FF000000"/>
        <rFont val="Calibri"/>
      </rPr>
      <t>6. Restart the SQL Service</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</si>
  <si>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The most significant potential for attacking an instance is through the use of features that expose an external interface or ad hoc execution capability. FILESTREAM integrates the SQL Server Database Engine with an NTFS file system by storing varbinary(max) binary large object (BLOB) data as files on the file system. Transact-SQL statements can insert, update, query, search, and back up FILESTREAM data.</t>
    </r>
  </si>
  <si>
    <r>
      <rPr>
        <sz val="11"/>
        <color rgb="FF000000"/>
        <rFont val="Calibri"/>
      </rPr>
      <t xml:space="preserve">Review the system documentation to see if FileStream is in use.  If in use authorized, this is not a finding.   </t>
    </r>
    <r>
      <rPr>
        <sz val="11"/>
        <color rgb="FF000000"/>
        <rFont val="Calibri"/>
      </rPr>
      <t xml:space="preserve">
</t>
    </r>
    <r>
      <rPr>
        <sz val="11"/>
        <color rgb="FF000000"/>
        <rFont val="Calibri"/>
      </rPr>
      <t>If FileStream is not documented as being authorized, execute the following query.</t>
    </r>
    <r>
      <rPr>
        <sz val="11"/>
        <color rgb="FF000000"/>
        <rFont val="Calibri"/>
      </rPr>
      <t xml:space="preserve">
</t>
    </r>
    <r>
      <rPr>
        <sz val="11"/>
        <color rgb="FF000000"/>
        <rFont val="Calibri"/>
      </rPr>
      <t>EXEC sp_configure 'filestream access level'</t>
    </r>
    <r>
      <rPr>
        <sz val="11"/>
        <color rgb="FF000000"/>
        <rFont val="Calibri"/>
      </rPr>
      <t xml:space="preserve">
</t>
    </r>
    <r>
      <rPr>
        <sz val="11"/>
        <color rgb="FF000000"/>
        <rFont val="Calibri"/>
      </rPr>
      <t>If "run_value" is greater than "0", this is a finding.</t>
    </r>
    <r>
      <rPr>
        <sz val="11"/>
        <color rgb="FF000000"/>
        <rFont val="Calibri"/>
      </rPr>
      <t xml:space="preserve">
</t>
    </r>
    <r>
      <rPr>
        <sz val="11"/>
        <color rgb="FF000000"/>
        <rFont val="Calibri"/>
      </rPr>
      <t>This rule checks that Filestream SQL specific option is disabled.</t>
    </r>
    <r>
      <rPr>
        <sz val="11"/>
        <color rgb="FF000000"/>
        <rFont val="Calibri"/>
      </rPr>
      <t xml:space="preserve">
</t>
    </r>
    <r>
      <rPr>
        <sz val="11"/>
        <color rgb="FF000000"/>
        <rFont val="Calibri"/>
      </rPr>
      <t xml:space="preserve">SELECT CASE </t>
    </r>
    <r>
      <rPr>
        <sz val="11"/>
        <color rgb="FF000000"/>
        <rFont val="Calibri"/>
      </rPr>
      <t xml:space="preserve">
</t>
    </r>
    <r>
      <rPr>
        <sz val="11"/>
        <color rgb="FF000000"/>
        <rFont val="Calibri"/>
      </rPr>
      <t xml:space="preserve">        WHEN EXISTS (SELECT * </t>
    </r>
    <r>
      <rPr>
        <sz val="11"/>
        <color rgb="FF000000"/>
        <rFont val="Calibri"/>
      </rPr>
      <t xml:space="preserve">
</t>
    </r>
    <r>
      <rPr>
        <sz val="11"/>
        <color rgb="FF000000"/>
        <rFont val="Calibri"/>
      </rPr>
      <t xml:space="preserve">                     FROM sys.configurations </t>
    </r>
    <r>
      <rPr>
        <sz val="11"/>
        <color rgb="FF000000"/>
        <rFont val="Calibri"/>
      </rPr>
      <t xml:space="preserve">
</t>
    </r>
    <r>
      <rPr>
        <sz val="11"/>
        <color rgb="FF000000"/>
        <rFont val="Calibri"/>
      </rPr>
      <t xml:space="preserve">                     WHERE Name = 'filestream access level' </t>
    </r>
    <r>
      <rPr>
        <sz val="11"/>
        <color rgb="FF000000"/>
        <rFont val="Calibri"/>
      </rPr>
      <t xml:space="preserve">
</t>
    </r>
    <r>
      <rPr>
        <sz val="11"/>
        <color rgb="FF000000"/>
        <rFont val="Calibri"/>
      </rPr>
      <t xml:space="preserve">                            AND Cast(value AS INT) = 0) THEN 'No' </t>
    </r>
    <r>
      <rPr>
        <sz val="11"/>
        <color rgb="FF000000"/>
        <rFont val="Calibri"/>
      </rPr>
      <t xml:space="preserve">
</t>
    </r>
    <r>
      <rPr>
        <sz val="11"/>
        <color rgb="FF000000"/>
        <rFont val="Calibri"/>
      </rPr>
      <t xml:space="preserve">        ELSE 'Yes'</t>
    </r>
    <r>
      <rPr>
        <sz val="11"/>
        <color rgb="FF000000"/>
        <rFont val="Calibri"/>
      </rPr>
      <t xml:space="preserve">
</t>
    </r>
    <r>
      <rPr>
        <sz val="11"/>
        <color rgb="FF000000"/>
        <rFont val="Calibri"/>
      </rPr>
      <t xml:space="preserve">      END AS TSQLFileStreamAccess;</t>
    </r>
    <r>
      <rPr>
        <sz val="11"/>
        <color rgb="FF000000"/>
        <rFont val="Calibri"/>
      </rPr>
      <t xml:space="preserve">
</t>
    </r>
    <r>
      <rPr>
        <sz val="11"/>
        <color rgb="FF000000"/>
        <rFont val="Calibri"/>
      </rPr>
      <t>If the above query returns "Yes" in the "FileStreamEnabled" field, this is a finding.</t>
    </r>
  </si>
  <si>
    <t>V-214035</t>
  </si>
  <si>
    <r>
      <rPr>
        <sz val="11"/>
        <rFont val="Calibri"/>
      </rPr>
      <t>Ole Automation Procedures feature must be disabled, unless specifically required and approved.</t>
    </r>
  </si>
  <si>
    <r>
      <rPr>
        <sz val="11"/>
        <color rgb="FF000000"/>
        <rFont val="Calibri"/>
      </rPr>
      <t>Disable use of or remove any external application executable object definitions that are not authorized. To disable the use of "Ole Automation Procedures" option, from the query prompt: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'Ole Automation Procedures',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</si>
  <si>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Ole Automation Procedures option controls whether OLE Automation objects can be instantiated within Transact-SQL batches. These are extended stored procedures that allow SQL Server users to execute functions external to SQL Server in the security context of SQL Server.</t>
    </r>
    <r>
      <rPr>
        <sz val="11"/>
        <color rgb="FF000000"/>
        <rFont val="Calibri"/>
      </rPr>
      <t xml:space="preserve">
</t>
    </r>
    <r>
      <rPr>
        <sz val="11"/>
        <color rgb="FF000000"/>
        <rFont val="Calibri"/>
      </rPr>
      <t>The Ole Automation Procedures extended stored procedure allows execution of host executables outside the controls of database access permissions. This access may be exploited by malicious users who have compromised the integrity of the SQL Server database process to control the host operating system to perpetrate additional malicious activity.</t>
    </r>
  </si>
  <si>
    <r>
      <rPr>
        <sz val="11"/>
        <color rgb="FF000000"/>
        <rFont val="Calibri"/>
      </rPr>
      <t xml:space="preserve">To determine if "Ole Automation Procedures" option is enabled, execute the following query: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'Ole Automation Procedures';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If the value of "config_value" is "1", review the system documentation to determine whether the use of "Ole Automation Procedures" is required and authorized. If it is not authorized, this is a finding.</t>
    </r>
  </si>
  <si>
    <t>V-214036</t>
  </si>
  <si>
    <r>
      <rPr>
        <sz val="11"/>
        <rFont val="Calibri"/>
      </rPr>
      <t>SQL Server User Options feature must be disabled, unless specifically required and approved.</t>
    </r>
  </si>
  <si>
    <r>
      <rPr>
        <sz val="11"/>
        <color rgb="FF000000"/>
        <rFont val="Calibri"/>
      </rPr>
      <t>Disable use of or remove any external application executable object definitions that are not authorized. To disable the use of "User Options" option, from the query prompt: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'user options',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</si>
  <si>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user options option specifies global defaults for all users. A list of default query processing options is established for the duration of a user's work session. The user options option allows you to change the default values of the SET options (if the server's default settings are not appropriate).</t>
    </r>
  </si>
  <si>
    <r>
      <rPr>
        <sz val="11"/>
        <color rgb="FF000000"/>
        <rFont val="Calibri"/>
      </rPr>
      <t>To determine if "User Options" option is enabled, execute the following query:</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'user options';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If the value of "config_value" is "1", review the system documentation to determine whether the use of "user options" is required and authorized. If it is not authorized, this is a finding.</t>
    </r>
  </si>
  <si>
    <t>V-214037</t>
  </si>
  <si>
    <r>
      <rPr>
        <sz val="11"/>
        <rFont val="Calibri"/>
      </rPr>
      <t>Remote Access feature must be disabled, unless specifically required and approved.</t>
    </r>
  </si>
  <si>
    <r>
      <rPr>
        <sz val="11"/>
        <color rgb="FF000000"/>
        <rFont val="Calibri"/>
      </rPr>
      <t>Disable use of or remove any external application executable object definitions that are not authorized. To disable the use of "Remote Access" option, from the query prompt: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'remote access',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</si>
  <si>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Remote Access option controls the execution of local stored procedures on remote servers or remote stored procedures on local server.  'Remote access' functionality can be abused to launch a Denial-of-Service (DoS) attack on remote servers by off-loading query processing to a target.</t>
    </r>
  </si>
  <si>
    <r>
      <rPr>
        <sz val="11"/>
        <color rgb="FF000000"/>
        <rFont val="Calibri"/>
      </rPr>
      <t xml:space="preserve">To determine if "Remote Access" option is enabled, execute the following query: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'remote access';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If the value of "config_value" is "1", review the system documentation to determine whether the use of "Remote Access" is required (linked servers) and authorized. If it is not authorized, this is a finding.</t>
    </r>
  </si>
  <si>
    <t>V-214038</t>
  </si>
  <si>
    <r>
      <rPr>
        <sz val="11"/>
        <rFont val="Calibri"/>
      </rPr>
      <t>Hadoop Connectivity feature must be disabled, unless specifically required and approved.</t>
    </r>
  </si>
  <si>
    <r>
      <rPr>
        <sz val="11"/>
        <color rgb="FF000000"/>
        <rFont val="Calibri"/>
      </rPr>
      <t>Disable use of or remove any external application executable object definitions that are not authorized. To disable the use of "Hadoop Connectivity" option, from the query prompt: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'hadoop connectivity',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</si>
  <si>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Hadoop Connectivity feature allows multiple types of external data sources to be created and used across all sessions on the server.  An exploit to the SQL Server instance could result in a compromise of the host system and external SQL Server resources.</t>
    </r>
  </si>
  <si>
    <r>
      <rPr>
        <sz val="11"/>
        <color rgb="FF000000"/>
        <rFont val="Calibri"/>
      </rPr>
      <t xml:space="preserve">To determine if "Hadoop Connectivity" option is enabled, execute the following query: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'hadoop connectivity'; </t>
    </r>
    <r>
      <rPr>
        <sz val="11"/>
        <color rgb="FF000000"/>
        <rFont val="Calibri"/>
      </rPr>
      <t xml:space="preserve">
</t>
    </r>
    <r>
      <rPr>
        <sz val="11"/>
        <color rgb="FF000000"/>
        <rFont val="Calibri"/>
      </rPr>
      <t>If the value of "config_value" is "0", this is not a finding.</t>
    </r>
    <r>
      <rPr>
        <sz val="11"/>
        <color rgb="FF000000"/>
        <rFont val="Calibri"/>
      </rPr>
      <t xml:space="preserve">
</t>
    </r>
    <r>
      <rPr>
        <sz val="11"/>
        <color rgb="FF000000"/>
        <rFont val="Calibri"/>
      </rPr>
      <t>If the value of "config_value" is "1", review the system documentation to determine whether the use of "Hadoop Connectivity" option is required and authorized. If it is not authorized, this is a finding.</t>
    </r>
  </si>
  <si>
    <t>V-214039</t>
  </si>
  <si>
    <r>
      <rPr>
        <sz val="11"/>
        <rFont val="Calibri"/>
      </rPr>
      <t>Allow Polybase Export feature must be disabled, unless specifically required and approved.</t>
    </r>
  </si>
  <si>
    <r>
      <rPr>
        <sz val="11"/>
        <color rgb="FF000000"/>
        <rFont val="Calibri"/>
      </rPr>
      <t>Disable use of or remove any external application executable object definitions that are not authorized. To disable the use of "Allow Polybase Export" option, from the query prompt: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'allow polybase export',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</si>
  <si>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Allow Polybase Export feature allows an export of data to an external data source such as Hadoop File System or Azure Data Lake. An exploit to the SQL Server instance could result in a compromise of the host system and external SQL Server resources.</t>
    </r>
  </si>
  <si>
    <r>
      <rPr>
        <sz val="11"/>
        <color rgb="FF000000"/>
        <rFont val="Calibri"/>
      </rPr>
      <t xml:space="preserve">To determine if "Allow Polybase Export" option is enabled, execute the following query: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'allow polybase export'; </t>
    </r>
    <r>
      <rPr>
        <sz val="11"/>
        <color rgb="FF000000"/>
        <rFont val="Calibri"/>
      </rPr>
      <t xml:space="preserve">
</t>
    </r>
    <r>
      <rPr>
        <sz val="11"/>
        <color rgb="FF000000"/>
        <rFont val="Calibri"/>
      </rPr>
      <t>If the value of "config_value" is "0", this is not a finding.</t>
    </r>
    <r>
      <rPr>
        <sz val="11"/>
        <color rgb="FF000000"/>
        <rFont val="Calibri"/>
      </rPr>
      <t xml:space="preserve">
</t>
    </r>
    <r>
      <rPr>
        <sz val="11"/>
        <color rgb="FF000000"/>
        <rFont val="Calibri"/>
      </rPr>
      <t>If the value of "config_value" is "1", review the system documentation to determine whether the use of "Allow Polybase Export" is required and authorized. If it is not authorized, this is a finding.</t>
    </r>
  </si>
  <si>
    <t>V-214040</t>
  </si>
  <si>
    <r>
      <rPr>
        <sz val="11"/>
        <rFont val="Calibri"/>
      </rPr>
      <t>Remote Data Archive feature must be disabled, unless specifically required and approved.</t>
    </r>
  </si>
  <si>
    <r>
      <rPr>
        <sz val="11"/>
        <color rgb="FF000000"/>
        <rFont val="Calibri"/>
      </rPr>
      <t>Disable use of or remove any external application executable object definitions that are not authorized. To disable the use of "Remote Data Archive" option, from the query prompt: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'remote data archive',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</si>
  <si>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SQL Server may spawn additional external processes to execute procedures that are defined in the SQL Server but stored in external host files (external procedures). The spawned process used to execute the external procedure may operate within a different OS security context than SQL Server and provide unauthorized access to the host system.</t>
    </r>
    <r>
      <rPr>
        <sz val="11"/>
        <color rgb="FF000000"/>
        <rFont val="Calibri"/>
      </rPr>
      <t xml:space="preserve">
</t>
    </r>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Remote Data Archive feature allows an export of local SQL Server data to an Azure SQL Database. An exploit to the SQL Server instance could result in a compromise of the host system and external SQL Server resources.</t>
    </r>
  </si>
  <si>
    <r>
      <rPr>
        <sz val="11"/>
        <color rgb="FF000000"/>
        <rFont val="Calibri"/>
      </rPr>
      <t xml:space="preserve">To determine if "Remote Data Archive" option is enabled, execute the following query: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'remote data archive';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If the value of "config_value" is "1", review the system documentation to determine whether the use of "Remote Data Archive" is required and authorized. If it is not authorized, this is a finding.</t>
    </r>
  </si>
  <si>
    <t>V-214041</t>
  </si>
  <si>
    <r>
      <rPr>
        <sz val="11"/>
        <rFont val="Calibri"/>
      </rPr>
      <t>SQL Server External Scripts Enabled feature must be disabled, unless specifically required and approved.</t>
    </r>
  </si>
  <si>
    <r>
      <rPr>
        <sz val="11"/>
        <color rgb="FF000000"/>
        <rFont val="Calibri"/>
      </rPr>
      <t>Disable use of or remove any external application executable object definitions that are not authorized. To disable the use of "External Scripts Enabled" option, from the query prompt: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'external scripts enabled',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</si>
  <si>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The External Scripts Enabled feature allows scripts external to SQL such as files located in an R library to be executed.</t>
    </r>
  </si>
  <si>
    <r>
      <rPr>
        <sz val="11"/>
        <color rgb="FF000000"/>
        <rFont val="Calibri"/>
      </rPr>
      <t xml:space="preserve">To determine if "External Scripts Enabled" option is enabled, execute the following query: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'external scripts enabled';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If the value of "config_value" is "1", review the system documentation to determine whether the use of "External Scripts Enabled" is required and authorized. If it is not authorized, this is a finding.</t>
    </r>
  </si>
  <si>
    <t>V-214042</t>
  </si>
  <si>
    <r>
      <rPr>
        <sz val="11"/>
        <rFont val="Calibri"/>
      </rPr>
      <t>The SQL Server Browser service must be disabled unless specifically required and approved.</t>
    </r>
  </si>
  <si>
    <r>
      <rPr>
        <sz val="11"/>
        <color rgb="FF000000"/>
        <rFont val="Calibri"/>
      </rPr>
      <t xml:space="preserve">If SQL Server Browser is needed, document the justification and obtain the appropriate authorization. </t>
    </r>
    <r>
      <rPr>
        <sz val="11"/>
        <color rgb="FF000000"/>
        <rFont val="Calibri"/>
      </rPr>
      <t xml:space="preserve">
</t>
    </r>
    <r>
      <rPr>
        <sz val="11"/>
        <color rgb="FF000000"/>
        <rFont val="Calibri"/>
      </rPr>
      <t xml:space="preserve">Where SQL Server Browser is judged unnecessary, the Service can be disabled. </t>
    </r>
    <r>
      <rPr>
        <sz val="11"/>
        <color rgb="FF000000"/>
        <rFont val="Calibri"/>
      </rPr>
      <t xml:space="preserve">
</t>
    </r>
    <r>
      <rPr>
        <sz val="11"/>
        <color rgb="FF000000"/>
        <rFont val="Calibri"/>
      </rPr>
      <t>To disable, in the Services tool, double-click "SQL Server Browser". Set "Startup Type" to "Disabled". If "Service Status" is "Running", click on "Stop". Click on "OK".</t>
    </r>
  </si>
  <si>
    <r>
      <rPr>
        <sz val="11"/>
        <color rgb="FF000000"/>
        <rFont val="Calibri"/>
      </rPr>
      <t>The SQL Server Browser simplifies the administration of SQL Server, particularly when multiple instances of SQL Server coexist on the same computer. It avoids the need to hard-assign port numbers to the instances and to set and maintain those port numbers in client systems. It enables administrators and authorized users to discover database management system instances, and the databases they support, over the network. SQL Server uses the SQL Server Browser service to enumerate instances of the Database Engine installed on the computer. This enables client applications to browse for a server, and helps clients distinguish between multiple instances of the Database Engine on the same computer.</t>
    </r>
    <r>
      <rPr>
        <sz val="11"/>
        <color rgb="FF000000"/>
        <rFont val="Calibri"/>
      </rPr>
      <t xml:space="preserve">
</t>
    </r>
    <r>
      <rPr>
        <sz val="11"/>
        <color rgb="FF000000"/>
        <rFont val="Calibri"/>
      </rPr>
      <t xml:space="preserve">This convenience also presents the possibility of unauthorized individuals gaining knowledge of the available SQL Server resources. Therefore, it is necessary to consider whether the SQL Server Browser is needed. Typically, if only a single instance is installed, using the default name (MSSQLSERVER) and port assignment (1433), the Browser is not adding any value. The more complex the installation, the more likely SQL Server Browser is to be helpful. </t>
    </r>
    <r>
      <rPr>
        <sz val="11"/>
        <color rgb="FF000000"/>
        <rFont val="Calibri"/>
      </rPr>
      <t xml:space="preserve">
</t>
    </r>
    <r>
      <rPr>
        <sz val="11"/>
        <color rgb="FF000000"/>
        <rFont val="Calibri"/>
      </rPr>
      <t>This requirement is not intended to prohibit use of the Browser service in any circumstances.  It calls for administrators and management to consider whether the benefits of its use outweigh the potential negative consequences of it being used by an attacker to browse the current infrastructure and retrieve a list of running SQL Server instances.</t>
    </r>
  </si>
  <si>
    <r>
      <rPr>
        <sz val="11"/>
        <color rgb="FF000000"/>
        <rFont val="Calibri"/>
      </rPr>
      <t xml:space="preserve">If the need for the SQL Server Browser service is documented and authorized, this is not a finding. </t>
    </r>
    <r>
      <rPr>
        <sz val="11"/>
        <color rgb="FF000000"/>
        <rFont val="Calibri"/>
      </rPr>
      <t xml:space="preserve">
</t>
    </r>
    <r>
      <rPr>
        <sz val="11"/>
        <color rgb="FF000000"/>
        <rFont val="Calibri"/>
      </rPr>
      <t xml:space="preserve">Open the Services tool. </t>
    </r>
    <r>
      <rPr>
        <sz val="11"/>
        <color rgb="FF000000"/>
        <rFont val="Calibri"/>
      </rPr>
      <t xml:space="preserve">
</t>
    </r>
    <r>
      <rPr>
        <sz val="11"/>
        <color rgb="FF000000"/>
        <rFont val="Calibri"/>
      </rPr>
      <t xml:space="preserve">Either navigate, via the Windows Start Menu and/or Control Panel, to "Administrative Tools", and select "Services"; or at a command prompt, type "services.msc" and press the "Enter" key. </t>
    </r>
    <r>
      <rPr>
        <sz val="11"/>
        <color rgb="FF000000"/>
        <rFont val="Calibri"/>
      </rPr>
      <t xml:space="preserve">
</t>
    </r>
    <r>
      <rPr>
        <sz val="11"/>
        <color rgb="FF000000"/>
        <rFont val="Calibri"/>
      </rPr>
      <t xml:space="preserve">Scroll to "SQL Server Browser". </t>
    </r>
    <r>
      <rPr>
        <sz val="11"/>
        <color rgb="FF000000"/>
        <rFont val="Calibri"/>
      </rPr>
      <t xml:space="preserve">
</t>
    </r>
    <r>
      <rPr>
        <sz val="11"/>
        <color rgb="FF000000"/>
        <rFont val="Calibri"/>
      </rPr>
      <t>If its Startup Type is not shown as "Disabled", this is a finding.</t>
    </r>
  </si>
  <si>
    <t>V-214043</t>
  </si>
  <si>
    <r>
      <rPr>
        <sz val="11"/>
        <rFont val="Calibri"/>
      </rPr>
      <t>SQL Server Replication Xps feature must be disabled, unless specifically required and approved.</t>
    </r>
  </si>
  <si>
    <r>
      <rPr>
        <sz val="11"/>
        <color rgb="FF000000"/>
        <rFont val="Calibri"/>
      </rPr>
      <t>Disable use of or remove any external application executable object definitions that are not authorized. To disable the use of "Replication Xps" option, from the query prompt: </t>
    </r>
    <r>
      <rPr>
        <sz val="11"/>
        <color rgb="FF000000"/>
        <rFont val="Calibri"/>
      </rPr>
      <t xml:space="preserve">
</t>
    </r>
    <r>
      <rPr>
        <sz val="11"/>
        <color rgb="FF000000"/>
        <rFont val="Calibri"/>
      </rPr>
      <t xml:space="preserve">sp_configure 'show advanced options', 1;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sp_configure 'replication xps', 0;  </t>
    </r>
    <r>
      <rPr>
        <sz val="11"/>
        <color rgb="FF000000"/>
        <rFont val="Calibri"/>
      </rPr>
      <t xml:space="preserve">
</t>
    </r>
    <r>
      <rPr>
        <sz val="11"/>
        <color rgb="FF000000"/>
        <rFont val="Calibri"/>
      </rPr>
      <t xml:space="preserve">GO  </t>
    </r>
    <r>
      <rPr>
        <sz val="11"/>
        <color rgb="FF000000"/>
        <rFont val="Calibri"/>
      </rPr>
      <t xml:space="preserve">
</t>
    </r>
    <r>
      <rPr>
        <sz val="11"/>
        <color rgb="FF000000"/>
        <rFont val="Calibri"/>
      </rPr>
      <t xml:space="preserve">RECONFIGURE;  </t>
    </r>
    <r>
      <rPr>
        <sz val="11"/>
        <color rgb="FF000000"/>
        <rFont val="Calibri"/>
      </rPr>
      <t xml:space="preserve">
</t>
    </r>
    <r>
      <rPr>
        <sz val="11"/>
        <color rgb="FF000000"/>
        <rFont val="Calibri"/>
      </rPr>
      <t>GO</t>
    </r>
  </si>
  <si>
    <r>
      <rPr>
        <sz val="11"/>
        <color rgb="FF000000"/>
        <rFont val="Calibri"/>
      </rPr>
      <t>SQL Server is capable of providing a wide range of features and services. Some of the features and services, provided by default, may not be necessary, and enabling them could adversely affect the security of the system.</t>
    </r>
    <r>
      <rPr>
        <sz val="11"/>
        <color rgb="FF000000"/>
        <rFont val="Calibri"/>
      </rPr>
      <t xml:space="preserve">
</t>
    </r>
    <r>
      <rPr>
        <sz val="11"/>
        <color rgb="FF000000"/>
        <rFont val="Calibri"/>
      </rPr>
      <t>Enabling the replication XPs opens a significant attack surface area that can be used by an attacker to gather information about the system and potentially abuse the privileges of SQL Server.</t>
    </r>
  </si>
  <si>
    <r>
      <rPr>
        <sz val="11"/>
        <color rgb="FF000000"/>
        <rFont val="Calibri"/>
      </rPr>
      <t xml:space="preserve">To determine if the "Replication Xps" option is enabled, execute the following query: </t>
    </r>
    <r>
      <rPr>
        <sz val="11"/>
        <color rgb="FF000000"/>
        <rFont val="Calibri"/>
      </rPr>
      <t xml:space="preserve">
</t>
    </r>
    <r>
      <rPr>
        <sz val="11"/>
        <color rgb="FF000000"/>
        <rFont val="Calibri"/>
      </rPr>
      <t xml:space="preserve">EXEC SP_CONFIGURE 'show advanced options', '1'; </t>
    </r>
    <r>
      <rPr>
        <sz val="11"/>
        <color rgb="FF000000"/>
        <rFont val="Calibri"/>
      </rPr>
      <t xml:space="preserve">
</t>
    </r>
    <r>
      <rPr>
        <sz val="11"/>
        <color rgb="FF000000"/>
        <rFont val="Calibri"/>
      </rPr>
      <t xml:space="preserve">RECONFIGURE WITH OVERRIDE; </t>
    </r>
    <r>
      <rPr>
        <sz val="11"/>
        <color rgb="FF000000"/>
        <rFont val="Calibri"/>
      </rPr>
      <t xml:space="preserve">
</t>
    </r>
    <r>
      <rPr>
        <sz val="11"/>
        <color rgb="FF000000"/>
        <rFont val="Calibri"/>
      </rPr>
      <t xml:space="preserve">EXEC SP_CONFIGURE 'replication xps'; </t>
    </r>
    <r>
      <rPr>
        <sz val="11"/>
        <color rgb="FF000000"/>
        <rFont val="Calibri"/>
      </rPr>
      <t xml:space="preserve">
</t>
    </r>
    <r>
      <rPr>
        <sz val="11"/>
        <color rgb="FF000000"/>
        <rFont val="Calibri"/>
      </rPr>
      <t xml:space="preserve">If the value of "config_value" is "0", this is not a finding. </t>
    </r>
    <r>
      <rPr>
        <sz val="11"/>
        <color rgb="FF000000"/>
        <rFont val="Calibri"/>
      </rPr>
      <t xml:space="preserve">
</t>
    </r>
    <r>
      <rPr>
        <sz val="11"/>
        <color rgb="FF000000"/>
        <rFont val="Calibri"/>
      </rPr>
      <t>If the value of "config_value" is "1", review the system documentation to determine whether the use of "Replication Xps" is required and authorized. If it is not authorized, this is a finding.</t>
    </r>
  </si>
  <si>
    <t>V-214044</t>
  </si>
  <si>
    <r>
      <rPr>
        <sz val="11"/>
        <rFont val="Calibri"/>
      </rPr>
      <t>If the SQL Server Browser Service is specifically required and approved, SQL instances must be hidden.</t>
    </r>
  </si>
  <si>
    <r>
      <rPr>
        <sz val="11"/>
        <color rgb="FF000000"/>
        <rFont val="Calibri"/>
      </rPr>
      <t xml:space="preserve">If SQL Server Browser is needed, document the justification and obtain the appropriate authorization. </t>
    </r>
    <r>
      <rPr>
        <sz val="11"/>
        <color rgb="FF000000"/>
        <rFont val="Calibri"/>
      </rPr>
      <t xml:space="preserve">
</t>
    </r>
    <r>
      <rPr>
        <sz val="11"/>
        <color rgb="FF000000"/>
        <rFont val="Calibri"/>
      </rPr>
      <t>To hide the SQL instance, in SQL Server Configuration Manager, expand SQL Server Network Configuration, right-click Protocols for &lt;server instance&gt;, select "Properties", on the "Flags" tab, select "Yes" in the "HideInstance" box, then click "OK".  The change takes effect immediately for new connections.</t>
    </r>
  </si>
  <si>
    <r>
      <rPr>
        <sz val="11"/>
        <color rgb="FF000000"/>
        <rFont val="Calibri"/>
      </rPr>
      <t>The SQL Server Browser simplifies the administration of SQL Server, particularly when multiple instances of SQL Server coexist on the same computer. It avoids the need to hard-assign port numbers to the instances and to set and maintain those port numbers in client systems. It enables administrators and authorized users to discover database management system instances, and the databases they support, over the network. SQL Server uses the SQL Server Browser service to enumerate instances of the Database Engine installed on the computer. This enables client applications to browse for a server, and helps clients distinguish between multiple instances of the Database Engine on the same computer.</t>
    </r>
    <r>
      <rPr>
        <sz val="11"/>
        <color rgb="FF000000"/>
        <rFont val="Calibri"/>
      </rPr>
      <t xml:space="preserve">
</t>
    </r>
    <r>
      <rPr>
        <sz val="11"/>
        <color rgb="FF000000"/>
        <rFont val="Calibri"/>
      </rPr>
      <t xml:space="preserve">This convenience also presents the possibility of unauthorized individuals gaining knowledge of the available SQL Server resources. Therefore, it is necessary to consider whether the SQL Server Browser is needed. Typically, if only a single instance is installed, using the default name (MSSQLSERVER) and port assignment (1433), the Browser is not adding any value. The more complex the installation, the more likely SQL Server Browser is to be helpful. </t>
    </r>
    <r>
      <rPr>
        <sz val="11"/>
        <color rgb="FF000000"/>
        <rFont val="Calibri"/>
      </rPr>
      <t xml:space="preserve">
</t>
    </r>
    <r>
      <rPr>
        <sz val="11"/>
        <color rgb="FF000000"/>
        <rFont val="Calibri"/>
      </rPr>
      <t>This requirement is not intended to prohibit use of the Browser service in any circumstances.  It calls for administrators and management to consider whether the benefits of its use outweigh the potential negative consequences of it being used by an attacker to browse the current infrastructure and retrieve a list of running SQL Server instances.  In order to prevent this, the SQL instance(s) can be hidden.</t>
    </r>
  </si>
  <si>
    <r>
      <rPr>
        <sz val="11"/>
        <color rgb="FF000000"/>
        <rFont val="Calibri"/>
      </rPr>
      <t xml:space="preserve">If the need for the SQL Server Browser service is documented and authorized, check to make sure the SQL Instances that do not require use of the SQL Browser Service are hidden with the following query: </t>
    </r>
    <r>
      <rPr>
        <sz val="11"/>
        <color rgb="FF000000"/>
        <rFont val="Calibri"/>
      </rPr>
      <t xml:space="preserve">
</t>
    </r>
    <r>
      <rPr>
        <sz val="11"/>
        <color rgb="FF000000"/>
        <rFont val="Calibri"/>
      </rPr>
      <t xml:space="preserve">DECLARE @HiddenInstance INT </t>
    </r>
    <r>
      <rPr>
        <sz val="11"/>
        <color rgb="FF000000"/>
        <rFont val="Calibri"/>
      </rPr>
      <t xml:space="preserve">
</t>
    </r>
    <r>
      <rPr>
        <sz val="11"/>
        <color rgb="FF000000"/>
        <rFont val="Calibri"/>
      </rPr>
      <t xml:space="preserve">EXEC master.dbo.Xp_instance_regread </t>
    </r>
    <r>
      <rPr>
        <sz val="11"/>
        <color rgb="FF000000"/>
        <rFont val="Calibri"/>
      </rPr>
      <t xml:space="preserve">
</t>
    </r>
    <r>
      <rPr>
        <sz val="11"/>
        <color rgb="FF000000"/>
        <rFont val="Calibri"/>
      </rPr>
      <t xml:space="preserve"> N'HKEY_LOCAL_MACHINE', </t>
    </r>
    <r>
      <rPr>
        <sz val="11"/>
        <color rgb="FF000000"/>
        <rFont val="Calibri"/>
      </rPr>
      <t xml:space="preserve">
</t>
    </r>
    <r>
      <rPr>
        <sz val="11"/>
        <color rgb="FF000000"/>
        <rFont val="Calibri"/>
      </rPr>
      <t xml:space="preserve"> N'Software\Microsoft\MSSQLServer\MSSQLServer\SuperSocketNetLib', </t>
    </r>
    <r>
      <rPr>
        <sz val="11"/>
        <color rgb="FF000000"/>
        <rFont val="Calibri"/>
      </rPr>
      <t xml:space="preserve">
</t>
    </r>
    <r>
      <rPr>
        <sz val="11"/>
        <color rgb="FF000000"/>
        <rFont val="Calibri"/>
      </rPr>
      <t xml:space="preserve"> N'HideInstance', </t>
    </r>
    <r>
      <rPr>
        <sz val="11"/>
        <color rgb="FF000000"/>
        <rFont val="Calibri"/>
      </rPr>
      <t xml:space="preserve">
</t>
    </r>
    <r>
      <rPr>
        <sz val="11"/>
        <color rgb="FF000000"/>
        <rFont val="Calibri"/>
      </rPr>
      <t xml:space="preserve"> @HiddenInstance output </t>
    </r>
    <r>
      <rPr>
        <sz val="11"/>
        <color rgb="FF000000"/>
        <rFont val="Calibri"/>
      </rPr>
      <t xml:space="preserve">
</t>
    </r>
    <r>
      <rPr>
        <sz val="11"/>
        <color rgb="FF000000"/>
        <rFont val="Calibri"/>
      </rPr>
      <t xml:space="preserve">SELECT CASE </t>
    </r>
    <r>
      <rPr>
        <sz val="11"/>
        <color rgb="FF000000"/>
        <rFont val="Calibri"/>
      </rPr>
      <t xml:space="preserve">
</t>
    </r>
    <r>
      <rPr>
        <sz val="11"/>
        <color rgb="FF000000"/>
        <rFont val="Calibri"/>
      </rPr>
      <t xml:space="preserve">        WHEN @HiddenInstance = 0 </t>
    </r>
    <r>
      <rPr>
        <sz val="11"/>
        <color rgb="FF000000"/>
        <rFont val="Calibri"/>
      </rPr>
      <t xml:space="preserve">
</t>
    </r>
    <r>
      <rPr>
        <sz val="11"/>
        <color rgb="FF000000"/>
        <rFont val="Calibri"/>
      </rPr>
      <t xml:space="preserve">             AND Serverproperty('IsClustered') = 0 THEN 'No' </t>
    </r>
    <r>
      <rPr>
        <sz val="11"/>
        <color rgb="FF000000"/>
        <rFont val="Calibri"/>
      </rPr>
      <t xml:space="preserve">
</t>
    </r>
    <r>
      <rPr>
        <sz val="11"/>
        <color rgb="FF000000"/>
        <rFont val="Calibri"/>
      </rPr>
      <t xml:space="preserve">        ELSE 'Yes' </t>
    </r>
    <r>
      <rPr>
        <sz val="11"/>
        <color rgb="FF000000"/>
        <rFont val="Calibri"/>
      </rPr>
      <t xml:space="preserve">
</t>
    </r>
    <r>
      <rPr>
        <sz val="11"/>
        <color rgb="FF000000"/>
        <rFont val="Calibri"/>
      </rPr>
      <t xml:space="preserve">      END AS [Hidden]</t>
    </r>
    <r>
      <rPr>
        <sz val="11"/>
        <color rgb="FF000000"/>
        <rFont val="Calibri"/>
      </rPr>
      <t xml:space="preserve">
</t>
    </r>
    <r>
      <rPr>
        <sz val="11"/>
        <color rgb="FF000000"/>
        <rFont val="Calibri"/>
      </rPr>
      <t>If the value of "Hidden" is "Yes", this is not a finding.</t>
    </r>
    <r>
      <rPr>
        <sz val="11"/>
        <color rgb="FF000000"/>
        <rFont val="Calibri"/>
      </rPr>
      <t xml:space="preserve">
</t>
    </r>
    <r>
      <rPr>
        <sz val="11"/>
        <color rgb="FF000000"/>
        <rFont val="Calibri"/>
      </rPr>
      <t>If the value of "Hidden" is "No" and the startup type of the "SQL Server Browser" service is not "Disabled", this is a finding.</t>
    </r>
  </si>
  <si>
    <t>V-214045</t>
  </si>
  <si>
    <r>
      <rPr>
        <sz val="11"/>
        <rFont val="Calibri"/>
      </rPr>
      <t>When using command-line tools such as SQLCMD in a mixed-mode authentication environment, users must use a logon method that does not expose the password.</t>
    </r>
  </si>
  <si>
    <r>
      <rPr>
        <sz val="11"/>
        <color rgb="FF000000"/>
        <rFont val="Calibri"/>
      </rPr>
      <t>Where possible, change the login mode to Windows-only:</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GO</t>
    </r>
    <r>
      <rPr>
        <sz val="11"/>
        <color rgb="FF000000"/>
        <rFont val="Calibri"/>
      </rPr>
      <t xml:space="preserve">
</t>
    </r>
    <r>
      <rPr>
        <sz val="11"/>
        <color rgb="FF000000"/>
        <rFont val="Calibri"/>
      </rPr>
      <t>EXEC xp_instance_regwrite N'HKEY_LOCAL_MACHINE', N'Software\Microsoft\MSSQLServer\MSSQLServer', N'LoginMode', REG_DWORD, 1;</t>
    </r>
    <r>
      <rPr>
        <sz val="11"/>
        <color rgb="FF000000"/>
        <rFont val="Calibri"/>
      </rPr>
      <t xml:space="preserve">
</t>
    </r>
    <r>
      <rPr>
        <sz val="11"/>
        <color rgb="FF000000"/>
        <rFont val="Calibri"/>
      </rPr>
      <t>GO</t>
    </r>
    <r>
      <rPr>
        <sz val="11"/>
        <color rgb="FF000000"/>
        <rFont val="Calibri"/>
      </rPr>
      <t xml:space="preserve">
</t>
    </r>
    <r>
      <rPr>
        <sz val="11"/>
        <color rgb="FF000000"/>
        <rFont val="Calibri"/>
      </rPr>
      <t>If mixed-mode authentication is necessary, then for SQLCMD, which cannot be configured not to accept a plain-text password when mixed-mode authentication is enabled,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</si>
  <si>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This requirement is applicable when mixed-mode authentication is enabled.  When this is the case, password-authenticated accounts can be created in and authenticated by SQL Server.  Other STIG requirements prohibit the use of mixed-mode authentication except when justified and approved.  This deals with the exceptions.</t>
    </r>
    <r>
      <rPr>
        <sz val="11"/>
        <color rgb="FF000000"/>
        <rFont val="Calibri"/>
      </rPr>
      <t xml:space="preserve">
</t>
    </r>
    <r>
      <rPr>
        <sz val="11"/>
        <color rgb="FF000000"/>
        <rFont val="Calibri"/>
      </rPr>
      <t>SQLCMD and other command-line tools are part of any SQL Server installation. These tools can accept a plain-text password, but do offer alternative techniques. Since the typical user of these tools is a database administrator, the consequences of password compromise are particularly serious. Therefore, the use of plain-text passwords must be prohibited, as a matter of practice and procedure.</t>
    </r>
  </si>
  <si>
    <r>
      <rPr>
        <sz val="11"/>
        <color rgb="FF000000"/>
        <rFont val="Calibri"/>
      </rPr>
      <t>Run this query to determine whether SQL Server authentication is enabled:</t>
    </r>
    <r>
      <rPr>
        <sz val="11"/>
        <color rgb="FF000000"/>
        <rFont val="Calibri"/>
      </rPr>
      <t xml:space="preserve">
</t>
    </r>
    <r>
      <rPr>
        <sz val="11"/>
        <color rgb="FF000000"/>
        <rFont val="Calibri"/>
      </rPr>
      <t xml:space="preserve">EXEC master.sys.xp_loginconfig 'login mode'; </t>
    </r>
    <r>
      <rPr>
        <sz val="11"/>
        <color rgb="FF000000"/>
        <rFont val="Calibri"/>
      </rPr>
      <t xml:space="preserve">
</t>
    </r>
    <r>
      <rPr>
        <sz val="11"/>
        <color rgb="FF000000"/>
        <rFont val="Calibri"/>
      </rPr>
      <t>If the config_value returned is "Windows NT Authentication", this is not a finding.</t>
    </r>
    <r>
      <rPr>
        <sz val="11"/>
        <color rgb="FF000000"/>
        <rFont val="Calibri"/>
      </rPr>
      <t xml:space="preserve">
</t>
    </r>
    <r>
      <rPr>
        <sz val="11"/>
        <color rgb="FF000000"/>
        <rFont val="Calibri"/>
      </rPr>
      <t>For SQLCMD, which cannot be configured not to accept a plain-text password, and any other essential tool with the same limitation, verify that the system documentation explains the need for the tool, who uses it, and any relevant mitigations; and that AO approval has been obtained; if not, this is a finding.</t>
    </r>
    <r>
      <rPr>
        <sz val="11"/>
        <color rgb="FF000000"/>
        <rFont val="Calibri"/>
      </rPr>
      <t xml:space="preserve">
</t>
    </r>
    <r>
      <rPr>
        <sz val="11"/>
        <color rgb="FF000000"/>
        <rFont val="Calibri"/>
      </rPr>
      <t>Request evidence that all users of the tool are trained in the importance of not using the plain-text password option and in how to keep the password hidden; and that they adhere to this practice; if not, this is a finding.</t>
    </r>
  </si>
  <si>
    <t>V-214046</t>
  </si>
  <si>
    <r>
      <rPr>
        <sz val="11"/>
        <rFont val="Calibri"/>
      </rPr>
      <t>Applications must obscure feedback of authentication information during the authentication process to protect the information from possible exploitation/use by unauthorized individuals.</t>
    </r>
  </si>
  <si>
    <r>
      <rPr>
        <sz val="11"/>
        <color rgb="FF000000"/>
        <rFont val="Calibri"/>
      </rPr>
      <t>Configure or modify applications to prohibit display of passwords in clear text.</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</si>
  <si>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Database applications may allow for entry of the account name and password as a visible parameter of the application execution command. This practice must be prohibited and disabled to prevent shoulder surfing.</t>
    </r>
  </si>
  <si>
    <r>
      <rPr>
        <sz val="11"/>
        <color rgb="FF000000"/>
        <rFont val="Calibri"/>
      </rPr>
      <t>Determine whether any applications that access the database allow for entry of the account name and password, or PIN.</t>
    </r>
    <r>
      <rPr>
        <sz val="11"/>
        <color rgb="FF000000"/>
        <rFont val="Calibri"/>
      </rPr>
      <t xml:space="preserve">
</t>
    </r>
    <r>
      <rPr>
        <sz val="11"/>
        <color rgb="FF000000"/>
        <rFont val="Calibri"/>
      </rPr>
      <t>If any do, determine whether these applications obfuscate authentication data; if they do not, this is a finding.</t>
    </r>
  </si>
  <si>
    <t>V-251040</t>
  </si>
  <si>
    <r>
      <rPr>
        <sz val="11"/>
        <rFont val="Calibri"/>
      </rPr>
      <t>SQL Server must use NSA-approved cryptography to protect classified information in accordance with the data owners requirements.</t>
    </r>
  </si>
  <si>
    <r>
      <rPr>
        <sz val="11"/>
        <color rgb="FF000000"/>
        <rFont val="Calibri"/>
      </rPr>
      <t>Configure cryptographic functions to use NSA-approved cryptography compliant algorithms.</t>
    </r>
    <r>
      <rPr>
        <sz val="11"/>
        <color rgb="FF000000"/>
        <rFont val="Calibri"/>
      </rPr>
      <t xml:space="preserve">
</t>
    </r>
    <r>
      <rPr>
        <sz val="11"/>
        <color rgb="FF000000"/>
        <rFont val="Calibri"/>
      </rPr>
      <t>Use DoD code-signing certificates to create asymmetric keys stored in the database used to encrypt sensitive data stored in the database.</t>
    </r>
    <r>
      <rPr>
        <sz val="11"/>
        <color rgb="FF000000"/>
        <rFont val="Calibri"/>
      </rPr>
      <t xml:space="preserve">
</t>
    </r>
    <r>
      <rPr>
        <sz val="11"/>
        <color rgb="FF000000"/>
        <rFont val="Calibri"/>
      </rPr>
      <t>Run the following SQL script to create a certificate:</t>
    </r>
    <r>
      <rPr>
        <sz val="11"/>
        <color rgb="FF000000"/>
        <rFont val="Calibri"/>
      </rPr>
      <t xml:space="preserve">
</t>
    </r>
    <r>
      <rPr>
        <sz val="11"/>
        <color rgb="FF000000"/>
        <rFont val="Calibri"/>
      </rPr>
      <t xml:space="preserve">USE </t>
    </r>
    <r>
      <rPr>
        <sz val="11"/>
        <color rgb="FF000000"/>
        <rFont val="Calibri"/>
      </rPr>
      <t xml:space="preserve">
</t>
    </r>
    <r>
      <rPr>
        <sz val="11"/>
        <color rgb="FF000000"/>
        <rFont val="Calibri"/>
      </rPr>
      <t xml:space="preserve">CREATE CERTIFICATE </t>
    </r>
    <r>
      <rPr>
        <sz val="11"/>
        <color rgb="FF000000"/>
        <rFont val="Calibri"/>
      </rPr>
      <t xml:space="preserve">
</t>
    </r>
    <r>
      <rPr>
        <sz val="11"/>
        <color rgb="FF000000"/>
        <rFont val="Calibri"/>
      </rPr>
      <t xml:space="preserve"> ENCRYPTION BY PASSWORD = &lt;'password'&gt;</t>
    </r>
    <r>
      <rPr>
        <sz val="11"/>
        <color rgb="FF000000"/>
        <rFont val="Calibri"/>
      </rPr>
      <t xml:space="preserve">
</t>
    </r>
    <r>
      <rPr>
        <sz val="11"/>
        <color rgb="FF000000"/>
        <rFont val="Calibri"/>
      </rPr>
      <t xml:space="preserve"> FROM FILE = &lt;'path/file_name'&gt;</t>
    </r>
    <r>
      <rPr>
        <sz val="11"/>
        <color rgb="FF000000"/>
        <rFont val="Calibri"/>
      </rPr>
      <t xml:space="preserve">
</t>
    </r>
    <r>
      <rPr>
        <sz val="11"/>
        <color rgb="FF000000"/>
        <rFont val="Calibri"/>
      </rPr>
      <t xml:space="preserve"> WITH SUBJECT = 'name of person creating key',</t>
    </r>
    <r>
      <rPr>
        <sz val="11"/>
        <color rgb="FF000000"/>
        <rFont val="Calibri"/>
      </rPr>
      <t xml:space="preserve">
</t>
    </r>
    <r>
      <rPr>
        <sz val="11"/>
        <color rgb="FF000000"/>
        <rFont val="Calibri"/>
      </rPr>
      <t xml:space="preserve"> EXPIRY_DATE = '&lt;'expiration date: yyyymmdd'&gt;'</t>
    </r>
    <r>
      <rPr>
        <sz val="11"/>
        <color rgb="FF000000"/>
        <rFont val="Calibri"/>
      </rPr>
      <t xml:space="preserve">
</t>
    </r>
    <r>
      <rPr>
        <sz val="11"/>
        <color rgb="FF000000"/>
        <rFont val="Calibri"/>
      </rPr>
      <t>Run the following SQL script to create a symmetric key and assign an existing certificate:</t>
    </r>
    <r>
      <rPr>
        <sz val="11"/>
        <color rgb="FF000000"/>
        <rFont val="Calibri"/>
      </rPr>
      <t xml:space="preserve">
</t>
    </r>
    <r>
      <rPr>
        <sz val="11"/>
        <color rgb="FF000000"/>
        <rFont val="Calibri"/>
      </rPr>
      <t xml:space="preserve">USE </t>
    </r>
    <r>
      <rPr>
        <sz val="11"/>
        <color rgb="FF000000"/>
        <rFont val="Calibri"/>
      </rPr>
      <t xml:space="preserve">
</t>
    </r>
    <r>
      <rPr>
        <sz val="11"/>
        <color rgb="FF000000"/>
        <rFont val="Calibri"/>
      </rPr>
      <t>CREATE SYMMETRIC KEY &lt;'key name'&gt;</t>
    </r>
    <r>
      <rPr>
        <sz val="11"/>
        <color rgb="FF000000"/>
        <rFont val="Calibri"/>
      </rPr>
      <t xml:space="preserve">
</t>
    </r>
    <r>
      <rPr>
        <sz val="11"/>
        <color rgb="FF000000"/>
        <rFont val="Calibri"/>
      </rPr>
      <t xml:space="preserve"> WITH ALGORITHM = AES_256 </t>
    </r>
    <r>
      <rPr>
        <sz val="11"/>
        <color rgb="FF000000"/>
        <rFont val="Calibri"/>
      </rPr>
      <t xml:space="preserve">
</t>
    </r>
    <r>
      <rPr>
        <sz val="11"/>
        <color rgb="FF000000"/>
        <rFont val="Calibri"/>
      </rPr>
      <t xml:space="preserve"> ENCRYPTION BY CERTIFICATE</t>
    </r>
    <r>
      <rPr>
        <sz val="11"/>
        <color rgb="FF000000"/>
        <rFont val="Calibri"/>
      </rPr>
      <t xml:space="preserve">
</t>
    </r>
    <r>
      <rPr>
        <sz val="11"/>
        <color rgb="FF000000"/>
        <rFont val="Calibri"/>
      </rPr>
      <t>For Transparent Data Encryption (TDE):</t>
    </r>
    <r>
      <rPr>
        <sz val="11"/>
        <color rgb="FF000000"/>
        <rFont val="Calibri"/>
      </rPr>
      <t xml:space="preserve">
</t>
    </r>
    <r>
      <rPr>
        <sz val="11"/>
        <color rgb="FF000000"/>
        <rFont val="Calibri"/>
      </rPr>
      <t>USE master;</t>
    </r>
    <r>
      <rPr>
        <sz val="11"/>
        <color rgb="FF000000"/>
        <rFont val="Calibri"/>
      </rPr>
      <t xml:space="preserve">
</t>
    </r>
    <r>
      <rPr>
        <sz val="11"/>
        <color rgb="FF000000"/>
        <rFont val="Calibri"/>
      </rPr>
      <t>CREATE MASTER KEY ENCRYPTION BY PASSWORD = '';</t>
    </r>
    <r>
      <rPr>
        <sz val="11"/>
        <color rgb="FF000000"/>
        <rFont val="Calibri"/>
      </rPr>
      <t xml:space="preserve">
</t>
    </r>
    <r>
      <rPr>
        <sz val="11"/>
        <color rgb="FF000000"/>
        <rFont val="Calibri"/>
      </rPr>
      <t>CREATE CERTIFICATE  . . .;</t>
    </r>
    <r>
      <rPr>
        <sz val="11"/>
        <color rgb="FF000000"/>
        <rFont val="Calibri"/>
      </rPr>
      <t xml:space="preserve">
</t>
    </r>
    <r>
      <rPr>
        <sz val="11"/>
        <color rgb="FF000000"/>
        <rFont val="Calibri"/>
      </rPr>
      <t>USE ;</t>
    </r>
    <r>
      <rPr>
        <sz val="11"/>
        <color rgb="FF000000"/>
        <rFont val="Calibri"/>
      </rPr>
      <t xml:space="preserve">
</t>
    </r>
    <r>
      <rPr>
        <sz val="11"/>
        <color rgb="FF000000"/>
        <rFont val="Calibri"/>
      </rPr>
      <t>CREATE DATABASE ENCRYPTION KEY</t>
    </r>
    <r>
      <rPr>
        <sz val="11"/>
        <color rgb="FF000000"/>
        <rFont val="Calibri"/>
      </rPr>
      <t xml:space="preserve">
</t>
    </r>
    <r>
      <rPr>
        <sz val="11"/>
        <color rgb="FF000000"/>
        <rFont val="Calibri"/>
      </rPr>
      <t>WITH ALGORITHM = AES_256</t>
    </r>
    <r>
      <rPr>
        <sz val="11"/>
        <color rgb="FF000000"/>
        <rFont val="Calibri"/>
      </rPr>
      <t xml:space="preserve">
</t>
    </r>
    <r>
      <rPr>
        <sz val="11"/>
        <color rgb="FF000000"/>
        <rFont val="Calibri"/>
      </rPr>
      <t>ENCRYPTION BY SERVER CERTIFICATE ;</t>
    </r>
    <r>
      <rPr>
        <sz val="11"/>
        <color rgb="FF000000"/>
        <rFont val="Calibri"/>
      </rPr>
      <t xml:space="preserve">
</t>
    </r>
    <r>
      <rPr>
        <sz val="11"/>
        <color rgb="FF000000"/>
        <rFont val="Calibri"/>
      </rPr>
      <t xml:space="preserve">ALTER DATABASE </t>
    </r>
    <r>
      <rPr>
        <sz val="11"/>
        <color rgb="FF000000"/>
        <rFont val="Calibri"/>
      </rPr>
      <t xml:space="preserve">
</t>
    </r>
    <r>
      <rPr>
        <sz val="11"/>
        <color rgb="FF000000"/>
        <rFont val="Calibri"/>
      </rPr>
      <t>SET ENCRYPTION ON;</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</si>
  <si>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a DBMS with the encryption devices.</t>
    </r>
  </si>
  <si>
    <r>
      <rPr>
        <sz val="11"/>
        <color rgb="FF000000"/>
        <rFont val="Calibri"/>
      </rPr>
      <t>Detailed information on the NIST Cryptographic Module Validation Program (CMVP) is available at the following website: http://csrc.nist.gov/groups/STM/cmvp/index.html.</t>
    </r>
    <r>
      <rPr>
        <sz val="11"/>
        <color rgb="FF000000"/>
        <rFont val="Calibri"/>
      </rPr>
      <t xml:space="preserve">
</t>
    </r>
    <r>
      <rPr>
        <sz val="11"/>
        <color rgb="FF000000"/>
        <rFont val="Calibri"/>
      </rPr>
      <t>Review system documentation to determine whether cryptography for classified or sensitive information is required by the information owner.</t>
    </r>
    <r>
      <rPr>
        <sz val="11"/>
        <color rgb="FF000000"/>
        <rFont val="Calibri"/>
      </rPr>
      <t xml:space="preserve">
</t>
    </r>
    <r>
      <rPr>
        <sz val="11"/>
        <color rgb="FF000000"/>
        <rFont val="Calibri"/>
      </rPr>
      <t>If the system documentation does not specify the type of information hosted on SQL Server as classified, sensitive, and/or unclassified, this is a finding.</t>
    </r>
    <r>
      <rPr>
        <sz val="11"/>
        <color rgb="FF000000"/>
        <rFont val="Calibri"/>
      </rPr>
      <t xml:space="preserve">
</t>
    </r>
    <r>
      <rPr>
        <sz val="11"/>
        <color rgb="FF000000"/>
        <rFont val="Calibri"/>
      </rPr>
      <t>If neither classified nor sensitive information exists within SQL Server databases or configuration, this is not a finding.</t>
    </r>
    <r>
      <rPr>
        <sz val="11"/>
        <color rgb="FF000000"/>
        <rFont val="Calibri"/>
      </rPr>
      <t xml:space="preserve">
</t>
    </r>
    <r>
      <rPr>
        <sz val="11"/>
        <color rgb="FF000000"/>
        <rFont val="Calibri"/>
      </rPr>
      <t>Verify that Windows is configured to require the use of FIPS-compliant algorithms.</t>
    </r>
    <r>
      <rPr>
        <sz val="11"/>
        <color rgb="FF000000"/>
        <rFont val="Calibri"/>
      </rPr>
      <t xml:space="preserve">
</t>
    </r>
    <r>
      <rPr>
        <sz val="11"/>
        <color rgb="FF000000"/>
        <rFont val="Calibri"/>
      </rPr>
      <t>Click "Start",  enter "Local Security Policy", and then press "Enter". Expand "Local Policies", select "Security Options", and then locate "System Cryptography: Use FIPS compliant algorithms for encryption, hashing, and signing".</t>
    </r>
    <r>
      <rPr>
        <sz val="11"/>
        <color rgb="FF000000"/>
        <rFont val="Calibri"/>
      </rPr>
      <t xml:space="preserve">
</t>
    </r>
    <r>
      <rPr>
        <sz val="11"/>
        <color rgb="FF000000"/>
        <rFont val="Calibri"/>
      </rPr>
      <t>If the Security Setting for this option is "Disabled", this is a finding.</t>
    </r>
    <r>
      <rPr>
        <sz val="11"/>
        <color rgb="FF000000"/>
        <rFont val="Calibri"/>
      </rPr>
      <t xml:space="preserve">
</t>
    </r>
    <r>
      <rPr>
        <sz val="11"/>
        <color rgb="FF000000"/>
        <rFont val="Calibri"/>
      </rPr>
      <t>Note: The list of acceptable algorithms is "AES 256" and "Triple DES".</t>
    </r>
    <r>
      <rPr>
        <sz val="11"/>
        <color rgb="FF000000"/>
        <rFont val="Calibri"/>
      </rPr>
      <t xml:space="preserve">
</t>
    </r>
    <r>
      <rPr>
        <sz val="11"/>
        <color rgb="FF000000"/>
        <rFont val="Calibri"/>
      </rPr>
      <t>If cryptography is being used by SQL Server, verify that the cryptography is NIST FIPS 140-2 or 140-3 certified by running the following SQL query:</t>
    </r>
    <r>
      <rPr>
        <sz val="11"/>
        <color rgb="FF000000"/>
        <rFont val="Calibri"/>
      </rPr>
      <t xml:space="preserve">
</t>
    </r>
    <r>
      <rPr>
        <sz val="11"/>
        <color rgb="FF000000"/>
        <rFont val="Calibri"/>
      </rPr>
      <t>SELECT DISTINCT name, algorithm_desc</t>
    </r>
    <r>
      <rPr>
        <sz val="11"/>
        <color rgb="FF000000"/>
        <rFont val="Calibri"/>
      </rPr>
      <t xml:space="preserve">
</t>
    </r>
    <r>
      <rPr>
        <sz val="11"/>
        <color rgb="FF000000"/>
        <rFont val="Calibri"/>
      </rPr>
      <t>FROM sys.symmetric_keys</t>
    </r>
    <r>
      <rPr>
        <sz val="11"/>
        <color rgb="FF000000"/>
        <rFont val="Calibri"/>
      </rPr>
      <t xml:space="preserve">
</t>
    </r>
    <r>
      <rPr>
        <sz val="11"/>
        <color rgb="FF000000"/>
        <rFont val="Calibri"/>
      </rPr>
      <t>WHERE key_algorithm NOT IN ('D3','A3')</t>
    </r>
    <r>
      <rPr>
        <sz val="11"/>
        <color rgb="FF000000"/>
        <rFont val="Calibri"/>
      </rPr>
      <t xml:space="preserve">
</t>
    </r>
    <r>
      <rPr>
        <sz val="11"/>
        <color rgb="FF000000"/>
        <rFont val="Calibri"/>
      </rPr>
      <t>ORDER BY name</t>
    </r>
    <r>
      <rPr>
        <sz val="11"/>
        <color rgb="FF000000"/>
        <rFont val="Calibri"/>
      </rPr>
      <t xml:space="preserve">
</t>
    </r>
    <r>
      <rPr>
        <sz val="11"/>
        <color rgb="FF000000"/>
        <rFont val="Calibri"/>
      </rPr>
      <t>If any items listed show an uncertified NIST FIPS 140-2 algorithm type, this is a finding.</t>
    </r>
  </si>
  <si>
    <t>V-265870</t>
  </si>
  <si>
    <r>
      <rPr>
        <sz val="11"/>
        <rFont val="Calibri"/>
      </rPr>
      <t>Microsoft SQL Server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</si>
  <si>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</si>
  <si>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</si>
  <si>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t>
    </r>
    <r>
      <rPr>
        <sz val="11"/>
        <color rgb="FF000000"/>
        <rFont val="Calibri"/>
      </rPr>
      <t xml:space="preserve">
</t>
    </r>
    <r>
      <rPr>
        <sz val="11"/>
        <color rgb="FF000000"/>
        <rFont val="Calibri"/>
      </rPr>
      <t>Identify all database software components.</t>
    </r>
    <r>
      <rPr>
        <sz val="11"/>
        <color rgb="FF000000"/>
        <rFont val="Calibri"/>
      </rPr>
      <t xml:space="preserve">
</t>
    </r>
    <r>
      <rPr>
        <sz val="11"/>
        <color rgb="FF000000"/>
        <rFont val="Calibri"/>
      </rPr>
      <t>Review the version and release information.</t>
    </r>
    <r>
      <rPr>
        <sz val="11"/>
        <color rgb="FF000000"/>
        <rFont val="Calibri"/>
      </rPr>
      <t xml:space="preserve">
</t>
    </r>
    <r>
      <rPr>
        <sz val="11"/>
        <color rgb="FF000000"/>
        <rFont val="Calibri"/>
      </rPr>
      <t xml:space="preserve">Verify the SQL Server version via one of the following methods: </t>
    </r>
    <r>
      <rPr>
        <sz val="11"/>
        <color rgb="FF000000"/>
        <rFont val="Calibri"/>
      </rPr>
      <t xml:space="preserve">
</t>
    </r>
    <r>
      <rPr>
        <sz val="11"/>
        <color rgb="FF000000"/>
        <rFont val="Calibri"/>
      </rPr>
      <t>Connect to the server by using Object Explorer in SQL Server Management Studio. After Object Explorer is connected, it will show the version information in parentheses, together with the user name that is used to connect to the specific instance of SQL Server.</t>
    </r>
    <r>
      <rPr>
        <sz val="11"/>
        <color rgb="FF000000"/>
        <rFont val="Calibri"/>
      </rPr>
      <t xml:space="preserve">
</t>
    </r>
    <r>
      <rPr>
        <sz val="11"/>
        <color rgb="FF000000"/>
        <rFont val="Calibri"/>
      </rPr>
      <t>Or, from SQL Server Management Studio:</t>
    </r>
    <r>
      <rPr>
        <sz val="11"/>
        <color rgb="FF000000"/>
        <rFont val="Calibri"/>
      </rPr>
      <t xml:space="preserve">
</t>
    </r>
    <r>
      <rPr>
        <sz val="11"/>
        <color rgb="FF000000"/>
        <rFont val="Calibri"/>
      </rPr>
      <t>SELECT @@VERSION;</t>
    </r>
    <r>
      <rPr>
        <sz val="11"/>
        <color rgb="FF000000"/>
        <rFont val="Calibri"/>
      </rPr>
      <t xml:space="preserve">
</t>
    </r>
    <r>
      <rPr>
        <sz val="11"/>
        <color rgb="FF000000"/>
        <rFont val="Calibri"/>
      </rPr>
      <t>More information for finding the version is available at the following link:</t>
    </r>
    <r>
      <rPr>
        <sz val="11"/>
        <color rgb="FF000000"/>
        <rFont val="Calibri"/>
      </rPr>
      <t xml:space="preserve">
</t>
    </r>
    <r>
      <rPr>
        <sz val="11"/>
        <color rgb="FF000000"/>
        <rFont val="Calibri"/>
      </rPr>
      <t>https://learn.microsoft.com/en-us/troubleshoot/sql/releases/find-my-sql-version</t>
    </r>
    <r>
      <rPr>
        <sz val="11"/>
        <color rgb="FF000000"/>
        <rFont val="Calibri"/>
      </rPr>
      <t xml:space="preserve">
</t>
    </r>
    <r>
      <rPr>
        <sz val="11"/>
        <color rgb="FF000000"/>
        <rFont val="Calibri"/>
      </rPr>
      <t>Access the vendor website or use other means to verify the version is still supported.</t>
    </r>
    <r>
      <rPr>
        <sz val="11"/>
        <color rgb="FF000000"/>
        <rFont val="Calibri"/>
      </rPr>
      <t xml:space="preserve">
</t>
    </r>
    <r>
      <rPr>
        <sz val="11"/>
        <color rgb="FF000000"/>
        <rFont val="Calibri"/>
      </rPr>
      <t>https://learn.microsoft.com/en-us/lifecycle/products/sql-server-2016</t>
    </r>
    <r>
      <rPr>
        <sz val="11"/>
        <color rgb="FF000000"/>
        <rFont val="Calibri"/>
      </rPr>
      <t xml:space="preserve">
</t>
    </r>
    <r>
      <rPr>
        <sz val="11"/>
        <color rgb="FF000000"/>
        <rFont val="Calibri"/>
      </rPr>
      <t>If the installed version or any of the software components are not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</si>
  <si>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</si>
  <si>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</si>
  <si>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</si>
  <si>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</si>
  <si>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</si>
  <si>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</si>
  <si>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</si>
  <si>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</si>
  <si>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</si>
  <si>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</si>
  <si>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</si>
  <si>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</si>
  <si>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</si>
  <si>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</si>
  <si>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</si>
  <si>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</si>
  <si>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</si>
  <si>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</si>
  <si>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</si>
  <si>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</si>
  <si>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</si>
  <si>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</si>
  <si>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</si>
  <si>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</si>
  <si>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</si>
  <si>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</si>
  <si>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</si>
  <si>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</si>
  <si>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</si>
  <si>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MS SQL Server 2016 Security Technical Implementation Guide Y26M04</t>
  </si>
  <si>
    <t>Developed By:</t>
  </si>
  <si>
    <t>Microsoft and 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</si>
  <si>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</si>
  <si>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107</t>
    </r>
  </si>
  <si>
    <t>Download Url:</t>
  </si>
  <si>
    <t>https://www.cyber.mil/stigs</t>
  </si>
  <si>
    <t>Guide Overview:</t>
  </si>
  <si>
    <r>
      <rPr>
        <sz val="11"/>
        <color rgb="FF000000"/>
        <rFont val="Calibri"/>
      </rPr>
      <t>The Microsoft SQL Server 2016 Security Technical Implementation Guide (STIG) is published as two documents, one covering individual databases and the other addressing the database management system (DBMS) instance. The STIG provides the technical security policies, requirements, and implementation details for applying security concepts to Microsoft SQL Server</t>
    </r>
    <r>
      <rPr>
        <sz val="11"/>
        <color rgb="FF000000"/>
        <rFont val="Calibri"/>
      </rPr>
      <t xml:space="preserve">
</t>
    </r>
    <r>
      <rPr>
        <sz val="11"/>
        <color rgb="FF000000"/>
        <rFont val="Calibri"/>
      </rPr>
      <t>2016. This SQL Server 2016 STIG contains the following STIGs: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SQL Server 2016 Instance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Microsoft SQL Server 2016 Database STIG.</t>
    </r>
    <r>
      <rPr>
        <sz val="11"/>
        <color rgb="FF000000"/>
        <rFont val="Calibri"/>
      </rPr>
      <t xml:space="preserve">
</t>
    </r>
    <r>
      <rPr>
        <sz val="11"/>
        <color rgb="FF000000"/>
        <rFont val="Calibri"/>
      </rPr>
      <t>This guidance is to be used in conjunction with the applicable Windows and network STIGs to provide comprehensive coverage of pertinent vulnerabilities.</t>
    </r>
    <r>
      <rPr>
        <sz val="11"/>
        <color rgb="FF000000"/>
        <rFont val="Calibri"/>
      </rPr>
      <t xml:space="preserve">
</t>
    </r>
    <r>
      <rPr>
        <sz val="11"/>
        <color rgb="FF000000"/>
        <rFont val="Calibri"/>
      </rPr>
      <t>In the Microsoft SQL Server domain, a “database” (often abbreviated as DB) is a logical collection of data stored in files and managed not by the operating system alone but by the Database Management System (DBMS). Multiple databases may exist under one DBMS instance. There are always at least four system databases supporting an instance, and there will normally be one database (possibly more) supporting an application.</t>
    </r>
    <r>
      <rPr>
        <sz val="11"/>
        <color rgb="FF000000"/>
        <rFont val="Calibri"/>
      </rPr>
      <t xml:space="preserve">
</t>
    </r>
    <r>
      <rPr>
        <sz val="11"/>
        <color rgb="FF000000"/>
        <rFont val="Calibri"/>
      </rPr>
      <t>In the Microsoft SQL Server domain, an “instance” is one installed, operational copy of the DBMS software. Although multiple SQL Server instances can coexist on a Windows server, it is customary in a production environment for a single instance to be deployed on a dedicated server.</t>
    </r>
  </si>
  <si>
    <t>Components:</t>
  </si>
  <si>
    <r>
      <rPr>
        <i/>
        <sz val="11"/>
        <color rgb="FF000000"/>
        <rFont val="Calibri"/>
      </rPr>
      <t>Title:</t>
    </r>
    <r>
      <rPr>
        <sz val="11"/>
        <color rgb="FF000000"/>
        <rFont val="Calibri"/>
      </rPr>
      <t xml:space="preserve"> MS SQL Server 2016 Database Security Technical Implementation Guide</t>
    </r>
    <r>
      <rPr>
        <sz val="11"/>
        <color rgb="FF000000"/>
        <rFont val="Calibri"/>
      </rPr>
      <t xml:space="preserve">
</t>
    </r>
    <r>
      <rPr>
        <i/>
        <sz val="11"/>
        <color rgb="FF000000"/>
        <rFont val="Calibri"/>
      </rPr>
      <t>Version:</t>
    </r>
    <r>
      <rPr>
        <sz val="11"/>
        <color rgb="FF000000"/>
        <rFont val="Calibri"/>
      </rPr>
      <t xml:space="preserve"> V3R5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23</t>
    </r>
  </si>
  <si>
    <r>
      <rPr>
        <i/>
        <sz val="11"/>
        <color rgb="FF000000"/>
        <rFont val="Calibri"/>
      </rPr>
      <t>Title:</t>
    </r>
    <r>
      <rPr>
        <sz val="11"/>
        <color rgb="FF000000"/>
        <rFont val="Calibri"/>
      </rPr>
      <t xml:space="preserve"> MS SQL Server 2016 Instance Security Technical Implementation Guide</t>
    </r>
    <r>
      <rPr>
        <sz val="11"/>
        <color rgb="FF000000"/>
        <rFont val="Calibri"/>
      </rPr>
      <t xml:space="preserve">
</t>
    </r>
    <r>
      <rPr>
        <i/>
        <sz val="11"/>
        <color rgb="FF000000"/>
        <rFont val="Calibri"/>
      </rPr>
      <t>Version:</t>
    </r>
    <r>
      <rPr>
        <sz val="11"/>
        <color rgb="FF000000"/>
        <rFont val="Calibri"/>
      </rPr>
      <t xml:space="preserve"> V3R6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84</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</si>
  <si>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</si>
  <si>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</si>
  <si>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</si>
  <si>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</si>
  <si>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</si>
  <si>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</si>
  <si>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</si>
  <si>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</si>
  <si>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</si>
  <si>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</si>
  <si>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</si>
  <si>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</si>
  <si>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</si>
  <si>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</si>
  <si>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</si>
  <si>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</si>
  <si>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</si>
  <si>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</si>
  <si>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</si>
  <si>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</si>
  <si>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</si>
  <si>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</si>
  <si>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</si>
  <si>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</si>
  <si>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</si>
  <si>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</si>
  <si>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</si>
  <si>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</si>
  <si>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</si>
  <si>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</si>
  <si>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</si>
  <si>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</si>
  <si>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</si>
  <si>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</si>
  <si>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</si>
  <si>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</si>
  <si>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</si>
  <si>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</si>
  <si>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</si>
  <si>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</si>
  <si>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</si>
  <si>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</si>
  <si>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</si>
  <si>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</si>
  <si>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</si>
  <si>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</si>
  <si>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</si>
  <si>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MS SQL Server 2016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</si>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</sst>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993-4561-954D-7AE2B15E729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993-4561-954D-7AE2B15E729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107</c:v>
                </c:pt>
              </c:numCache>
            </c:numRef>
          </c:val>
          <c:extLst>
            <c:ext xmlns:c16="http://schemas.microsoft.com/office/drawing/2014/chart" uri="{C3380CC4-5D6E-409C-BE32-E72D297353CC}">
              <c16:uniqueId val="{00000002-9993-4561-954D-7AE2B15E729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FE7-4EB0-BB1A-5379B2EF362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FE7-4EB0-BB1A-5379B2EF362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Database</c:v>
                </c:pt>
                <c:pt idx="1">
                  <c:v>Instance</c:v>
                </c:pt>
              </c:strCache>
            </c:strRef>
          </c:cat>
          <c:val>
            <c:numRef>
              <c:f>Dashboard!$E$29:$E$30</c:f>
              <c:numCache>
                <c:formatCode>General</c:formatCode>
                <c:ptCount val="2"/>
                <c:pt idx="0">
                  <c:v>23</c:v>
                </c:pt>
                <c:pt idx="1">
                  <c:v>84</c:v>
                </c:pt>
              </c:numCache>
            </c:numRef>
          </c:val>
          <c:extLst>
            <c:ext xmlns:c16="http://schemas.microsoft.com/office/drawing/2014/chart" uri="{C3380CC4-5D6E-409C-BE32-E72D297353CC}">
              <c16:uniqueId val="{00000002-6FE7-4EB0-BB1A-5379B2EF362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980-41AF-90B6-A08D48658AF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980-41AF-90B6-A08D48658AF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107</c:v>
                </c:pt>
              </c:numCache>
            </c:numRef>
          </c:val>
          <c:extLst>
            <c:ext xmlns:c16="http://schemas.microsoft.com/office/drawing/2014/chart" uri="{C3380CC4-5D6E-409C-BE32-E72D297353CC}">
              <c16:uniqueId val="{00000002-9980-41AF-90B6-A08D48658AF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5344-41F4-8206-38F08E90869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5344-41F4-8206-38F08E90869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17</c:v>
                </c:pt>
                <c:pt idx="1">
                  <c:v>85</c:v>
                </c:pt>
                <c:pt idx="2">
                  <c:v>5</c:v>
                </c:pt>
              </c:numCache>
            </c:numRef>
          </c:val>
          <c:extLst>
            <c:ext xmlns:c16="http://schemas.microsoft.com/office/drawing/2014/chart" uri="{C3380CC4-5D6E-409C-BE32-E72D297353CC}">
              <c16:uniqueId val="{00000002-5344-41F4-8206-38F08E90869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AB1-4B77-8505-C29A8282E22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AB1-4B77-8505-C29A8282E22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107</c:v>
                </c:pt>
              </c:numCache>
            </c:numRef>
          </c:val>
          <c:extLst>
            <c:ext xmlns:c16="http://schemas.microsoft.com/office/drawing/2014/chart" uri="{C3380CC4-5D6E-409C-BE32-E72D297353CC}">
              <c16:uniqueId val="{00000002-AAB1-4B77-8505-C29A8282E22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7A7-4819-92B7-D51CA80F62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7A7-4819-92B7-D51CA80F62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107</c:v>
                </c:pt>
              </c:numCache>
            </c:numRef>
          </c:val>
          <c:extLst>
            <c:ext xmlns:c16="http://schemas.microsoft.com/office/drawing/2014/chart" uri="{C3380CC4-5D6E-409C-BE32-E72D297353CC}">
              <c16:uniqueId val="{00000002-E7A7-4819-92B7-D51CA80F62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834-4C28-A07F-3AEB90C3F22B}"/>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834-4C28-A07F-3AEB90C3F22B}"/>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834-4C28-A07F-3AEB90C3F22B}"/>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834-4C28-A07F-3AEB90C3F22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F14-4EB9-8250-C91F60B3F30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10qs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n1p2v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euz2y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w1sr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fbv1b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psdipf">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sor3z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x3azls">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08">
  <autoFilter ref="A1:N108"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554</v>
      </c>
    </row>
    <row r="3" spans="2:3" ht="15" customHeight="1" x14ac:dyDescent="0.35"/>
    <row r="4" spans="2:3" ht="58" x14ac:dyDescent="0.35">
      <c r="B4" s="20" t="s">
        <v>555</v>
      </c>
      <c r="C4" s="21" t="s">
        <v>556</v>
      </c>
    </row>
    <row r="5" spans="2:3" x14ac:dyDescent="0.35">
      <c r="C5" s="21" t="s">
        <v>557</v>
      </c>
    </row>
    <row r="6" spans="2:3" x14ac:dyDescent="0.35">
      <c r="C6" s="18" t="s">
        <v>558</v>
      </c>
    </row>
    <row r="7" spans="2:3" ht="10" customHeight="1" x14ac:dyDescent="0.35"/>
    <row r="8" spans="2:3" ht="232" x14ac:dyDescent="0.35">
      <c r="B8" s="22" t="s">
        <v>559</v>
      </c>
      <c r="C8" s="21" t="s">
        <v>560</v>
      </c>
    </row>
    <row r="9" spans="2:3" ht="10" customHeight="1" x14ac:dyDescent="0.35"/>
    <row r="10" spans="2:3" ht="35" customHeight="1" x14ac:dyDescent="0.35">
      <c r="B10" s="22" t="s">
        <v>561</v>
      </c>
      <c r="C10" s="21" t="s">
        <v>562</v>
      </c>
    </row>
    <row r="11" spans="2:3" ht="75" customHeight="1" x14ac:dyDescent="0.35">
      <c r="B11" s="18" t="s">
        <v>21</v>
      </c>
      <c r="C11" s="21" t="s">
        <v>563</v>
      </c>
    </row>
    <row r="12" spans="2:3" ht="47" customHeight="1" x14ac:dyDescent="0.35">
      <c r="B12" s="18" t="s">
        <v>21</v>
      </c>
      <c r="C12" s="21" t="s">
        <v>564</v>
      </c>
    </row>
    <row r="13" spans="2:3" ht="35" customHeight="1" x14ac:dyDescent="0.35">
      <c r="B13" s="18" t="s">
        <v>21</v>
      </c>
      <c r="C13" s="21" t="s">
        <v>565</v>
      </c>
    </row>
    <row r="14" spans="2:3" ht="32" customHeight="1" x14ac:dyDescent="0.35">
      <c r="B14" s="18" t="s">
        <v>21</v>
      </c>
      <c r="C14" s="21" t="s">
        <v>566</v>
      </c>
    </row>
    <row r="15" spans="2:3" ht="30" customHeight="1" x14ac:dyDescent="0.35">
      <c r="B15" s="18" t="s">
        <v>21</v>
      </c>
      <c r="C15" s="21" t="s">
        <v>567</v>
      </c>
    </row>
    <row r="16" spans="2:3" ht="10" customHeight="1" x14ac:dyDescent="0.35"/>
    <row r="17" spans="1:3" ht="145" customHeight="1" x14ac:dyDescent="0.35">
      <c r="B17" s="22" t="s">
        <v>568</v>
      </c>
      <c r="C17" s="21" t="s">
        <v>569</v>
      </c>
    </row>
    <row r="18" spans="1:3" ht="10" customHeight="1" x14ac:dyDescent="0.35"/>
    <row r="19" spans="1:3" ht="3" customHeight="1" x14ac:dyDescent="0.35">
      <c r="B19" s="23"/>
      <c r="C19" s="23"/>
    </row>
    <row r="20" spans="1:3" ht="12" customHeight="1" x14ac:dyDescent="0.35"/>
    <row r="21" spans="1:3" ht="35" customHeight="1" x14ac:dyDescent="0.35">
      <c r="A21" s="25"/>
      <c r="B21" s="26" t="s">
        <v>570</v>
      </c>
      <c r="C21" s="27" t="s">
        <v>571</v>
      </c>
    </row>
    <row r="22" spans="1:3" ht="18" customHeight="1" x14ac:dyDescent="0.35">
      <c r="A22" s="25"/>
      <c r="B22" s="25" t="s">
        <v>21</v>
      </c>
      <c r="C22" s="27" t="s">
        <v>572</v>
      </c>
    </row>
    <row r="23" spans="1:3" ht="18" customHeight="1" x14ac:dyDescent="0.35">
      <c r="A23" s="25"/>
      <c r="B23" s="25" t="s">
        <v>21</v>
      </c>
      <c r="C23" s="27" t="s">
        <v>573</v>
      </c>
    </row>
    <row r="24" spans="1:3" ht="18" customHeight="1" x14ac:dyDescent="0.35">
      <c r="A24" s="25"/>
      <c r="B24" s="25" t="s">
        <v>21</v>
      </c>
      <c r="C24" s="27" t="s">
        <v>574</v>
      </c>
    </row>
    <row r="25" spans="1:3" ht="18" customHeight="1" x14ac:dyDescent="0.35">
      <c r="A25" s="25"/>
      <c r="B25" s="25" t="s">
        <v>21</v>
      </c>
      <c r="C25" s="27" t="s">
        <v>575</v>
      </c>
    </row>
    <row r="26" spans="1:3" ht="18" customHeight="1" x14ac:dyDescent="0.35">
      <c r="A26" s="25"/>
      <c r="B26" s="25" t="s">
        <v>21</v>
      </c>
      <c r="C26" s="27" t="s">
        <v>576</v>
      </c>
    </row>
    <row r="27" spans="1:3" ht="18" customHeight="1" x14ac:dyDescent="0.35">
      <c r="A27" s="25"/>
      <c r="B27" s="25" t="s">
        <v>21</v>
      </c>
      <c r="C27" s="27" t="s">
        <v>577</v>
      </c>
    </row>
    <row r="28" spans="1:3" ht="18" customHeight="1" x14ac:dyDescent="0.35">
      <c r="A28" s="25"/>
      <c r="B28" s="25" t="s">
        <v>21</v>
      </c>
      <c r="C28" s="27" t="s">
        <v>578</v>
      </c>
    </row>
    <row r="29" spans="1:3" ht="18" customHeight="1" x14ac:dyDescent="0.35">
      <c r="A29" s="25"/>
      <c r="B29" s="25" t="s">
        <v>21</v>
      </c>
      <c r="C29" s="27" t="s">
        <v>579</v>
      </c>
    </row>
    <row r="30" spans="1:3" ht="44" customHeight="1" x14ac:dyDescent="0.35">
      <c r="A30" s="25"/>
      <c r="B30" s="25" t="s">
        <v>21</v>
      </c>
      <c r="C30" s="28" t="s">
        <v>580</v>
      </c>
    </row>
    <row r="31" spans="1:3" ht="10" customHeight="1" x14ac:dyDescent="0.35"/>
    <row r="32" spans="1:3" ht="3" customHeight="1" x14ac:dyDescent="0.35">
      <c r="B32" s="23"/>
      <c r="C32" s="23"/>
    </row>
    <row r="33" spans="2:3" ht="12" customHeight="1" x14ac:dyDescent="0.35"/>
    <row r="34" spans="2:3" ht="24" customHeight="1" x14ac:dyDescent="0.35">
      <c r="B34" s="29" t="s">
        <v>581</v>
      </c>
      <c r="C34" s="30" t="s">
        <v>582</v>
      </c>
    </row>
    <row r="35" spans="2:3" ht="18.5" x14ac:dyDescent="0.35">
      <c r="B35" s="29" t="s">
        <v>583</v>
      </c>
      <c r="C35" s="31" t="s">
        <v>584</v>
      </c>
    </row>
    <row r="36" spans="2:3" ht="27" customHeight="1" x14ac:dyDescent="0.35">
      <c r="B36" s="32" t="s">
        <v>585</v>
      </c>
      <c r="C36" s="24" t="s">
        <v>586</v>
      </c>
    </row>
    <row r="37" spans="2:3" x14ac:dyDescent="0.35">
      <c r="B37" s="29" t="s">
        <v>587</v>
      </c>
      <c r="C37" s="33" t="s">
        <v>588</v>
      </c>
    </row>
    <row r="38" spans="2:3" ht="10" customHeight="1" x14ac:dyDescent="0.35"/>
    <row r="39" spans="2:3" ht="290" x14ac:dyDescent="0.35">
      <c r="B39" s="29" t="s">
        <v>589</v>
      </c>
      <c r="C39" s="34" t="s">
        <v>590</v>
      </c>
    </row>
    <row r="40" spans="2:3" ht="10" customHeight="1" x14ac:dyDescent="0.35"/>
    <row r="41" spans="2:3" ht="20" customHeight="1" x14ac:dyDescent="0.35">
      <c r="B41" s="29" t="s">
        <v>591</v>
      </c>
      <c r="C41" s="35" t="s">
        <v>17</v>
      </c>
    </row>
    <row r="42" spans="2:3" ht="29" x14ac:dyDescent="0.35">
      <c r="C42" s="21" t="s">
        <v>592</v>
      </c>
    </row>
    <row r="43" spans="2:3" ht="10" customHeight="1" x14ac:dyDescent="0.35"/>
    <row r="44" spans="2:3" ht="20" customHeight="1" x14ac:dyDescent="0.35">
      <c r="C44" s="35" t="s">
        <v>134</v>
      </c>
    </row>
    <row r="45" spans="2:3" ht="29" x14ac:dyDescent="0.35">
      <c r="C45" s="21" t="s">
        <v>593</v>
      </c>
    </row>
    <row r="46" spans="2:3" ht="10" customHeight="1" x14ac:dyDescent="0.35"/>
    <row r="47" spans="2:3" ht="43.5" x14ac:dyDescent="0.35">
      <c r="B47" s="29" t="s">
        <v>594</v>
      </c>
      <c r="C47" s="21" t="s">
        <v>595</v>
      </c>
    </row>
    <row r="48" spans="2:3" ht="10" customHeight="1" x14ac:dyDescent="0.35"/>
    <row r="49" spans="2:3" ht="15.5" x14ac:dyDescent="0.35">
      <c r="C49" s="36" t="s">
        <v>16</v>
      </c>
    </row>
    <row r="50" spans="2:3" ht="29" x14ac:dyDescent="0.35">
      <c r="C50" s="21" t="s">
        <v>596</v>
      </c>
    </row>
    <row r="51" spans="2:3" ht="10" customHeight="1" x14ac:dyDescent="0.35"/>
    <row r="52" spans="2:3" ht="15.5" x14ac:dyDescent="0.35">
      <c r="C52" s="37" t="s">
        <v>32</v>
      </c>
    </row>
    <row r="53" spans="2:3" ht="29" x14ac:dyDescent="0.35">
      <c r="C53" s="21" t="s">
        <v>597</v>
      </c>
    </row>
    <row r="54" spans="2:3" ht="10" customHeight="1" x14ac:dyDescent="0.35"/>
    <row r="55" spans="2:3" ht="15.5" x14ac:dyDescent="0.35">
      <c r="C55" s="38" t="s">
        <v>38</v>
      </c>
    </row>
    <row r="56" spans="2:3" ht="29" x14ac:dyDescent="0.35">
      <c r="C56" s="21" t="s">
        <v>598</v>
      </c>
    </row>
    <row r="57" spans="2:3" ht="10" customHeight="1" x14ac:dyDescent="0.35"/>
    <row r="58" spans="2:3" ht="3" customHeight="1" x14ac:dyDescent="0.35">
      <c r="B58" s="23"/>
      <c r="C58" s="23"/>
    </row>
    <row r="59" spans="2:3" ht="12" customHeight="1" x14ac:dyDescent="0.35"/>
    <row r="60" spans="2:3" ht="130.5" x14ac:dyDescent="0.35">
      <c r="B60" s="20" t="s">
        <v>599</v>
      </c>
      <c r="C60" s="21" t="s">
        <v>600</v>
      </c>
    </row>
    <row r="61" spans="2:3" ht="6" customHeight="1" x14ac:dyDescent="0.35"/>
    <row r="62" spans="2:3" ht="217.5" x14ac:dyDescent="0.35">
      <c r="C62" s="21" t="s">
        <v>601</v>
      </c>
    </row>
    <row r="63" spans="2:3" ht="6" customHeight="1" x14ac:dyDescent="0.35"/>
    <row r="64" spans="2:3" ht="43.5" x14ac:dyDescent="0.35">
      <c r="C64" s="21" t="s">
        <v>602</v>
      </c>
    </row>
    <row r="65" spans="2:3" ht="10" customHeight="1" x14ac:dyDescent="0.35"/>
    <row r="66" spans="2:3" ht="3" customHeight="1" x14ac:dyDescent="0.35">
      <c r="B66" s="23"/>
      <c r="C66" s="23"/>
    </row>
    <row r="67" spans="2:3" ht="12" customHeight="1" x14ac:dyDescent="0.35"/>
    <row r="68" spans="2:3" ht="145" x14ac:dyDescent="0.35">
      <c r="B68" s="20" t="s">
        <v>603</v>
      </c>
      <c r="C68" s="21" t="s">
        <v>604</v>
      </c>
    </row>
    <row r="69" spans="2:3" ht="6" customHeight="1" x14ac:dyDescent="0.35"/>
    <row r="70" spans="2:3" ht="203" x14ac:dyDescent="0.35">
      <c r="C70" s="21" t="s">
        <v>605</v>
      </c>
    </row>
    <row r="71" spans="2:3" ht="6" customHeight="1" x14ac:dyDescent="0.35"/>
    <row r="72" spans="2:3" ht="43.5" x14ac:dyDescent="0.35">
      <c r="C72" s="21" t="s">
        <v>606</v>
      </c>
    </row>
    <row r="73" spans="2:3" ht="10" customHeight="1" x14ac:dyDescent="0.35"/>
    <row r="74" spans="2:3" ht="3" customHeight="1" x14ac:dyDescent="0.35">
      <c r="B74" s="23"/>
      <c r="C74" s="23"/>
    </row>
    <row r="75" spans="2:3" ht="12" customHeight="1" x14ac:dyDescent="0.35"/>
    <row r="76" spans="2:3" ht="101.5" x14ac:dyDescent="0.35">
      <c r="B76" s="20" t="s">
        <v>607</v>
      </c>
      <c r="C76" s="21" t="s">
        <v>608</v>
      </c>
    </row>
    <row r="77" spans="2:3" ht="6" customHeight="1" x14ac:dyDescent="0.35"/>
    <row r="78" spans="2:3" ht="145" x14ac:dyDescent="0.35">
      <c r="C78" s="21" t="s">
        <v>609</v>
      </c>
    </row>
    <row r="79" spans="2:3" ht="6" customHeight="1" x14ac:dyDescent="0.35"/>
    <row r="80" spans="2:3" ht="43.5" x14ac:dyDescent="0.35">
      <c r="C80" s="21" t="s">
        <v>610</v>
      </c>
    </row>
    <row r="81" spans="2:3" ht="10" customHeight="1" x14ac:dyDescent="0.35"/>
    <row r="82" spans="2:3" ht="3" customHeight="1" x14ac:dyDescent="0.35">
      <c r="B82" s="23"/>
      <c r="C82" s="23"/>
    </row>
    <row r="83" spans="2:3" ht="12" customHeight="1" x14ac:dyDescent="0.35"/>
    <row r="84" spans="2:3" ht="26" customHeight="1" x14ac:dyDescent="0.35">
      <c r="B84" s="39" t="s">
        <v>611</v>
      </c>
    </row>
    <row r="85" spans="2:3" ht="8" customHeight="1" x14ac:dyDescent="0.35"/>
    <row r="86" spans="2:3" ht="20" customHeight="1" x14ac:dyDescent="0.35">
      <c r="B86" s="29" t="s">
        <v>612</v>
      </c>
      <c r="C86" s="40" t="s">
        <v>613</v>
      </c>
    </row>
    <row r="87" spans="2:3" ht="116" x14ac:dyDescent="0.35">
      <c r="C87" s="21" t="s">
        <v>614</v>
      </c>
    </row>
    <row r="88" spans="2:3" ht="10" customHeight="1" x14ac:dyDescent="0.35"/>
    <row r="89" spans="2:3" ht="20" customHeight="1" x14ac:dyDescent="0.35">
      <c r="B89" s="29" t="s">
        <v>615</v>
      </c>
      <c r="C89" s="40" t="s">
        <v>616</v>
      </c>
    </row>
    <row r="90" spans="2:3" ht="116" x14ac:dyDescent="0.35">
      <c r="C90" s="21" t="s">
        <v>617</v>
      </c>
    </row>
    <row r="91" spans="2:3" ht="10" customHeight="1" x14ac:dyDescent="0.35"/>
    <row r="92" spans="2:3" ht="20" customHeight="1" x14ac:dyDescent="0.35">
      <c r="B92" s="29" t="s">
        <v>618</v>
      </c>
      <c r="C92" s="40" t="s">
        <v>619</v>
      </c>
    </row>
    <row r="93" spans="2:3" ht="130.5" x14ac:dyDescent="0.35">
      <c r="C93" s="21" t="s">
        <v>620</v>
      </c>
    </row>
    <row r="94" spans="2:3" ht="10" customHeight="1" x14ac:dyDescent="0.35"/>
    <row r="95" spans="2:3" ht="20" customHeight="1" x14ac:dyDescent="0.35">
      <c r="B95" s="29" t="s">
        <v>621</v>
      </c>
      <c r="C95" s="40" t="s">
        <v>622</v>
      </c>
    </row>
    <row r="96" spans="2:3" ht="130.5" x14ac:dyDescent="0.35">
      <c r="C96" s="21" t="s">
        <v>623</v>
      </c>
    </row>
    <row r="97" spans="2:3" ht="10" customHeight="1" x14ac:dyDescent="0.35"/>
    <row r="98" spans="2:3" ht="20" customHeight="1" x14ac:dyDescent="0.35">
      <c r="B98" s="29" t="s">
        <v>624</v>
      </c>
      <c r="C98" s="40" t="s">
        <v>625</v>
      </c>
    </row>
    <row r="99" spans="2:3" ht="116" x14ac:dyDescent="0.35">
      <c r="C99" s="21" t="s">
        <v>626</v>
      </c>
    </row>
    <row r="100" spans="2:3" ht="10" customHeight="1" x14ac:dyDescent="0.35"/>
    <row r="101" spans="2:3" ht="20" customHeight="1" x14ac:dyDescent="0.35">
      <c r="B101" s="29" t="s">
        <v>627</v>
      </c>
      <c r="C101" s="40" t="s">
        <v>628</v>
      </c>
    </row>
    <row r="102" spans="2:3" ht="116" x14ac:dyDescent="0.35">
      <c r="C102" s="21" t="s">
        <v>629</v>
      </c>
    </row>
    <row r="103" spans="2:3" ht="10" customHeight="1" x14ac:dyDescent="0.35"/>
    <row r="104" spans="2:3" ht="20" customHeight="1" x14ac:dyDescent="0.35">
      <c r="B104" s="29" t="s">
        <v>630</v>
      </c>
      <c r="C104" s="40" t="s">
        <v>631</v>
      </c>
    </row>
    <row r="105" spans="2:3" ht="130.5" x14ac:dyDescent="0.35">
      <c r="C105" s="21" t="s">
        <v>632</v>
      </c>
    </row>
    <row r="106" spans="2:3" ht="10" customHeight="1" x14ac:dyDescent="0.35"/>
    <row r="107" spans="2:3" ht="20" customHeight="1" x14ac:dyDescent="0.35">
      <c r="B107" s="29" t="s">
        <v>633</v>
      </c>
      <c r="C107" s="40" t="s">
        <v>634</v>
      </c>
    </row>
    <row r="108" spans="2:3" ht="203" x14ac:dyDescent="0.35">
      <c r="C108" s="21" t="s">
        <v>635</v>
      </c>
    </row>
    <row r="109" spans="2:3" ht="10" customHeight="1" x14ac:dyDescent="0.35"/>
    <row r="112" spans="2:3" ht="32" customHeight="1" x14ac:dyDescent="0.35">
      <c r="B112" s="291" t="s">
        <v>553</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3319</v>
      </c>
      <c r="B1" s="233" t="s">
        <v>0</v>
      </c>
      <c r="C1" s="233" t="s">
        <v>796</v>
      </c>
      <c r="D1" s="233" t="s">
        <v>797</v>
      </c>
      <c r="E1" s="233" t="s">
        <v>802</v>
      </c>
      <c r="F1" s="233" t="s">
        <v>803</v>
      </c>
      <c r="G1" s="233" t="s">
        <v>804</v>
      </c>
      <c r="H1" s="233" t="s">
        <v>805</v>
      </c>
      <c r="I1" s="233" t="s">
        <v>806</v>
      </c>
      <c r="J1" s="233" t="s">
        <v>807</v>
      </c>
      <c r="K1" s="233" t="s">
        <v>808</v>
      </c>
      <c r="L1" s="233" t="s">
        <v>809</v>
      </c>
      <c r="M1" s="233" t="s">
        <v>810</v>
      </c>
      <c r="N1" s="233" t="s">
        <v>811</v>
      </c>
      <c r="O1" s="233" t="s">
        <v>812</v>
      </c>
      <c r="P1" s="233" t="s">
        <v>813</v>
      </c>
      <c r="Q1" s="233" t="s">
        <v>814</v>
      </c>
      <c r="R1" s="233" t="s">
        <v>815</v>
      </c>
      <c r="S1" s="233" t="s">
        <v>816</v>
      </c>
      <c r="T1" s="233" t="s">
        <v>817</v>
      </c>
      <c r="U1" s="233" t="s">
        <v>818</v>
      </c>
      <c r="V1" s="233" t="s">
        <v>819</v>
      </c>
      <c r="W1" s="233" t="s">
        <v>820</v>
      </c>
      <c r="X1" s="233" t="s">
        <v>821</v>
      </c>
      <c r="Y1" s="233" t="s">
        <v>822</v>
      </c>
      <c r="Z1" s="233" t="s">
        <v>823</v>
      </c>
      <c r="AA1" s="233" t="s">
        <v>824</v>
      </c>
      <c r="AB1" s="233" t="s">
        <v>825</v>
      </c>
      <c r="AC1" s="233" t="s">
        <v>826</v>
      </c>
      <c r="AD1" s="233" t="s">
        <v>827</v>
      </c>
      <c r="AE1" s="233" t="s">
        <v>828</v>
      </c>
      <c r="AF1" s="233" t="s">
        <v>829</v>
      </c>
      <c r="AG1" s="233" t="s">
        <v>830</v>
      </c>
      <c r="AH1" s="233" t="s">
        <v>831</v>
      </c>
      <c r="AI1" s="233" t="s">
        <v>832</v>
      </c>
      <c r="AJ1" s="233" t="s">
        <v>833</v>
      </c>
      <c r="AK1" s="233" t="s">
        <v>834</v>
      </c>
      <c r="AL1" s="233" t="s">
        <v>835</v>
      </c>
      <c r="AM1" s="233" t="s">
        <v>836</v>
      </c>
      <c r="AN1" s="233" t="s">
        <v>837</v>
      </c>
      <c r="AO1" s="233" t="s">
        <v>838</v>
      </c>
      <c r="AP1" s="233" t="s">
        <v>839</v>
      </c>
      <c r="AQ1" s="233" t="s">
        <v>840</v>
      </c>
      <c r="AR1" s="233" t="s">
        <v>841</v>
      </c>
      <c r="AS1" s="234" t="s">
        <v>842</v>
      </c>
    </row>
    <row r="2" spans="1:45" ht="60" customHeight="1" outlineLevel="1" x14ac:dyDescent="0.35">
      <c r="A2" s="226" t="s">
        <v>3320</v>
      </c>
      <c r="B2" s="213" t="s">
        <v>3321</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3320</v>
      </c>
      <c r="B3" s="214" t="s">
        <v>3322</v>
      </c>
      <c r="C3" s="215" t="s">
        <v>3323</v>
      </c>
      <c r="D3" s="217" t="s">
        <v>3324</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3320</v>
      </c>
      <c r="B4" s="214" t="s">
        <v>3325</v>
      </c>
      <c r="C4" s="215" t="s">
        <v>3326</v>
      </c>
      <c r="D4" s="217" t="s">
        <v>3327</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3320</v>
      </c>
      <c r="B5" s="214" t="s">
        <v>3328</v>
      </c>
      <c r="C5" s="215" t="s">
        <v>3329</v>
      </c>
      <c r="D5" s="217" t="s">
        <v>3330</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3320</v>
      </c>
      <c r="B6" s="214" t="s">
        <v>3331</v>
      </c>
      <c r="C6" s="215" t="s">
        <v>3332</v>
      </c>
      <c r="D6" s="217" t="s">
        <v>3333</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3320</v>
      </c>
      <c r="B7" s="214" t="s">
        <v>3334</v>
      </c>
      <c r="C7" s="215" t="s">
        <v>3335</v>
      </c>
      <c r="D7" s="217" t="s">
        <v>3336</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3320</v>
      </c>
      <c r="B8" s="214" t="s">
        <v>3337</v>
      </c>
      <c r="C8" s="215" t="s">
        <v>3338</v>
      </c>
      <c r="D8" s="217" t="s">
        <v>3339</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3320</v>
      </c>
      <c r="B9" s="214" t="s">
        <v>3340</v>
      </c>
      <c r="C9" s="215" t="s">
        <v>3341</v>
      </c>
      <c r="D9" s="217" t="s">
        <v>3342</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3320</v>
      </c>
      <c r="B10" s="214" t="s">
        <v>3343</v>
      </c>
      <c r="C10" s="215" t="s">
        <v>3344</v>
      </c>
      <c r="D10" s="217" t="s">
        <v>3345</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3320</v>
      </c>
      <c r="B11" s="214" t="s">
        <v>3346</v>
      </c>
      <c r="C11" s="215" t="s">
        <v>3347</v>
      </c>
      <c r="D11" s="217" t="s">
        <v>3348</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3320</v>
      </c>
      <c r="B12" s="214" t="s">
        <v>3349</v>
      </c>
      <c r="C12" s="215" t="s">
        <v>3350</v>
      </c>
      <c r="D12" s="217" t="s">
        <v>3351</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3320</v>
      </c>
      <c r="B13" s="214" t="s">
        <v>3352</v>
      </c>
      <c r="C13" s="215" t="s">
        <v>3353</v>
      </c>
      <c r="D13" s="217" t="s">
        <v>3354</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3320</v>
      </c>
      <c r="B14" s="214" t="s">
        <v>3355</v>
      </c>
      <c r="C14" s="215" t="s">
        <v>3356</v>
      </c>
      <c r="D14" s="217" t="s">
        <v>3357</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3320</v>
      </c>
      <c r="B15" s="214" t="s">
        <v>3358</v>
      </c>
      <c r="C15" s="215" t="s">
        <v>3359</v>
      </c>
      <c r="D15" s="217" t="s">
        <v>3360</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3320</v>
      </c>
      <c r="B16" s="214" t="s">
        <v>3361</v>
      </c>
      <c r="C16" s="215" t="s">
        <v>3362</v>
      </c>
      <c r="D16" s="217" t="s">
        <v>3363</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3320</v>
      </c>
      <c r="B17" s="214" t="s">
        <v>3364</v>
      </c>
      <c r="C17" s="215" t="s">
        <v>3365</v>
      </c>
      <c r="D17" s="217" t="s">
        <v>3366</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3320</v>
      </c>
      <c r="B18" s="214" t="s">
        <v>3367</v>
      </c>
      <c r="C18" s="215" t="s">
        <v>3368</v>
      </c>
      <c r="D18" s="217" t="s">
        <v>3369</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3320</v>
      </c>
      <c r="B19" s="214" t="s">
        <v>3370</v>
      </c>
      <c r="C19" s="215" t="s">
        <v>3371</v>
      </c>
      <c r="D19" s="217" t="s">
        <v>3372</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3320</v>
      </c>
      <c r="B20" s="214" t="s">
        <v>3373</v>
      </c>
      <c r="C20" s="215" t="s">
        <v>3374</v>
      </c>
      <c r="D20" s="217" t="s">
        <v>3375</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3320</v>
      </c>
      <c r="B21" s="214" t="s">
        <v>3376</v>
      </c>
      <c r="C21" s="215" t="s">
        <v>3377</v>
      </c>
      <c r="D21" s="217" t="s">
        <v>3378</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3320</v>
      </c>
      <c r="B22" s="214" t="s">
        <v>3379</v>
      </c>
      <c r="C22" s="215" t="s">
        <v>3380</v>
      </c>
      <c r="D22" s="217" t="s">
        <v>3381</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3320</v>
      </c>
      <c r="B23" s="214" t="s">
        <v>3382</v>
      </c>
      <c r="C23" s="215" t="s">
        <v>3383</v>
      </c>
      <c r="D23" s="217" t="s">
        <v>3384</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3320</v>
      </c>
      <c r="B24" s="214" t="s">
        <v>3385</v>
      </c>
      <c r="C24" s="215" t="s">
        <v>3386</v>
      </c>
      <c r="D24" s="217" t="s">
        <v>3387</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3320</v>
      </c>
      <c r="B25" s="214" t="s">
        <v>3388</v>
      </c>
      <c r="C25" s="215" t="s">
        <v>3389</v>
      </c>
      <c r="D25" s="217" t="s">
        <v>3390</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3320</v>
      </c>
      <c r="B26" s="214" t="s">
        <v>3391</v>
      </c>
      <c r="C26" s="215" t="s">
        <v>3392</v>
      </c>
      <c r="D26" s="217" t="s">
        <v>3393</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3320</v>
      </c>
      <c r="B27" s="214" t="s">
        <v>3394</v>
      </c>
      <c r="C27" s="215" t="s">
        <v>3395</v>
      </c>
      <c r="D27" s="217" t="s">
        <v>3396</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3320</v>
      </c>
      <c r="B28" s="214" t="s">
        <v>3397</v>
      </c>
      <c r="C28" s="215" t="s">
        <v>3398</v>
      </c>
      <c r="D28" s="217" t="s">
        <v>3399</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3320</v>
      </c>
      <c r="B29" s="214" t="s">
        <v>3400</v>
      </c>
      <c r="C29" s="215" t="s">
        <v>3401</v>
      </c>
      <c r="D29" s="217" t="s">
        <v>3402</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3320</v>
      </c>
      <c r="B30" s="214" t="s">
        <v>3403</v>
      </c>
      <c r="C30" s="215" t="s">
        <v>3404</v>
      </c>
      <c r="D30" s="217" t="s">
        <v>3405</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3320</v>
      </c>
      <c r="B31" s="214" t="s">
        <v>3406</v>
      </c>
      <c r="C31" s="215" t="s">
        <v>3407</v>
      </c>
      <c r="D31" s="217" t="s">
        <v>3408</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3320</v>
      </c>
      <c r="B32" s="214" t="s">
        <v>3409</v>
      </c>
      <c r="C32" s="215" t="s">
        <v>3410</v>
      </c>
      <c r="D32" s="217" t="s">
        <v>3411</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3320</v>
      </c>
      <c r="B33" s="214" t="s">
        <v>3412</v>
      </c>
      <c r="C33" s="215" t="s">
        <v>3413</v>
      </c>
      <c r="D33" s="217" t="s">
        <v>3414</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3320</v>
      </c>
      <c r="B34" s="214" t="s">
        <v>3415</v>
      </c>
      <c r="C34" s="215" t="s">
        <v>3416</v>
      </c>
      <c r="D34" s="217" t="s">
        <v>3417</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3320</v>
      </c>
      <c r="B35" s="214" t="s">
        <v>3418</v>
      </c>
      <c r="C35" s="215" t="s">
        <v>3419</v>
      </c>
      <c r="D35" s="217" t="s">
        <v>3420</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3320</v>
      </c>
      <c r="B36" s="214" t="s">
        <v>3421</v>
      </c>
      <c r="C36" s="215" t="s">
        <v>3422</v>
      </c>
      <c r="D36" s="217" t="s">
        <v>3423</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3320</v>
      </c>
      <c r="B37" s="214" t="s">
        <v>3424</v>
      </c>
      <c r="C37" s="215" t="s">
        <v>3425</v>
      </c>
      <c r="D37" s="217" t="s">
        <v>3426</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3320</v>
      </c>
      <c r="B38" s="214" t="s">
        <v>3427</v>
      </c>
      <c r="C38" s="215" t="s">
        <v>3428</v>
      </c>
      <c r="D38" s="217" t="s">
        <v>3429</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3320</v>
      </c>
      <c r="B39" s="214" t="s">
        <v>3430</v>
      </c>
      <c r="C39" s="215" t="s">
        <v>3431</v>
      </c>
      <c r="D39" s="217" t="s">
        <v>3432</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3433</v>
      </c>
      <c r="B40" s="213" t="s">
        <v>3434</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3433</v>
      </c>
      <c r="B41" s="214" t="s">
        <v>3435</v>
      </c>
      <c r="C41" s="215" t="s">
        <v>3436</v>
      </c>
      <c r="D41" s="217" t="s">
        <v>3437</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3433</v>
      </c>
      <c r="B42" s="214" t="s">
        <v>3438</v>
      </c>
      <c r="C42" s="215" t="s">
        <v>3439</v>
      </c>
      <c r="D42" s="217" t="s">
        <v>3440</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3433</v>
      </c>
      <c r="B43" s="214" t="s">
        <v>3441</v>
      </c>
      <c r="C43" s="215" t="s">
        <v>3442</v>
      </c>
      <c r="D43" s="217" t="s">
        <v>3443</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3433</v>
      </c>
      <c r="B44" s="214" t="s">
        <v>3444</v>
      </c>
      <c r="C44" s="215" t="s">
        <v>3445</v>
      </c>
      <c r="D44" s="217" t="s">
        <v>3446</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3433</v>
      </c>
      <c r="B45" s="214" t="s">
        <v>3447</v>
      </c>
      <c r="C45" s="215" t="s">
        <v>3448</v>
      </c>
      <c r="D45" s="217" t="s">
        <v>3449</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3433</v>
      </c>
      <c r="B46" s="214" t="s">
        <v>3450</v>
      </c>
      <c r="C46" s="215" t="s">
        <v>3451</v>
      </c>
      <c r="D46" s="217" t="s">
        <v>3452</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3433</v>
      </c>
      <c r="B47" s="214" t="s">
        <v>3453</v>
      </c>
      <c r="C47" s="215" t="s">
        <v>3454</v>
      </c>
      <c r="D47" s="217" t="s">
        <v>3455</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3433</v>
      </c>
      <c r="B48" s="214" t="s">
        <v>3456</v>
      </c>
      <c r="C48" s="215" t="s">
        <v>3457</v>
      </c>
      <c r="D48" s="217" t="s">
        <v>3458</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3459</v>
      </c>
      <c r="B49" s="213" t="s">
        <v>3460</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3459</v>
      </c>
      <c r="B50" s="214" t="s">
        <v>3461</v>
      </c>
      <c r="C50" s="215" t="s">
        <v>3462</v>
      </c>
      <c r="D50" s="217" t="s">
        <v>3463</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3459</v>
      </c>
      <c r="B51" s="214" t="s">
        <v>3464</v>
      </c>
      <c r="C51" s="215" t="s">
        <v>3465</v>
      </c>
      <c r="D51" s="217" t="s">
        <v>3466</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3459</v>
      </c>
      <c r="B52" s="214" t="s">
        <v>3467</v>
      </c>
      <c r="C52" s="215" t="s">
        <v>3468</v>
      </c>
      <c r="D52" s="217" t="s">
        <v>3469</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3459</v>
      </c>
      <c r="B53" s="214" t="s">
        <v>3470</v>
      </c>
      <c r="C53" s="215" t="s">
        <v>3471</v>
      </c>
      <c r="D53" s="217" t="s">
        <v>3472</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3459</v>
      </c>
      <c r="B54" s="214" t="s">
        <v>3473</v>
      </c>
      <c r="C54" s="215" t="s">
        <v>3474</v>
      </c>
      <c r="D54" s="217" t="s">
        <v>3475</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3459</v>
      </c>
      <c r="B55" s="214" t="s">
        <v>3476</v>
      </c>
      <c r="C55" s="215" t="s">
        <v>3477</v>
      </c>
      <c r="D55" s="217" t="s">
        <v>3478</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3459</v>
      </c>
      <c r="B56" s="214" t="s">
        <v>3479</v>
      </c>
      <c r="C56" s="215" t="s">
        <v>3480</v>
      </c>
      <c r="D56" s="217" t="s">
        <v>3481</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3459</v>
      </c>
      <c r="B57" s="214" t="s">
        <v>3482</v>
      </c>
      <c r="C57" s="215" t="s">
        <v>3483</v>
      </c>
      <c r="D57" s="217" t="s">
        <v>3484</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3459</v>
      </c>
      <c r="B58" s="214" t="s">
        <v>3485</v>
      </c>
      <c r="C58" s="215" t="s">
        <v>3486</v>
      </c>
      <c r="D58" s="217" t="s">
        <v>3487</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3459</v>
      </c>
      <c r="B59" s="214" t="s">
        <v>3488</v>
      </c>
      <c r="C59" s="215" t="s">
        <v>3489</v>
      </c>
      <c r="D59" s="217" t="s">
        <v>3490</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3459</v>
      </c>
      <c r="B60" s="214" t="s">
        <v>3491</v>
      </c>
      <c r="C60" s="215" t="s">
        <v>3492</v>
      </c>
      <c r="D60" s="217" t="s">
        <v>3493</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3459</v>
      </c>
      <c r="B61" s="214" t="s">
        <v>3494</v>
      </c>
      <c r="C61" s="215" t="s">
        <v>3495</v>
      </c>
      <c r="D61" s="217" t="s">
        <v>3496</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3459</v>
      </c>
      <c r="B62" s="214" t="s">
        <v>3497</v>
      </c>
      <c r="C62" s="215" t="s">
        <v>3498</v>
      </c>
      <c r="D62" s="217" t="s">
        <v>3499</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3459</v>
      </c>
      <c r="B63" s="214" t="s">
        <v>3500</v>
      </c>
      <c r="C63" s="215" t="s">
        <v>3501</v>
      </c>
      <c r="D63" s="217" t="s">
        <v>3502</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3503</v>
      </c>
      <c r="B64" s="213" t="s">
        <v>3504</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3503</v>
      </c>
      <c r="B65" s="214" t="s">
        <v>3505</v>
      </c>
      <c r="C65" s="215" t="s">
        <v>3506</v>
      </c>
      <c r="D65" s="217" t="s">
        <v>3507</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3503</v>
      </c>
      <c r="B66" s="214" t="s">
        <v>3508</v>
      </c>
      <c r="C66" s="215" t="s">
        <v>3509</v>
      </c>
      <c r="D66" s="217" t="s">
        <v>3510</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3503</v>
      </c>
      <c r="B67" s="214" t="s">
        <v>3511</v>
      </c>
      <c r="C67" s="215" t="s">
        <v>3512</v>
      </c>
      <c r="D67" s="217" t="s">
        <v>3513</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3503</v>
      </c>
      <c r="B68" s="214" t="s">
        <v>3514</v>
      </c>
      <c r="C68" s="215" t="s">
        <v>3515</v>
      </c>
      <c r="D68" s="217" t="s">
        <v>3516</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3503</v>
      </c>
      <c r="B69" s="214" t="s">
        <v>3517</v>
      </c>
      <c r="C69" s="215" t="s">
        <v>3518</v>
      </c>
      <c r="D69" s="217" t="s">
        <v>3519</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3503</v>
      </c>
      <c r="B70" s="214" t="s">
        <v>3520</v>
      </c>
      <c r="C70" s="215" t="s">
        <v>3521</v>
      </c>
      <c r="D70" s="217" t="s">
        <v>3522</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3503</v>
      </c>
      <c r="B71" s="214" t="s">
        <v>3523</v>
      </c>
      <c r="C71" s="215" t="s">
        <v>3524</v>
      </c>
      <c r="D71" s="217" t="s">
        <v>3525</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3503</v>
      </c>
      <c r="B72" s="214" t="s">
        <v>3526</v>
      </c>
      <c r="C72" s="215" t="s">
        <v>3527</v>
      </c>
      <c r="D72" s="217" t="s">
        <v>3528</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3503</v>
      </c>
      <c r="B73" s="214" t="s">
        <v>3529</v>
      </c>
      <c r="C73" s="215" t="s">
        <v>3530</v>
      </c>
      <c r="D73" s="217" t="s">
        <v>3531</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3503</v>
      </c>
      <c r="B74" s="214" t="s">
        <v>3532</v>
      </c>
      <c r="C74" s="215" t="s">
        <v>3533</v>
      </c>
      <c r="D74" s="217" t="s">
        <v>3534</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3503</v>
      </c>
      <c r="B75" s="214" t="s">
        <v>3535</v>
      </c>
      <c r="C75" s="215" t="s">
        <v>3536</v>
      </c>
      <c r="D75" s="217" t="s">
        <v>3537</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3503</v>
      </c>
      <c r="B76" s="214" t="s">
        <v>3538</v>
      </c>
      <c r="C76" s="215" t="s">
        <v>3539</v>
      </c>
      <c r="D76" s="217" t="s">
        <v>3540</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3503</v>
      </c>
      <c r="B77" s="214" t="s">
        <v>3541</v>
      </c>
      <c r="C77" s="215" t="s">
        <v>3542</v>
      </c>
      <c r="D77" s="217" t="s">
        <v>3543</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3503</v>
      </c>
      <c r="B78" s="214" t="s">
        <v>3544</v>
      </c>
      <c r="C78" s="215" t="s">
        <v>3545</v>
      </c>
      <c r="D78" s="217" t="s">
        <v>3546</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3503</v>
      </c>
      <c r="B79" s="214" t="s">
        <v>3547</v>
      </c>
      <c r="C79" s="215" t="s">
        <v>3548</v>
      </c>
      <c r="D79" s="217" t="s">
        <v>3549</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3503</v>
      </c>
      <c r="B80" s="214" t="s">
        <v>3550</v>
      </c>
      <c r="C80" s="215" t="s">
        <v>3551</v>
      </c>
      <c r="D80" s="217" t="s">
        <v>3552</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3503</v>
      </c>
      <c r="B81" s="214" t="s">
        <v>3553</v>
      </c>
      <c r="C81" s="215" t="s">
        <v>3554</v>
      </c>
      <c r="D81" s="217" t="s">
        <v>3555</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3503</v>
      </c>
      <c r="B82" s="214" t="s">
        <v>3556</v>
      </c>
      <c r="C82" s="215" t="s">
        <v>3557</v>
      </c>
      <c r="D82" s="217" t="s">
        <v>3558</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3503</v>
      </c>
      <c r="B83" s="214" t="s">
        <v>3559</v>
      </c>
      <c r="C83" s="215" t="s">
        <v>3560</v>
      </c>
      <c r="D83" s="217" t="s">
        <v>3561</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3503</v>
      </c>
      <c r="B84" s="214" t="s">
        <v>3562</v>
      </c>
      <c r="C84" s="215" t="s">
        <v>3563</v>
      </c>
      <c r="D84" s="217" t="s">
        <v>3564</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3503</v>
      </c>
      <c r="B85" s="214" t="s">
        <v>3565</v>
      </c>
      <c r="C85" s="215" t="s">
        <v>3566</v>
      </c>
      <c r="D85" s="217" t="s">
        <v>3567</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3503</v>
      </c>
      <c r="B86" s="214" t="s">
        <v>3568</v>
      </c>
      <c r="C86" s="215" t="s">
        <v>3569</v>
      </c>
      <c r="D86" s="217" t="s">
        <v>3570</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3503</v>
      </c>
      <c r="B87" s="214" t="s">
        <v>3571</v>
      </c>
      <c r="C87" s="215" t="s">
        <v>3572</v>
      </c>
      <c r="D87" s="217" t="s">
        <v>3573</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3503</v>
      </c>
      <c r="B88" s="214" t="s">
        <v>3574</v>
      </c>
      <c r="C88" s="215" t="s">
        <v>3575</v>
      </c>
      <c r="D88" s="217" t="s">
        <v>3576</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3503</v>
      </c>
      <c r="B89" s="214" t="s">
        <v>3577</v>
      </c>
      <c r="C89" s="215" t="s">
        <v>3578</v>
      </c>
      <c r="D89" s="217" t="s">
        <v>3579</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3503</v>
      </c>
      <c r="B90" s="214" t="s">
        <v>3580</v>
      </c>
      <c r="C90" s="215" t="s">
        <v>3581</v>
      </c>
      <c r="D90" s="217" t="s">
        <v>3582</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3503</v>
      </c>
      <c r="B91" s="214" t="s">
        <v>3583</v>
      </c>
      <c r="C91" s="215" t="s">
        <v>3584</v>
      </c>
      <c r="D91" s="217" t="s">
        <v>3585</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3503</v>
      </c>
      <c r="B92" s="214" t="s">
        <v>3586</v>
      </c>
      <c r="C92" s="215" t="s">
        <v>3587</v>
      </c>
      <c r="D92" s="217" t="s">
        <v>3588</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3503</v>
      </c>
      <c r="B93" s="214" t="s">
        <v>3589</v>
      </c>
      <c r="C93" s="215" t="s">
        <v>3590</v>
      </c>
      <c r="D93" s="217" t="s">
        <v>3591</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3503</v>
      </c>
      <c r="B94" s="214" t="s">
        <v>3592</v>
      </c>
      <c r="C94" s="215" t="s">
        <v>3593</v>
      </c>
      <c r="D94" s="217" t="s">
        <v>3594</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3503</v>
      </c>
      <c r="B95" s="214" t="s">
        <v>3595</v>
      </c>
      <c r="C95" s="215" t="s">
        <v>3596</v>
      </c>
      <c r="D95" s="217" t="s">
        <v>3597</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3503</v>
      </c>
      <c r="B96" s="214" t="s">
        <v>3598</v>
      </c>
      <c r="C96" s="215" t="s">
        <v>3599</v>
      </c>
      <c r="D96" s="217" t="s">
        <v>3600</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3503</v>
      </c>
      <c r="B97" s="214" t="s">
        <v>3601</v>
      </c>
      <c r="C97" s="215" t="s">
        <v>3602</v>
      </c>
      <c r="D97" s="217" t="s">
        <v>3603</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3503</v>
      </c>
      <c r="B98" s="221" t="s">
        <v>3604</v>
      </c>
      <c r="C98" s="222" t="s">
        <v>3605</v>
      </c>
      <c r="D98" s="223" t="s">
        <v>3606</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553</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IFERROR(INDEX('Recommendations'!$H$2:$H$108, MATCH(F2,'Recommendations'!$A$2:$A$108,0))="Implemented", FALSE))</xm:f>
            <x14:dxf>
              <font>
                <color rgb="FF000000"/>
              </font>
              <fill>
                <patternFill>
                  <bgColor rgb="FF3C7D22"/>
                </patternFill>
              </fill>
            </x14:dxf>
          </x14:cfRule>
          <x14:cfRule type="expression" priority="2" id="{00000000-000E-0000-0900-000002000000}">
            <xm:f>AND(F2&lt;&gt;"", IFERROR(INDEX('Recommendations'!$H$2:$H$108, MATCH(F2,'Recommendations'!$A$2:$A$108,0))="Compensated", FALSE))</xm:f>
            <x14:dxf>
              <font>
                <color rgb="FF000000"/>
              </font>
              <fill>
                <patternFill>
                  <bgColor rgb="FFC6E0B4"/>
                </patternFill>
              </fill>
            </x14:dxf>
          </x14:cfRule>
          <x14:cfRule type="expression" priority="3" id="{00000000-000E-0000-0900-000003000000}">
            <xm:f>AND(F2&lt;&gt;"", IFERROR(INDEX('Recommendations'!$H$2:$H$108, MATCH(F2,'Recommendations'!$A$2:$A$108,0))="Testing", FALSE))</xm:f>
            <x14:dxf>
              <font>
                <color rgb="FF000000"/>
              </font>
              <fill>
                <patternFill>
                  <bgColor rgb="FFFFC000"/>
                </patternFill>
              </fill>
            </x14:dxf>
          </x14:cfRule>
          <x14:cfRule type="expression" priority="4" id="{00000000-000E-0000-0900-000004000000}">
            <xm:f>AND(F2&lt;&gt;"", IFERROR(INDEX('Recommendations'!$H$2:$H$108, MATCH(F2,'Recommendations'!$A$2:$A$108,0))="Failed", FALSE))</xm:f>
            <x14:dxf>
              <font>
                <color rgb="FF000000"/>
              </font>
              <fill>
                <patternFill>
                  <bgColor rgb="FFD82891"/>
                </patternFill>
              </fill>
            </x14:dxf>
          </x14:cfRule>
          <x14:cfRule type="expression" priority="5" id="{00000000-000E-0000-0900-000005000000}">
            <xm:f>AND(F2&lt;&gt;"", IFERROR(INDEX('Recommendations'!$H$2:$H$108, MATCH(F2,'Recommendations'!$A$2:$A$108,0))="Risk Accepted", FALSE))</xm:f>
            <x14:dxf>
              <font>
                <color rgb="FF000000"/>
              </font>
              <fill>
                <patternFill>
                  <bgColor rgb="FFD9D9D9"/>
                </patternFill>
              </fill>
            </x14:dxf>
          </x14:cfRule>
          <x14:cfRule type="expression" priority="6" id="{00000000-000E-0000-0900-000006000000}">
            <xm:f>AND(F2&lt;&gt;"", IFERROR(INDEX('Recommendations'!$H$2:$H$108, MATCH(F2,'Recommendations'!$A$2:$A$108,0))="N/A",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3607</v>
      </c>
      <c r="C1" s="256" t="s">
        <v>3608</v>
      </c>
      <c r="D1" s="256" t="s">
        <v>3609</v>
      </c>
      <c r="E1" s="256" t="s">
        <v>3610</v>
      </c>
      <c r="F1" s="256" t="s">
        <v>2436</v>
      </c>
      <c r="G1" s="256" t="s">
        <v>3611</v>
      </c>
      <c r="H1" s="256" t="s">
        <v>3612</v>
      </c>
      <c r="I1" s="256" t="s">
        <v>3613</v>
      </c>
      <c r="J1" s="256" t="s">
        <v>11</v>
      </c>
      <c r="K1" s="256" t="s">
        <v>802</v>
      </c>
      <c r="L1" s="256" t="s">
        <v>803</v>
      </c>
      <c r="M1" s="256" t="s">
        <v>804</v>
      </c>
      <c r="N1" s="256" t="s">
        <v>805</v>
      </c>
      <c r="O1" s="256" t="s">
        <v>806</v>
      </c>
      <c r="P1" s="256" t="s">
        <v>807</v>
      </c>
      <c r="Q1" s="256" t="s">
        <v>808</v>
      </c>
      <c r="R1" s="256" t="s">
        <v>809</v>
      </c>
      <c r="S1" s="256" t="s">
        <v>810</v>
      </c>
      <c r="T1" s="256" t="s">
        <v>811</v>
      </c>
      <c r="U1" s="256" t="s">
        <v>812</v>
      </c>
      <c r="V1" s="256" t="s">
        <v>813</v>
      </c>
      <c r="W1" s="256" t="s">
        <v>814</v>
      </c>
      <c r="X1" s="256" t="s">
        <v>815</v>
      </c>
      <c r="Y1" s="256" t="s">
        <v>816</v>
      </c>
      <c r="Z1" s="256" t="s">
        <v>817</v>
      </c>
      <c r="AA1" s="256" t="s">
        <v>818</v>
      </c>
      <c r="AB1" s="256" t="s">
        <v>819</v>
      </c>
      <c r="AC1" s="256" t="s">
        <v>820</v>
      </c>
      <c r="AD1" s="256" t="s">
        <v>821</v>
      </c>
      <c r="AE1" s="256" t="s">
        <v>822</v>
      </c>
      <c r="AF1" s="256" t="s">
        <v>823</v>
      </c>
      <c r="AG1" s="256" t="s">
        <v>824</v>
      </c>
      <c r="AH1" s="256" t="s">
        <v>825</v>
      </c>
      <c r="AI1" s="256" t="s">
        <v>826</v>
      </c>
      <c r="AJ1" s="256" t="s">
        <v>827</v>
      </c>
      <c r="AK1" s="256" t="s">
        <v>828</v>
      </c>
      <c r="AL1" s="256" t="s">
        <v>829</v>
      </c>
      <c r="AM1" s="256" t="s">
        <v>830</v>
      </c>
      <c r="AN1" s="256" t="s">
        <v>831</v>
      </c>
      <c r="AO1" s="256" t="s">
        <v>832</v>
      </c>
      <c r="AP1" s="256" t="s">
        <v>833</v>
      </c>
      <c r="AQ1" s="256" t="s">
        <v>834</v>
      </c>
      <c r="AR1" s="256" t="s">
        <v>835</v>
      </c>
      <c r="AS1" s="256" t="s">
        <v>836</v>
      </c>
      <c r="AT1" s="256" t="s">
        <v>837</v>
      </c>
      <c r="AU1" s="256" t="s">
        <v>838</v>
      </c>
      <c r="AV1" s="256" t="s">
        <v>839</v>
      </c>
      <c r="AW1" s="256" t="s">
        <v>840</v>
      </c>
      <c r="AX1" s="256" t="s">
        <v>841</v>
      </c>
      <c r="AY1" s="257" t="s">
        <v>842</v>
      </c>
    </row>
    <row r="2" spans="1:51" ht="60" customHeight="1" outlineLevel="1" x14ac:dyDescent="0.35">
      <c r="A2" s="247" t="s">
        <v>3614</v>
      </c>
      <c r="B2" s="235" t="s">
        <v>3615</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845</v>
      </c>
      <c r="B3" s="236" t="s">
        <v>3616</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3617</v>
      </c>
      <c r="B4" s="237" t="s">
        <v>3618</v>
      </c>
      <c r="C4" s="237" t="s">
        <v>3619</v>
      </c>
      <c r="D4" s="237" t="s">
        <v>3620</v>
      </c>
      <c r="E4" s="237" t="s">
        <v>3621</v>
      </c>
      <c r="F4" s="237" t="s">
        <v>21</v>
      </c>
      <c r="G4" s="237" t="s">
        <v>21</v>
      </c>
      <c r="H4" s="237" t="s">
        <v>3622</v>
      </c>
      <c r="I4" s="237" t="s">
        <v>21</v>
      </c>
      <c r="J4" s="237" t="s">
        <v>3623</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3624</v>
      </c>
      <c r="B5" s="237" t="s">
        <v>3625</v>
      </c>
      <c r="C5" s="237" t="s">
        <v>3626</v>
      </c>
      <c r="D5" s="237" t="s">
        <v>3627</v>
      </c>
      <c r="E5" s="237" t="s">
        <v>3628</v>
      </c>
      <c r="F5" s="237" t="s">
        <v>3629</v>
      </c>
      <c r="G5" s="237" t="s">
        <v>21</v>
      </c>
      <c r="H5" s="237" t="s">
        <v>3630</v>
      </c>
      <c r="I5" s="237" t="s">
        <v>21</v>
      </c>
      <c r="J5" s="237" t="s">
        <v>3631</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851</v>
      </c>
      <c r="B6" s="236" t="s">
        <v>3632</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3633</v>
      </c>
      <c r="B7" s="237" t="s">
        <v>3634</v>
      </c>
      <c r="C7" s="237" t="s">
        <v>3635</v>
      </c>
      <c r="D7" s="237" t="s">
        <v>3636</v>
      </c>
      <c r="E7" s="237" t="s">
        <v>3628</v>
      </c>
      <c r="F7" s="237" t="s">
        <v>3637</v>
      </c>
      <c r="G7" s="237" t="s">
        <v>21</v>
      </c>
      <c r="H7" s="237" t="s">
        <v>3638</v>
      </c>
      <c r="I7" s="237" t="s">
        <v>21</v>
      </c>
      <c r="J7" s="237" t="s">
        <v>3639</v>
      </c>
      <c r="K7" s="240">
        <f>IF(COUNTIF(L7:AY7,"&lt;&gt;")=0,"",SUMPRODUCT(((Recommendations[ImplStatus]="Implemented")+(Recommendations[ImplStatus]="Compensated"))*ISNUMBER(MATCH(Recommendations[Id],L7:AY7,0)))/COUNTIF(L7:AY7,"&lt;&gt;"))</f>
        <v>0</v>
      </c>
      <c r="L7" s="243" t="s">
        <v>266</v>
      </c>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3640</v>
      </c>
      <c r="B8" s="237" t="s">
        <v>3641</v>
      </c>
      <c r="C8" s="237" t="s">
        <v>3642</v>
      </c>
      <c r="D8" s="237" t="s">
        <v>3643</v>
      </c>
      <c r="E8" s="237" t="s">
        <v>21</v>
      </c>
      <c r="F8" s="237" t="s">
        <v>21</v>
      </c>
      <c r="G8" s="237" t="s">
        <v>21</v>
      </c>
      <c r="H8" s="237" t="s">
        <v>3644</v>
      </c>
      <c r="I8" s="237" t="s">
        <v>3645</v>
      </c>
      <c r="J8" s="237" t="s">
        <v>3646</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3647</v>
      </c>
      <c r="B9" s="237" t="s">
        <v>3648</v>
      </c>
      <c r="C9" s="237" t="s">
        <v>3649</v>
      </c>
      <c r="D9" s="237" t="s">
        <v>3650</v>
      </c>
      <c r="E9" s="237" t="s">
        <v>21</v>
      </c>
      <c r="F9" s="237" t="s">
        <v>21</v>
      </c>
      <c r="G9" s="237" t="s">
        <v>21</v>
      </c>
      <c r="H9" s="237" t="s">
        <v>3651</v>
      </c>
      <c r="I9" s="237" t="s">
        <v>3652</v>
      </c>
      <c r="J9" s="237" t="s">
        <v>3653</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3654</v>
      </c>
      <c r="B10" s="237" t="s">
        <v>3655</v>
      </c>
      <c r="C10" s="237" t="s">
        <v>3656</v>
      </c>
      <c r="D10" s="237" t="s">
        <v>3657</v>
      </c>
      <c r="E10" s="237" t="s">
        <v>21</v>
      </c>
      <c r="F10" s="237" t="s">
        <v>21</v>
      </c>
      <c r="G10" s="237" t="s">
        <v>21</v>
      </c>
      <c r="H10" s="237" t="s">
        <v>3658</v>
      </c>
      <c r="I10" s="237" t="s">
        <v>3659</v>
      </c>
      <c r="J10" s="237" t="s">
        <v>3660</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3661</v>
      </c>
      <c r="B11" s="237" t="s">
        <v>3662</v>
      </c>
      <c r="C11" s="237" t="s">
        <v>3663</v>
      </c>
      <c r="D11" s="237" t="s">
        <v>3664</v>
      </c>
      <c r="E11" s="237" t="s">
        <v>21</v>
      </c>
      <c r="F11" s="237" t="s">
        <v>21</v>
      </c>
      <c r="G11" s="237" t="s">
        <v>21</v>
      </c>
      <c r="H11" s="237" t="s">
        <v>3665</v>
      </c>
      <c r="I11" s="237" t="s">
        <v>21</v>
      </c>
      <c r="J11" s="237" t="s">
        <v>3666</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3667</v>
      </c>
      <c r="B12" s="237" t="s">
        <v>3668</v>
      </c>
      <c r="C12" s="237" t="s">
        <v>3669</v>
      </c>
      <c r="D12" s="237" t="s">
        <v>3670</v>
      </c>
      <c r="E12" s="237" t="s">
        <v>21</v>
      </c>
      <c r="F12" s="237" t="s">
        <v>21</v>
      </c>
      <c r="G12" s="237" t="s">
        <v>3671</v>
      </c>
      <c r="H12" s="237" t="s">
        <v>3672</v>
      </c>
      <c r="I12" s="237" t="s">
        <v>21</v>
      </c>
      <c r="J12" s="237" t="s">
        <v>3673</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3674</v>
      </c>
      <c r="B13" s="237" t="s">
        <v>3675</v>
      </c>
      <c r="C13" s="237" t="s">
        <v>3676</v>
      </c>
      <c r="D13" s="237" t="s">
        <v>3677</v>
      </c>
      <c r="E13" s="237" t="s">
        <v>21</v>
      </c>
      <c r="F13" s="237" t="s">
        <v>21</v>
      </c>
      <c r="G13" s="237" t="s">
        <v>21</v>
      </c>
      <c r="H13" s="237" t="s">
        <v>3678</v>
      </c>
      <c r="I13" s="237" t="s">
        <v>21</v>
      </c>
      <c r="J13" s="237" t="s">
        <v>3679</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3680</v>
      </c>
      <c r="B14" s="237" t="s">
        <v>3681</v>
      </c>
      <c r="C14" s="237" t="s">
        <v>3682</v>
      </c>
      <c r="D14" s="237" t="s">
        <v>3683</v>
      </c>
      <c r="E14" s="237" t="s">
        <v>21</v>
      </c>
      <c r="F14" s="237" t="s">
        <v>3684</v>
      </c>
      <c r="G14" s="237" t="s">
        <v>21</v>
      </c>
      <c r="H14" s="237" t="s">
        <v>3685</v>
      </c>
      <c r="I14" s="237" t="s">
        <v>3686</v>
      </c>
      <c r="J14" s="237" t="s">
        <v>3687</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856</v>
      </c>
      <c r="B15" s="236" t="s">
        <v>3688</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3689</v>
      </c>
      <c r="B16" s="237" t="s">
        <v>3690</v>
      </c>
      <c r="C16" s="237" t="s">
        <v>3691</v>
      </c>
      <c r="D16" s="237" t="s">
        <v>3683</v>
      </c>
      <c r="E16" s="237" t="s">
        <v>21</v>
      </c>
      <c r="F16" s="237" t="s">
        <v>3692</v>
      </c>
      <c r="G16" s="237" t="s">
        <v>21</v>
      </c>
      <c r="H16" s="237" t="s">
        <v>3693</v>
      </c>
      <c r="I16" s="237" t="s">
        <v>21</v>
      </c>
      <c r="J16" s="237" t="s">
        <v>3694</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3695</v>
      </c>
      <c r="B17" s="237" t="s">
        <v>3696</v>
      </c>
      <c r="C17" s="237" t="s">
        <v>3697</v>
      </c>
      <c r="D17" s="237" t="s">
        <v>3698</v>
      </c>
      <c r="E17" s="237" t="s">
        <v>21</v>
      </c>
      <c r="F17" s="237" t="s">
        <v>3692</v>
      </c>
      <c r="G17" s="237" t="s">
        <v>21</v>
      </c>
      <c r="H17" s="237" t="s">
        <v>3699</v>
      </c>
      <c r="I17" s="237" t="s">
        <v>21</v>
      </c>
      <c r="J17" s="237" t="s">
        <v>3700</v>
      </c>
      <c r="K17" s="240" t="str">
        <f>IF(COUNTIF(L17:AY17,"&lt;&gt;")=0,"",SUMPRODUCT(((Recommendations[ImplStatus]="Implemented")+(Recommendations[ImplStatus]="Compensated"))*ISNUMBER(MATCH(Recommendations[Id],L17:AY17,0)))/COUNTIF(L17:AY17,"&lt;&gt;"))</f>
        <v/>
      </c>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3701</v>
      </c>
      <c r="B18" s="237" t="s">
        <v>3702</v>
      </c>
      <c r="C18" s="237" t="s">
        <v>3703</v>
      </c>
      <c r="D18" s="237" t="s">
        <v>21</v>
      </c>
      <c r="E18" s="237" t="s">
        <v>21</v>
      </c>
      <c r="F18" s="237" t="s">
        <v>21</v>
      </c>
      <c r="G18" s="237" t="s">
        <v>21</v>
      </c>
      <c r="H18" s="237" t="s">
        <v>3704</v>
      </c>
      <c r="I18" s="237" t="s">
        <v>21</v>
      </c>
      <c r="J18" s="237" t="s">
        <v>3705</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861</v>
      </c>
      <c r="B19" s="236" t="s">
        <v>3706</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3707</v>
      </c>
      <c r="B20" s="237" t="s">
        <v>3708</v>
      </c>
      <c r="C20" s="237" t="s">
        <v>3709</v>
      </c>
      <c r="D20" s="237" t="s">
        <v>3710</v>
      </c>
      <c r="E20" s="237" t="s">
        <v>21</v>
      </c>
      <c r="F20" s="237" t="s">
        <v>3711</v>
      </c>
      <c r="G20" s="237" t="s">
        <v>21</v>
      </c>
      <c r="H20" s="237" t="s">
        <v>3712</v>
      </c>
      <c r="I20" s="237" t="s">
        <v>21</v>
      </c>
      <c r="J20" s="237" t="s">
        <v>3713</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3714</v>
      </c>
      <c r="B21" s="237" t="s">
        <v>3715</v>
      </c>
      <c r="C21" s="237" t="s">
        <v>3716</v>
      </c>
      <c r="D21" s="237" t="s">
        <v>3717</v>
      </c>
      <c r="E21" s="237" t="s">
        <v>3718</v>
      </c>
      <c r="F21" s="237" t="s">
        <v>21</v>
      </c>
      <c r="G21" s="237" t="s">
        <v>21</v>
      </c>
      <c r="H21" s="237" t="s">
        <v>3719</v>
      </c>
      <c r="I21" s="237" t="s">
        <v>3720</v>
      </c>
      <c r="J21" s="237" t="s">
        <v>3721</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3722</v>
      </c>
      <c r="B22" s="237" t="s">
        <v>3723</v>
      </c>
      <c r="C22" s="237" t="s">
        <v>3724</v>
      </c>
      <c r="D22" s="237" t="s">
        <v>3725</v>
      </c>
      <c r="E22" s="237" t="s">
        <v>21</v>
      </c>
      <c r="F22" s="237" t="s">
        <v>3726</v>
      </c>
      <c r="G22" s="237" t="s">
        <v>21</v>
      </c>
      <c r="H22" s="237" t="s">
        <v>3727</v>
      </c>
      <c r="I22" s="237" t="s">
        <v>21</v>
      </c>
      <c r="J22" s="237" t="s">
        <v>3728</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3729</v>
      </c>
      <c r="B23" s="237" t="s">
        <v>3730</v>
      </c>
      <c r="C23" s="237" t="s">
        <v>3731</v>
      </c>
      <c r="D23" s="237" t="s">
        <v>3732</v>
      </c>
      <c r="E23" s="237" t="s">
        <v>21</v>
      </c>
      <c r="F23" s="237" t="s">
        <v>21</v>
      </c>
      <c r="G23" s="237" t="s">
        <v>21</v>
      </c>
      <c r="H23" s="237" t="s">
        <v>3733</v>
      </c>
      <c r="I23" s="237" t="s">
        <v>3734</v>
      </c>
      <c r="J23" s="237" t="s">
        <v>3735</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3736</v>
      </c>
      <c r="B24" s="237" t="s">
        <v>3737</v>
      </c>
      <c r="C24" s="237" t="s">
        <v>3738</v>
      </c>
      <c r="D24" s="237" t="s">
        <v>3732</v>
      </c>
      <c r="E24" s="237" t="s">
        <v>21</v>
      </c>
      <c r="F24" s="237" t="s">
        <v>3739</v>
      </c>
      <c r="G24" s="237" t="s">
        <v>21</v>
      </c>
      <c r="H24" s="237" t="s">
        <v>3740</v>
      </c>
      <c r="I24" s="237" t="s">
        <v>21</v>
      </c>
      <c r="J24" s="237" t="s">
        <v>3741</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865</v>
      </c>
      <c r="B25" s="236" t="s">
        <v>3742</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3743</v>
      </c>
      <c r="B26" s="237" t="s">
        <v>3744</v>
      </c>
      <c r="C26" s="237" t="s">
        <v>3745</v>
      </c>
      <c r="D26" s="237" t="s">
        <v>3746</v>
      </c>
      <c r="E26" s="237" t="s">
        <v>21</v>
      </c>
      <c r="F26" s="237" t="s">
        <v>3747</v>
      </c>
      <c r="G26" s="237" t="s">
        <v>21</v>
      </c>
      <c r="H26" s="237" t="s">
        <v>3748</v>
      </c>
      <c r="I26" s="237" t="s">
        <v>21</v>
      </c>
      <c r="J26" s="237" t="s">
        <v>3749</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3750</v>
      </c>
      <c r="B27" s="235" t="s">
        <v>3751</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871</v>
      </c>
      <c r="B28" s="236" t="s">
        <v>3752</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3753</v>
      </c>
      <c r="B29" s="237" t="s">
        <v>3754</v>
      </c>
      <c r="C29" s="237" t="s">
        <v>3755</v>
      </c>
      <c r="D29" s="237" t="s">
        <v>3756</v>
      </c>
      <c r="E29" s="237" t="s">
        <v>3757</v>
      </c>
      <c r="F29" s="237" t="s">
        <v>21</v>
      </c>
      <c r="G29" s="237" t="s">
        <v>21</v>
      </c>
      <c r="H29" s="237" t="s">
        <v>3758</v>
      </c>
      <c r="I29" s="237" t="s">
        <v>21</v>
      </c>
      <c r="J29" s="237" t="s">
        <v>3759</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3760</v>
      </c>
      <c r="B30" s="237" t="s">
        <v>3761</v>
      </c>
      <c r="C30" s="237" t="s">
        <v>3626</v>
      </c>
      <c r="D30" s="237" t="s">
        <v>3627</v>
      </c>
      <c r="E30" s="237" t="s">
        <v>21</v>
      </c>
      <c r="F30" s="237" t="s">
        <v>3629</v>
      </c>
      <c r="G30" s="237" t="s">
        <v>21</v>
      </c>
      <c r="H30" s="237" t="s">
        <v>3762</v>
      </c>
      <c r="I30" s="237" t="s">
        <v>21</v>
      </c>
      <c r="J30" s="237" t="s">
        <v>3763</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876</v>
      </c>
      <c r="B31" s="236" t="s">
        <v>3764</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3765</v>
      </c>
      <c r="B32" s="237" t="s">
        <v>3766</v>
      </c>
      <c r="C32" s="237" t="s">
        <v>3767</v>
      </c>
      <c r="D32" s="237" t="s">
        <v>3768</v>
      </c>
      <c r="E32" s="237" t="s">
        <v>21</v>
      </c>
      <c r="F32" s="237" t="s">
        <v>21</v>
      </c>
      <c r="G32" s="237" t="s">
        <v>3769</v>
      </c>
      <c r="H32" s="237" t="s">
        <v>3770</v>
      </c>
      <c r="I32" s="237" t="s">
        <v>21</v>
      </c>
      <c r="J32" s="237" t="s">
        <v>3771</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3772</v>
      </c>
      <c r="B33" s="237" t="s">
        <v>3773</v>
      </c>
      <c r="C33" s="237" t="s">
        <v>3774</v>
      </c>
      <c r="D33" s="237" t="s">
        <v>3775</v>
      </c>
      <c r="E33" s="237" t="s">
        <v>21</v>
      </c>
      <c r="F33" s="237" t="s">
        <v>3776</v>
      </c>
      <c r="G33" s="237" t="s">
        <v>21</v>
      </c>
      <c r="H33" s="237" t="s">
        <v>3777</v>
      </c>
      <c r="I33" s="237" t="s">
        <v>3778</v>
      </c>
      <c r="J33" s="237" t="s">
        <v>3779</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3780</v>
      </c>
      <c r="B34" s="237" t="s">
        <v>3781</v>
      </c>
      <c r="C34" s="237" t="s">
        <v>3782</v>
      </c>
      <c r="D34" s="237" t="s">
        <v>3783</v>
      </c>
      <c r="E34" s="237" t="s">
        <v>21</v>
      </c>
      <c r="F34" s="237" t="s">
        <v>21</v>
      </c>
      <c r="G34" s="237" t="s">
        <v>21</v>
      </c>
      <c r="H34" s="237" t="s">
        <v>3784</v>
      </c>
      <c r="I34" s="237" t="s">
        <v>21</v>
      </c>
      <c r="J34" s="237" t="s">
        <v>3785</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3786</v>
      </c>
      <c r="B35" s="237" t="s">
        <v>3787</v>
      </c>
      <c r="C35" s="237" t="s">
        <v>3788</v>
      </c>
      <c r="D35" s="237" t="s">
        <v>3789</v>
      </c>
      <c r="E35" s="237" t="s">
        <v>21</v>
      </c>
      <c r="F35" s="237" t="s">
        <v>3790</v>
      </c>
      <c r="G35" s="237" t="s">
        <v>21</v>
      </c>
      <c r="H35" s="237" t="s">
        <v>3791</v>
      </c>
      <c r="I35" s="237" t="s">
        <v>21</v>
      </c>
      <c r="J35" s="237" t="s">
        <v>3792</v>
      </c>
      <c r="K35" s="240" t="str">
        <f>IF(COUNTIF(L35:AY35,"&lt;&gt;")=0,"",SUMPRODUCT(((Recommendations[ImplStatus]="Implemented")+(Recommendations[ImplStatus]="Compensated"))*ISNUMBER(MATCH(Recommendations[Id],L35:AY35,0)))/COUNTIF(L35:AY35,"&lt;&gt;"))</f>
        <v/>
      </c>
      <c r="L35" s="243"/>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3793</v>
      </c>
      <c r="B36" s="237" t="s">
        <v>3794</v>
      </c>
      <c r="C36" s="237" t="s">
        <v>3795</v>
      </c>
      <c r="D36" s="237" t="s">
        <v>3796</v>
      </c>
      <c r="E36" s="237" t="s">
        <v>21</v>
      </c>
      <c r="F36" s="237" t="s">
        <v>21</v>
      </c>
      <c r="G36" s="237" t="s">
        <v>3797</v>
      </c>
      <c r="H36" s="237" t="s">
        <v>3798</v>
      </c>
      <c r="I36" s="237" t="s">
        <v>21</v>
      </c>
      <c r="J36" s="237" t="s">
        <v>3799</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3800</v>
      </c>
      <c r="B37" s="237" t="s">
        <v>3801</v>
      </c>
      <c r="C37" s="237" t="s">
        <v>3802</v>
      </c>
      <c r="D37" s="237" t="s">
        <v>3803</v>
      </c>
      <c r="E37" s="237" t="s">
        <v>21</v>
      </c>
      <c r="F37" s="237" t="s">
        <v>3804</v>
      </c>
      <c r="G37" s="237" t="s">
        <v>3805</v>
      </c>
      <c r="H37" s="237" t="s">
        <v>3806</v>
      </c>
      <c r="I37" s="237" t="s">
        <v>21</v>
      </c>
      <c r="J37" s="237" t="s">
        <v>3807</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3808</v>
      </c>
      <c r="B38" s="237" t="s">
        <v>3809</v>
      </c>
      <c r="C38" s="237" t="s">
        <v>3810</v>
      </c>
      <c r="D38" s="237" t="s">
        <v>3811</v>
      </c>
      <c r="E38" s="237" t="s">
        <v>21</v>
      </c>
      <c r="F38" s="237" t="s">
        <v>3804</v>
      </c>
      <c r="G38" s="237" t="s">
        <v>3812</v>
      </c>
      <c r="H38" s="237" t="s">
        <v>3813</v>
      </c>
      <c r="I38" s="237" t="s">
        <v>3814</v>
      </c>
      <c r="J38" s="237" t="s">
        <v>3815</v>
      </c>
      <c r="K38" s="240" t="str">
        <f>IF(COUNTIF(L38:AY38,"&lt;&gt;")=0,"",SUMPRODUCT(((Recommendations[ImplStatus]="Implemented")+(Recommendations[ImplStatus]="Compensated"))*ISNUMBER(MATCH(Recommendations[Id],L38:AY38,0)))/COUNTIF(L38:AY38,"&lt;&gt;"))</f>
        <v/>
      </c>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880</v>
      </c>
      <c r="B39" s="236" t="s">
        <v>3816</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3817</v>
      </c>
      <c r="B40" s="237" t="s">
        <v>3818</v>
      </c>
      <c r="C40" s="237" t="s">
        <v>3819</v>
      </c>
      <c r="D40" s="237" t="s">
        <v>3820</v>
      </c>
      <c r="E40" s="237" t="s">
        <v>21</v>
      </c>
      <c r="F40" s="237" t="s">
        <v>21</v>
      </c>
      <c r="G40" s="237" t="s">
        <v>21</v>
      </c>
      <c r="H40" s="237" t="s">
        <v>3821</v>
      </c>
      <c r="I40" s="237" t="s">
        <v>3822</v>
      </c>
      <c r="J40" s="237" t="s">
        <v>3823</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3824</v>
      </c>
      <c r="B41" s="237" t="s">
        <v>3825</v>
      </c>
      <c r="C41" s="237" t="s">
        <v>3826</v>
      </c>
      <c r="D41" s="237" t="s">
        <v>21</v>
      </c>
      <c r="E41" s="237" t="s">
        <v>21</v>
      </c>
      <c r="F41" s="237" t="s">
        <v>21</v>
      </c>
      <c r="G41" s="237" t="s">
        <v>21</v>
      </c>
      <c r="H41" s="237" t="s">
        <v>3827</v>
      </c>
      <c r="I41" s="237" t="s">
        <v>21</v>
      </c>
      <c r="J41" s="237" t="s">
        <v>3828</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3829</v>
      </c>
      <c r="B42" s="235" t="s">
        <v>3830</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903</v>
      </c>
      <c r="B43" s="236" t="s">
        <v>3831</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3832</v>
      </c>
      <c r="B44" s="237" t="s">
        <v>3833</v>
      </c>
      <c r="C44" s="237" t="s">
        <v>3834</v>
      </c>
      <c r="D44" s="237" t="s">
        <v>3835</v>
      </c>
      <c r="E44" s="237" t="s">
        <v>3621</v>
      </c>
      <c r="F44" s="237" t="s">
        <v>21</v>
      </c>
      <c r="G44" s="237" t="s">
        <v>21</v>
      </c>
      <c r="H44" s="237" t="s">
        <v>3836</v>
      </c>
      <c r="I44" s="237" t="s">
        <v>21</v>
      </c>
      <c r="J44" s="237" t="s">
        <v>3837</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3838</v>
      </c>
      <c r="B45" s="237" t="s">
        <v>3839</v>
      </c>
      <c r="C45" s="237" t="s">
        <v>3840</v>
      </c>
      <c r="D45" s="237" t="s">
        <v>3627</v>
      </c>
      <c r="E45" s="237" t="s">
        <v>21</v>
      </c>
      <c r="F45" s="237" t="s">
        <v>3629</v>
      </c>
      <c r="G45" s="237" t="s">
        <v>21</v>
      </c>
      <c r="H45" s="237" t="s">
        <v>3841</v>
      </c>
      <c r="I45" s="237" t="s">
        <v>21</v>
      </c>
      <c r="J45" s="237" t="s">
        <v>3842</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909</v>
      </c>
      <c r="B46" s="236" t="s">
        <v>3843</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3844</v>
      </c>
      <c r="B47" s="237" t="s">
        <v>3845</v>
      </c>
      <c r="C47" s="237" t="s">
        <v>3846</v>
      </c>
      <c r="D47" s="237" t="s">
        <v>3847</v>
      </c>
      <c r="E47" s="237" t="s">
        <v>21</v>
      </c>
      <c r="F47" s="237" t="s">
        <v>3848</v>
      </c>
      <c r="G47" s="237" t="s">
        <v>3849</v>
      </c>
      <c r="H47" s="237" t="s">
        <v>3850</v>
      </c>
      <c r="I47" s="237" t="s">
        <v>3851</v>
      </c>
      <c r="J47" s="237" t="s">
        <v>3852</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913</v>
      </c>
      <c r="B48" s="236" t="s">
        <v>3853</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3854</v>
      </c>
      <c r="B49" s="237" t="s">
        <v>3855</v>
      </c>
      <c r="C49" s="237" t="s">
        <v>3856</v>
      </c>
      <c r="D49" s="237" t="s">
        <v>3857</v>
      </c>
      <c r="E49" s="237" t="s">
        <v>3858</v>
      </c>
      <c r="F49" s="237" t="s">
        <v>21</v>
      </c>
      <c r="G49" s="237" t="s">
        <v>21</v>
      </c>
      <c r="H49" s="237" t="s">
        <v>3859</v>
      </c>
      <c r="I49" s="237" t="s">
        <v>3860</v>
      </c>
      <c r="J49" s="237" t="s">
        <v>3861</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3862</v>
      </c>
      <c r="B50" s="237" t="s">
        <v>3863</v>
      </c>
      <c r="C50" s="237" t="s">
        <v>3864</v>
      </c>
      <c r="D50" s="237" t="s">
        <v>21</v>
      </c>
      <c r="E50" s="237" t="s">
        <v>3865</v>
      </c>
      <c r="F50" s="237" t="s">
        <v>3866</v>
      </c>
      <c r="G50" s="237" t="s">
        <v>21</v>
      </c>
      <c r="H50" s="237" t="s">
        <v>3859</v>
      </c>
      <c r="I50" s="237" t="s">
        <v>3867</v>
      </c>
      <c r="J50" s="237" t="s">
        <v>3868</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3869</v>
      </c>
      <c r="B51" s="237" t="s">
        <v>3870</v>
      </c>
      <c r="C51" s="237" t="s">
        <v>3871</v>
      </c>
      <c r="D51" s="237" t="s">
        <v>21</v>
      </c>
      <c r="E51" s="237" t="s">
        <v>21</v>
      </c>
      <c r="F51" s="237" t="s">
        <v>3872</v>
      </c>
      <c r="G51" s="237" t="s">
        <v>21</v>
      </c>
      <c r="H51" s="237" t="s">
        <v>3859</v>
      </c>
      <c r="I51" s="237" t="s">
        <v>3873</v>
      </c>
      <c r="J51" s="237" t="s">
        <v>3874</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3875</v>
      </c>
      <c r="B52" s="237" t="s">
        <v>3876</v>
      </c>
      <c r="C52" s="237" t="s">
        <v>3877</v>
      </c>
      <c r="D52" s="237" t="s">
        <v>21</v>
      </c>
      <c r="E52" s="237" t="s">
        <v>21</v>
      </c>
      <c r="F52" s="237" t="s">
        <v>3878</v>
      </c>
      <c r="G52" s="237" t="s">
        <v>21</v>
      </c>
      <c r="H52" s="237" t="s">
        <v>3859</v>
      </c>
      <c r="I52" s="237" t="s">
        <v>3879</v>
      </c>
      <c r="J52" s="237" t="s">
        <v>3880</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3881</v>
      </c>
      <c r="B53" s="237" t="s">
        <v>3882</v>
      </c>
      <c r="C53" s="237" t="s">
        <v>3883</v>
      </c>
      <c r="D53" s="237" t="s">
        <v>3884</v>
      </c>
      <c r="E53" s="237" t="s">
        <v>3885</v>
      </c>
      <c r="F53" s="237" t="s">
        <v>21</v>
      </c>
      <c r="G53" s="237" t="s">
        <v>21</v>
      </c>
      <c r="H53" s="237" t="s">
        <v>3886</v>
      </c>
      <c r="I53" s="237" t="s">
        <v>21</v>
      </c>
      <c r="J53" s="237" t="s">
        <v>3887</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3888</v>
      </c>
      <c r="B54" s="237" t="s">
        <v>3889</v>
      </c>
      <c r="C54" s="237" t="s">
        <v>3883</v>
      </c>
      <c r="D54" s="237" t="s">
        <v>3884</v>
      </c>
      <c r="E54" s="237" t="s">
        <v>21</v>
      </c>
      <c r="F54" s="237" t="s">
        <v>21</v>
      </c>
      <c r="G54" s="237" t="s">
        <v>21</v>
      </c>
      <c r="H54" s="237" t="s">
        <v>3890</v>
      </c>
      <c r="I54" s="237" t="s">
        <v>3891</v>
      </c>
      <c r="J54" s="237" t="s">
        <v>3892</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917</v>
      </c>
      <c r="B55" s="236" t="s">
        <v>3893</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3894</v>
      </c>
      <c r="B56" s="237" t="s">
        <v>3895</v>
      </c>
      <c r="C56" s="237" t="s">
        <v>3896</v>
      </c>
      <c r="D56" s="237" t="s">
        <v>3897</v>
      </c>
      <c r="E56" s="237" t="s">
        <v>3898</v>
      </c>
      <c r="F56" s="237" t="s">
        <v>21</v>
      </c>
      <c r="G56" s="237" t="s">
        <v>3899</v>
      </c>
      <c r="H56" s="237" t="s">
        <v>21</v>
      </c>
      <c r="I56" s="237" t="s">
        <v>21</v>
      </c>
      <c r="J56" s="237" t="s">
        <v>3900</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3901</v>
      </c>
      <c r="B57" s="237" t="s">
        <v>3902</v>
      </c>
      <c r="C57" s="237" t="s">
        <v>3903</v>
      </c>
      <c r="D57" s="237" t="s">
        <v>3904</v>
      </c>
      <c r="E57" s="237" t="s">
        <v>3905</v>
      </c>
      <c r="F57" s="237" t="s">
        <v>21</v>
      </c>
      <c r="G57" s="237" t="s">
        <v>3906</v>
      </c>
      <c r="H57" s="237" t="s">
        <v>3907</v>
      </c>
      <c r="I57" s="237" t="s">
        <v>21</v>
      </c>
      <c r="J57" s="237" t="s">
        <v>3908</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921</v>
      </c>
      <c r="B58" s="236" t="s">
        <v>3909</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3910</v>
      </c>
      <c r="B59" s="237" t="s">
        <v>3911</v>
      </c>
      <c r="C59" s="237" t="s">
        <v>3912</v>
      </c>
      <c r="D59" s="237" t="s">
        <v>3913</v>
      </c>
      <c r="E59" s="237" t="s">
        <v>21</v>
      </c>
      <c r="F59" s="237" t="s">
        <v>21</v>
      </c>
      <c r="G59" s="237" t="s">
        <v>3914</v>
      </c>
      <c r="H59" s="237" t="s">
        <v>3915</v>
      </c>
      <c r="I59" s="237" t="s">
        <v>3916</v>
      </c>
      <c r="J59" s="237" t="s">
        <v>3917</v>
      </c>
      <c r="K59" s="240">
        <f>IF(COUNTIF(L59:AY59,"&lt;&gt;")=0,"",SUMPRODUCT(((Recommendations[ImplStatus]="Implemented")+(Recommendations[ImplStatus]="Compensated"))*ISNUMBER(MATCH(Recommendations[Id],L59:AY59,0)))/COUNTIF(L59:AY59,"&lt;&gt;"))</f>
        <v>0</v>
      </c>
      <c r="L59" s="243" t="s">
        <v>127</v>
      </c>
      <c r="M59" s="243" t="s">
        <v>306</v>
      </c>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3918</v>
      </c>
      <c r="B60" s="237" t="s">
        <v>3919</v>
      </c>
      <c r="C60" s="237" t="s">
        <v>3920</v>
      </c>
      <c r="D60" s="237" t="s">
        <v>21</v>
      </c>
      <c r="E60" s="237" t="s">
        <v>3921</v>
      </c>
      <c r="F60" s="237" t="s">
        <v>3922</v>
      </c>
      <c r="G60" s="237" t="s">
        <v>21</v>
      </c>
      <c r="H60" s="237" t="s">
        <v>3923</v>
      </c>
      <c r="I60" s="237" t="s">
        <v>3924</v>
      </c>
      <c r="J60" s="237" t="s">
        <v>3925</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3926</v>
      </c>
      <c r="B61" s="237" t="s">
        <v>3927</v>
      </c>
      <c r="C61" s="237" t="s">
        <v>3928</v>
      </c>
      <c r="D61" s="237" t="s">
        <v>21</v>
      </c>
      <c r="E61" s="237" t="s">
        <v>21</v>
      </c>
      <c r="F61" s="237" t="s">
        <v>21</v>
      </c>
      <c r="G61" s="237" t="s">
        <v>3929</v>
      </c>
      <c r="H61" s="237" t="s">
        <v>3930</v>
      </c>
      <c r="I61" s="237" t="s">
        <v>3931</v>
      </c>
      <c r="J61" s="237" t="s">
        <v>3932</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3933</v>
      </c>
      <c r="B62" s="237" t="s">
        <v>3934</v>
      </c>
      <c r="C62" s="237" t="s">
        <v>3935</v>
      </c>
      <c r="D62" s="237" t="s">
        <v>3936</v>
      </c>
      <c r="E62" s="237" t="s">
        <v>21</v>
      </c>
      <c r="F62" s="237" t="s">
        <v>21</v>
      </c>
      <c r="G62" s="237" t="s">
        <v>21</v>
      </c>
      <c r="H62" s="237" t="s">
        <v>3937</v>
      </c>
      <c r="I62" s="237" t="s">
        <v>3938</v>
      </c>
      <c r="J62" s="237" t="s">
        <v>3939</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925</v>
      </c>
      <c r="B63" s="236" t="s">
        <v>3940</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3941</v>
      </c>
      <c r="B64" s="237" t="s">
        <v>3942</v>
      </c>
      <c r="C64" s="237" t="s">
        <v>3943</v>
      </c>
      <c r="D64" s="237" t="s">
        <v>3944</v>
      </c>
      <c r="E64" s="237" t="s">
        <v>21</v>
      </c>
      <c r="F64" s="237" t="s">
        <v>21</v>
      </c>
      <c r="G64" s="237" t="s">
        <v>3945</v>
      </c>
      <c r="H64" s="237" t="s">
        <v>3946</v>
      </c>
      <c r="I64" s="237" t="s">
        <v>3947</v>
      </c>
      <c r="J64" s="237" t="s">
        <v>3948</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3949</v>
      </c>
      <c r="B65" s="237" t="s">
        <v>3950</v>
      </c>
      <c r="C65" s="237" t="s">
        <v>3951</v>
      </c>
      <c r="D65" s="237" t="s">
        <v>3952</v>
      </c>
      <c r="E65" s="237" t="s">
        <v>21</v>
      </c>
      <c r="F65" s="237" t="s">
        <v>21</v>
      </c>
      <c r="G65" s="237" t="s">
        <v>21</v>
      </c>
      <c r="H65" s="237" t="s">
        <v>3953</v>
      </c>
      <c r="I65" s="237" t="s">
        <v>3954</v>
      </c>
      <c r="J65" s="237" t="s">
        <v>3955</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3956</v>
      </c>
      <c r="B66" s="237" t="s">
        <v>3957</v>
      </c>
      <c r="C66" s="237" t="s">
        <v>3958</v>
      </c>
      <c r="D66" s="237" t="s">
        <v>3959</v>
      </c>
      <c r="E66" s="237" t="s">
        <v>21</v>
      </c>
      <c r="F66" s="237" t="s">
        <v>21</v>
      </c>
      <c r="G66" s="237" t="s">
        <v>21</v>
      </c>
      <c r="H66" s="237" t="s">
        <v>3960</v>
      </c>
      <c r="I66" s="237" t="s">
        <v>3961</v>
      </c>
      <c r="J66" s="237" t="s">
        <v>3962</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3963</v>
      </c>
      <c r="B67" s="237" t="s">
        <v>3964</v>
      </c>
      <c r="C67" s="237" t="s">
        <v>3965</v>
      </c>
      <c r="D67" s="237" t="s">
        <v>3966</v>
      </c>
      <c r="E67" s="237" t="s">
        <v>21</v>
      </c>
      <c r="F67" s="237" t="s">
        <v>21</v>
      </c>
      <c r="G67" s="237" t="s">
        <v>21</v>
      </c>
      <c r="H67" s="237" t="s">
        <v>3967</v>
      </c>
      <c r="I67" s="237" t="s">
        <v>21</v>
      </c>
      <c r="J67" s="237" t="s">
        <v>3968</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3969</v>
      </c>
      <c r="B68" s="237" t="s">
        <v>3970</v>
      </c>
      <c r="C68" s="237" t="s">
        <v>3971</v>
      </c>
      <c r="D68" s="237" t="s">
        <v>21</v>
      </c>
      <c r="E68" s="237" t="s">
        <v>21</v>
      </c>
      <c r="F68" s="237" t="s">
        <v>21</v>
      </c>
      <c r="G68" s="237" t="s">
        <v>21</v>
      </c>
      <c r="H68" s="237" t="s">
        <v>3972</v>
      </c>
      <c r="I68" s="237" t="s">
        <v>21</v>
      </c>
      <c r="J68" s="237" t="s">
        <v>3973</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929</v>
      </c>
      <c r="B69" s="236" t="s">
        <v>3974</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3975</v>
      </c>
      <c r="B70" s="237" t="s">
        <v>3976</v>
      </c>
      <c r="C70" s="237" t="s">
        <v>3977</v>
      </c>
      <c r="D70" s="237" t="s">
        <v>21</v>
      </c>
      <c r="E70" s="237" t="s">
        <v>21</v>
      </c>
      <c r="F70" s="237" t="s">
        <v>21</v>
      </c>
      <c r="G70" s="237" t="s">
        <v>3978</v>
      </c>
      <c r="H70" s="237" t="s">
        <v>3979</v>
      </c>
      <c r="I70" s="237" t="s">
        <v>21</v>
      </c>
      <c r="J70" s="237" t="s">
        <v>3980</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3981</v>
      </c>
      <c r="B71" s="237" t="s">
        <v>3982</v>
      </c>
      <c r="C71" s="237" t="s">
        <v>3983</v>
      </c>
      <c r="D71" s="237" t="s">
        <v>21</v>
      </c>
      <c r="E71" s="237" t="s">
        <v>21</v>
      </c>
      <c r="F71" s="237" t="s">
        <v>21</v>
      </c>
      <c r="G71" s="237" t="s">
        <v>21</v>
      </c>
      <c r="H71" s="237" t="s">
        <v>3984</v>
      </c>
      <c r="I71" s="237" t="s">
        <v>21</v>
      </c>
      <c r="J71" s="237" t="s">
        <v>3985</v>
      </c>
      <c r="K71" s="240">
        <f>IF(COUNTIF(L71:AY71,"&lt;&gt;")=0,"",SUMPRODUCT(((Recommendations[ImplStatus]="Implemented")+(Recommendations[ImplStatus]="Compensated"))*ISNUMBER(MATCH(Recommendations[Id],L71:AY71,0)))/COUNTIF(L71:AY71,"&lt;&gt;"))</f>
        <v>0</v>
      </c>
      <c r="L71" s="243" t="s">
        <v>77</v>
      </c>
      <c r="M71" s="243" t="s">
        <v>291</v>
      </c>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3986</v>
      </c>
      <c r="B72" s="237" t="s">
        <v>3987</v>
      </c>
      <c r="C72" s="237" t="s">
        <v>3988</v>
      </c>
      <c r="D72" s="237" t="s">
        <v>3989</v>
      </c>
      <c r="E72" s="237" t="s">
        <v>3990</v>
      </c>
      <c r="F72" s="237" t="s">
        <v>21</v>
      </c>
      <c r="G72" s="237" t="s">
        <v>21</v>
      </c>
      <c r="H72" s="237" t="s">
        <v>3991</v>
      </c>
      <c r="I72" s="237" t="s">
        <v>21</v>
      </c>
      <c r="J72" s="237" t="s">
        <v>3992</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3993</v>
      </c>
      <c r="B73" s="237" t="s">
        <v>3994</v>
      </c>
      <c r="C73" s="237" t="s">
        <v>3995</v>
      </c>
      <c r="D73" s="237" t="s">
        <v>3996</v>
      </c>
      <c r="E73" s="237" t="s">
        <v>3990</v>
      </c>
      <c r="F73" s="237" t="s">
        <v>21</v>
      </c>
      <c r="G73" s="237" t="s">
        <v>3997</v>
      </c>
      <c r="H73" s="237" t="s">
        <v>3998</v>
      </c>
      <c r="I73" s="237" t="s">
        <v>21</v>
      </c>
      <c r="J73" s="237" t="s">
        <v>3999</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4000</v>
      </c>
      <c r="B74" s="237" t="s">
        <v>4001</v>
      </c>
      <c r="C74" s="237" t="s">
        <v>4002</v>
      </c>
      <c r="D74" s="237" t="s">
        <v>3996</v>
      </c>
      <c r="E74" s="237" t="s">
        <v>4003</v>
      </c>
      <c r="F74" s="237" t="s">
        <v>21</v>
      </c>
      <c r="G74" s="237" t="s">
        <v>4004</v>
      </c>
      <c r="H74" s="237" t="s">
        <v>4005</v>
      </c>
      <c r="I74" s="237" t="s">
        <v>4006</v>
      </c>
      <c r="J74" s="237" t="s">
        <v>4007</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4008</v>
      </c>
      <c r="B75" s="237" t="s">
        <v>4009</v>
      </c>
      <c r="C75" s="237" t="s">
        <v>4010</v>
      </c>
      <c r="D75" s="237" t="s">
        <v>4011</v>
      </c>
      <c r="E75" s="237" t="s">
        <v>4003</v>
      </c>
      <c r="F75" s="237" t="s">
        <v>4012</v>
      </c>
      <c r="G75" s="237" t="s">
        <v>4013</v>
      </c>
      <c r="H75" s="237" t="s">
        <v>4014</v>
      </c>
      <c r="I75" s="237" t="s">
        <v>4015</v>
      </c>
      <c r="J75" s="237" t="s">
        <v>4016</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4017</v>
      </c>
      <c r="B76" s="237" t="s">
        <v>4018</v>
      </c>
      <c r="C76" s="237" t="s">
        <v>4019</v>
      </c>
      <c r="D76" s="237" t="s">
        <v>4020</v>
      </c>
      <c r="E76" s="237" t="s">
        <v>21</v>
      </c>
      <c r="F76" s="237" t="s">
        <v>21</v>
      </c>
      <c r="G76" s="237" t="s">
        <v>21</v>
      </c>
      <c r="H76" s="237" t="s">
        <v>4021</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4022</v>
      </c>
      <c r="B77" s="237" t="s">
        <v>4023</v>
      </c>
      <c r="C77" s="237" t="s">
        <v>4024</v>
      </c>
      <c r="D77" s="237" t="s">
        <v>21</v>
      </c>
      <c r="E77" s="237" t="s">
        <v>21</v>
      </c>
      <c r="F77" s="237" t="s">
        <v>21</v>
      </c>
      <c r="G77" s="237" t="s">
        <v>4025</v>
      </c>
      <c r="H77" s="237" t="s">
        <v>4026</v>
      </c>
      <c r="I77" s="237" t="s">
        <v>21</v>
      </c>
      <c r="J77" s="237" t="s">
        <v>4027</v>
      </c>
      <c r="K77" s="240">
        <f>IF(COUNTIF(L77:AY77,"&lt;&gt;")=0,"",SUMPRODUCT(((Recommendations[ImplStatus]="Implemented")+(Recommendations[ImplStatus]="Compensated"))*ISNUMBER(MATCH(Recommendations[Id],L77:AY77,0)))/COUNTIF(L77:AY77,"&lt;&gt;"))</f>
        <v>0</v>
      </c>
      <c r="L77" s="243" t="s">
        <v>82</v>
      </c>
      <c r="M77" s="243" t="s">
        <v>311</v>
      </c>
      <c r="N77" s="243" t="s">
        <v>316</v>
      </c>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4028</v>
      </c>
      <c r="B78" s="237" t="s">
        <v>4029</v>
      </c>
      <c r="C78" s="237" t="s">
        <v>4030</v>
      </c>
      <c r="D78" s="237" t="s">
        <v>21</v>
      </c>
      <c r="E78" s="237" t="s">
        <v>21</v>
      </c>
      <c r="F78" s="237" t="s">
        <v>21</v>
      </c>
      <c r="G78" s="237" t="s">
        <v>4031</v>
      </c>
      <c r="H78" s="237" t="s">
        <v>4032</v>
      </c>
      <c r="I78" s="237" t="s">
        <v>4033</v>
      </c>
      <c r="J78" s="237" t="s">
        <v>4034</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4035</v>
      </c>
      <c r="B79" s="235" t="s">
        <v>4036</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963</v>
      </c>
      <c r="B80" s="236" t="s">
        <v>4037</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4038</v>
      </c>
      <c r="B81" s="237" t="s">
        <v>4039</v>
      </c>
      <c r="C81" s="237" t="s">
        <v>4040</v>
      </c>
      <c r="D81" s="237" t="s">
        <v>3835</v>
      </c>
      <c r="E81" s="237" t="s">
        <v>4041</v>
      </c>
      <c r="F81" s="237" t="s">
        <v>21</v>
      </c>
      <c r="G81" s="237" t="s">
        <v>21</v>
      </c>
      <c r="H81" s="237" t="s">
        <v>4042</v>
      </c>
      <c r="I81" s="237" t="s">
        <v>21</v>
      </c>
      <c r="J81" s="237" t="s">
        <v>4043</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4044</v>
      </c>
      <c r="B82" s="237" t="s">
        <v>4045</v>
      </c>
      <c r="C82" s="237" t="s">
        <v>3626</v>
      </c>
      <c r="D82" s="237" t="s">
        <v>3627</v>
      </c>
      <c r="E82" s="237" t="s">
        <v>21</v>
      </c>
      <c r="F82" s="237" t="s">
        <v>3629</v>
      </c>
      <c r="G82" s="237" t="s">
        <v>21</v>
      </c>
      <c r="H82" s="237" t="s">
        <v>4046</v>
      </c>
      <c r="I82" s="237" t="s">
        <v>21</v>
      </c>
      <c r="J82" s="237" t="s">
        <v>4047</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968</v>
      </c>
      <c r="B83" s="236" t="s">
        <v>4048</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4049</v>
      </c>
      <c r="B84" s="237" t="s">
        <v>4050</v>
      </c>
      <c r="C84" s="237" t="s">
        <v>4051</v>
      </c>
      <c r="D84" s="237" t="s">
        <v>4052</v>
      </c>
      <c r="E84" s="237" t="s">
        <v>21</v>
      </c>
      <c r="F84" s="237" t="s">
        <v>4053</v>
      </c>
      <c r="G84" s="237" t="s">
        <v>4054</v>
      </c>
      <c r="H84" s="237" t="s">
        <v>4055</v>
      </c>
      <c r="I84" s="237" t="s">
        <v>4056</v>
      </c>
      <c r="J84" s="237" t="s">
        <v>4057</v>
      </c>
      <c r="K84" s="240">
        <f>IF(COUNTIF(L84:AY84,"&lt;&gt;")=0,"",SUMPRODUCT(((Recommendations[ImplStatus]="Implemented")+(Recommendations[ImplStatus]="Compensated"))*ISNUMBER(MATCH(Recommendations[Id],L84:AY84,0)))/COUNTIF(L84:AY84,"&lt;&gt;"))</f>
        <v>0</v>
      </c>
      <c r="L84" s="243" t="s">
        <v>281</v>
      </c>
      <c r="M84" s="243" t="s">
        <v>286</v>
      </c>
      <c r="N84" s="243" t="s">
        <v>463</v>
      </c>
      <c r="O84" s="243" t="s">
        <v>468</v>
      </c>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4058</v>
      </c>
      <c r="B85" s="237" t="s">
        <v>4059</v>
      </c>
      <c r="C85" s="237" t="s">
        <v>4060</v>
      </c>
      <c r="D85" s="237" t="s">
        <v>4061</v>
      </c>
      <c r="E85" s="237" t="s">
        <v>21</v>
      </c>
      <c r="F85" s="237" t="s">
        <v>21</v>
      </c>
      <c r="G85" s="237" t="s">
        <v>21</v>
      </c>
      <c r="H85" s="237" t="s">
        <v>4062</v>
      </c>
      <c r="I85" s="237" t="s">
        <v>4063</v>
      </c>
      <c r="J85" s="237" t="s">
        <v>4064</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4065</v>
      </c>
      <c r="B86" s="237" t="s">
        <v>4066</v>
      </c>
      <c r="C86" s="237" t="s">
        <v>4067</v>
      </c>
      <c r="D86" s="237" t="s">
        <v>4068</v>
      </c>
      <c r="E86" s="237" t="s">
        <v>21</v>
      </c>
      <c r="F86" s="237" t="s">
        <v>21</v>
      </c>
      <c r="G86" s="237" t="s">
        <v>4069</v>
      </c>
      <c r="H86" s="237" t="s">
        <v>4070</v>
      </c>
      <c r="I86" s="237" t="s">
        <v>21</v>
      </c>
      <c r="J86" s="237" t="s">
        <v>4071</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4072</v>
      </c>
      <c r="B87" s="237" t="s">
        <v>4073</v>
      </c>
      <c r="C87" s="237" t="s">
        <v>4074</v>
      </c>
      <c r="D87" s="237" t="s">
        <v>4075</v>
      </c>
      <c r="E87" s="237" t="s">
        <v>21</v>
      </c>
      <c r="F87" s="237" t="s">
        <v>4076</v>
      </c>
      <c r="G87" s="237" t="s">
        <v>21</v>
      </c>
      <c r="H87" s="237" t="s">
        <v>4077</v>
      </c>
      <c r="I87" s="237" t="s">
        <v>4078</v>
      </c>
      <c r="J87" s="237" t="s">
        <v>4079</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4080</v>
      </c>
      <c r="B88" s="235" t="s">
        <v>4081</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1015</v>
      </c>
      <c r="B89" s="236" t="s">
        <v>4082</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4083</v>
      </c>
      <c r="B90" s="237" t="s">
        <v>4084</v>
      </c>
      <c r="C90" s="237" t="s">
        <v>4085</v>
      </c>
      <c r="D90" s="237" t="s">
        <v>3835</v>
      </c>
      <c r="E90" s="237" t="s">
        <v>3621</v>
      </c>
      <c r="F90" s="237" t="s">
        <v>21</v>
      </c>
      <c r="G90" s="237" t="s">
        <v>21</v>
      </c>
      <c r="H90" s="237" t="s">
        <v>4086</v>
      </c>
      <c r="I90" s="237" t="s">
        <v>21</v>
      </c>
      <c r="J90" s="237" t="s">
        <v>4087</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4088</v>
      </c>
      <c r="B91" s="237" t="s">
        <v>4089</v>
      </c>
      <c r="C91" s="237" t="s">
        <v>4090</v>
      </c>
      <c r="D91" s="237" t="s">
        <v>3627</v>
      </c>
      <c r="E91" s="237" t="s">
        <v>21</v>
      </c>
      <c r="F91" s="237" t="s">
        <v>3629</v>
      </c>
      <c r="G91" s="237" t="s">
        <v>21</v>
      </c>
      <c r="H91" s="237" t="s">
        <v>4091</v>
      </c>
      <c r="I91" s="237" t="s">
        <v>21</v>
      </c>
      <c r="J91" s="237" t="s">
        <v>4092</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1019</v>
      </c>
      <c r="B92" s="236" t="s">
        <v>4093</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4094</v>
      </c>
      <c r="B93" s="237" t="s">
        <v>4095</v>
      </c>
      <c r="C93" s="237" t="s">
        <v>4096</v>
      </c>
      <c r="D93" s="237" t="s">
        <v>4097</v>
      </c>
      <c r="E93" s="237" t="s">
        <v>4098</v>
      </c>
      <c r="F93" s="237" t="s">
        <v>21</v>
      </c>
      <c r="G93" s="237" t="s">
        <v>21</v>
      </c>
      <c r="H93" s="237" t="s">
        <v>4099</v>
      </c>
      <c r="I93" s="237" t="s">
        <v>21</v>
      </c>
      <c r="J93" s="237" t="s">
        <v>4100</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4101</v>
      </c>
      <c r="B94" s="237" t="s">
        <v>4102</v>
      </c>
      <c r="C94" s="237" t="s">
        <v>4103</v>
      </c>
      <c r="D94" s="237" t="s">
        <v>4104</v>
      </c>
      <c r="E94" s="237" t="s">
        <v>21</v>
      </c>
      <c r="F94" s="237" t="s">
        <v>4105</v>
      </c>
      <c r="G94" s="237" t="s">
        <v>21</v>
      </c>
      <c r="H94" s="237" t="s">
        <v>4106</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4107</v>
      </c>
      <c r="B95" s="237" t="s">
        <v>4108</v>
      </c>
      <c r="C95" s="237" t="s">
        <v>4109</v>
      </c>
      <c r="D95" s="237" t="s">
        <v>4110</v>
      </c>
      <c r="E95" s="237" t="s">
        <v>21</v>
      </c>
      <c r="F95" s="237" t="s">
        <v>21</v>
      </c>
      <c r="G95" s="237" t="s">
        <v>21</v>
      </c>
      <c r="H95" s="237" t="s">
        <v>4111</v>
      </c>
      <c r="I95" s="237" t="s">
        <v>4112</v>
      </c>
      <c r="J95" s="237" t="s">
        <v>4113</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4114</v>
      </c>
      <c r="B96" s="237" t="s">
        <v>4115</v>
      </c>
      <c r="C96" s="237" t="s">
        <v>4116</v>
      </c>
      <c r="D96" s="237" t="s">
        <v>21</v>
      </c>
      <c r="E96" s="237" t="s">
        <v>21</v>
      </c>
      <c r="F96" s="237" t="s">
        <v>21</v>
      </c>
      <c r="G96" s="237" t="s">
        <v>21</v>
      </c>
      <c r="H96" s="237" t="s">
        <v>4117</v>
      </c>
      <c r="I96" s="237" t="s">
        <v>4063</v>
      </c>
      <c r="J96" s="237" t="s">
        <v>4118</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1023</v>
      </c>
      <c r="B97" s="236" t="s">
        <v>4119</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4120</v>
      </c>
      <c r="B98" s="237" t="s">
        <v>4121</v>
      </c>
      <c r="C98" s="237" t="s">
        <v>4122</v>
      </c>
      <c r="D98" s="237" t="s">
        <v>4123</v>
      </c>
      <c r="E98" s="237" t="s">
        <v>21</v>
      </c>
      <c r="F98" s="237" t="s">
        <v>21</v>
      </c>
      <c r="G98" s="237" t="s">
        <v>21</v>
      </c>
      <c r="H98" s="237" t="s">
        <v>4124</v>
      </c>
      <c r="I98" s="237" t="s">
        <v>21</v>
      </c>
      <c r="J98" s="237" t="s">
        <v>4125</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4126</v>
      </c>
      <c r="B99" s="237" t="s">
        <v>4127</v>
      </c>
      <c r="C99" s="237" t="s">
        <v>4128</v>
      </c>
      <c r="D99" s="237" t="s">
        <v>4129</v>
      </c>
      <c r="E99" s="237" t="s">
        <v>4130</v>
      </c>
      <c r="F99" s="237" t="s">
        <v>21</v>
      </c>
      <c r="G99" s="237" t="s">
        <v>21</v>
      </c>
      <c r="H99" s="237" t="s">
        <v>4131</v>
      </c>
      <c r="I99" s="237" t="s">
        <v>21</v>
      </c>
      <c r="J99" s="237" t="s">
        <v>4132</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4133</v>
      </c>
      <c r="B100" s="237" t="s">
        <v>4134</v>
      </c>
      <c r="C100" s="237" t="s">
        <v>4135</v>
      </c>
      <c r="D100" s="237" t="s">
        <v>21</v>
      </c>
      <c r="E100" s="237" t="s">
        <v>21</v>
      </c>
      <c r="F100" s="237" t="s">
        <v>21</v>
      </c>
      <c r="G100" s="237" t="s">
        <v>21</v>
      </c>
      <c r="H100" s="237" t="s">
        <v>4136</v>
      </c>
      <c r="I100" s="237" t="s">
        <v>4137</v>
      </c>
      <c r="J100" s="237" t="s">
        <v>4138</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4139</v>
      </c>
      <c r="B101" s="237" t="s">
        <v>4140</v>
      </c>
      <c r="C101" s="237" t="s">
        <v>4141</v>
      </c>
      <c r="D101" s="237" t="s">
        <v>21</v>
      </c>
      <c r="E101" s="237" t="s">
        <v>21</v>
      </c>
      <c r="F101" s="237" t="s">
        <v>21</v>
      </c>
      <c r="G101" s="237" t="s">
        <v>21</v>
      </c>
      <c r="H101" s="237" t="s">
        <v>4142</v>
      </c>
      <c r="I101" s="237" t="s">
        <v>4063</v>
      </c>
      <c r="J101" s="237" t="s">
        <v>4143</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4144</v>
      </c>
      <c r="B102" s="237" t="s">
        <v>4145</v>
      </c>
      <c r="C102" s="237" t="s">
        <v>4146</v>
      </c>
      <c r="D102" s="237" t="s">
        <v>4147</v>
      </c>
      <c r="E102" s="237" t="s">
        <v>21</v>
      </c>
      <c r="F102" s="237" t="s">
        <v>21</v>
      </c>
      <c r="G102" s="237" t="s">
        <v>21</v>
      </c>
      <c r="H102" s="237" t="s">
        <v>4148</v>
      </c>
      <c r="I102" s="237" t="s">
        <v>21</v>
      </c>
      <c r="J102" s="237" t="s">
        <v>4149</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4150</v>
      </c>
      <c r="B103" s="237" t="s">
        <v>4151</v>
      </c>
      <c r="C103" s="237" t="s">
        <v>4152</v>
      </c>
      <c r="D103" s="237" t="s">
        <v>4147</v>
      </c>
      <c r="E103" s="237" t="s">
        <v>21</v>
      </c>
      <c r="F103" s="237" t="s">
        <v>4153</v>
      </c>
      <c r="G103" s="237" t="s">
        <v>21</v>
      </c>
      <c r="H103" s="237" t="s">
        <v>4154</v>
      </c>
      <c r="I103" s="237" t="s">
        <v>4155</v>
      </c>
      <c r="J103" s="237" t="s">
        <v>4156</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1027</v>
      </c>
      <c r="B104" s="236" t="s">
        <v>4157</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4158</v>
      </c>
      <c r="B105" s="237" t="s">
        <v>4159</v>
      </c>
      <c r="C105" s="237" t="s">
        <v>4160</v>
      </c>
      <c r="D105" s="237" t="s">
        <v>4161</v>
      </c>
      <c r="E105" s="237" t="s">
        <v>4162</v>
      </c>
      <c r="F105" s="237" t="s">
        <v>21</v>
      </c>
      <c r="G105" s="237" t="s">
        <v>21</v>
      </c>
      <c r="H105" s="237" t="s">
        <v>4163</v>
      </c>
      <c r="I105" s="237" t="s">
        <v>4164</v>
      </c>
      <c r="J105" s="237" t="s">
        <v>4165</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4166</v>
      </c>
      <c r="B106" s="235" t="s">
        <v>4167</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1041</v>
      </c>
      <c r="B107" s="236" t="s">
        <v>4168</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4169</v>
      </c>
      <c r="B108" s="237" t="s">
        <v>4170</v>
      </c>
      <c r="C108" s="237" t="s">
        <v>4171</v>
      </c>
      <c r="D108" s="237" t="s">
        <v>3835</v>
      </c>
      <c r="E108" s="237" t="s">
        <v>3621</v>
      </c>
      <c r="F108" s="237" t="s">
        <v>21</v>
      </c>
      <c r="G108" s="237" t="s">
        <v>21</v>
      </c>
      <c r="H108" s="237" t="s">
        <v>4172</v>
      </c>
      <c r="I108" s="237" t="s">
        <v>21</v>
      </c>
      <c r="J108" s="237" t="s">
        <v>4173</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4174</v>
      </c>
      <c r="B109" s="237" t="s">
        <v>4175</v>
      </c>
      <c r="C109" s="237" t="s">
        <v>4176</v>
      </c>
      <c r="D109" s="237" t="s">
        <v>3627</v>
      </c>
      <c r="E109" s="237" t="s">
        <v>21</v>
      </c>
      <c r="F109" s="237" t="s">
        <v>3629</v>
      </c>
      <c r="G109" s="237" t="s">
        <v>21</v>
      </c>
      <c r="H109" s="237" t="s">
        <v>4177</v>
      </c>
      <c r="I109" s="237" t="s">
        <v>21</v>
      </c>
      <c r="J109" s="237" t="s">
        <v>4178</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1045</v>
      </c>
      <c r="B110" s="236" t="s">
        <v>4179</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4180</v>
      </c>
      <c r="B111" s="237" t="s">
        <v>4181</v>
      </c>
      <c r="C111" s="237" t="s">
        <v>4182</v>
      </c>
      <c r="D111" s="237" t="s">
        <v>4183</v>
      </c>
      <c r="E111" s="237" t="s">
        <v>21</v>
      </c>
      <c r="F111" s="237" t="s">
        <v>4184</v>
      </c>
      <c r="G111" s="237" t="s">
        <v>21</v>
      </c>
      <c r="H111" s="237" t="s">
        <v>4185</v>
      </c>
      <c r="I111" s="237" t="s">
        <v>4186</v>
      </c>
      <c r="J111" s="237" t="s">
        <v>4187</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4188</v>
      </c>
      <c r="B112" s="237" t="s">
        <v>4189</v>
      </c>
      <c r="C112" s="237" t="s">
        <v>4190</v>
      </c>
      <c r="D112" s="237" t="s">
        <v>4191</v>
      </c>
      <c r="E112" s="237" t="s">
        <v>21</v>
      </c>
      <c r="F112" s="237" t="s">
        <v>21</v>
      </c>
      <c r="G112" s="237" t="s">
        <v>21</v>
      </c>
      <c r="H112" s="237" t="s">
        <v>4192</v>
      </c>
      <c r="I112" s="237" t="s">
        <v>21</v>
      </c>
      <c r="J112" s="237" t="s">
        <v>4193</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4194</v>
      </c>
      <c r="B113" s="237" t="s">
        <v>4195</v>
      </c>
      <c r="C113" s="237" t="s">
        <v>4196</v>
      </c>
      <c r="D113" s="237" t="s">
        <v>4197</v>
      </c>
      <c r="E113" s="237" t="s">
        <v>21</v>
      </c>
      <c r="F113" s="237" t="s">
        <v>21</v>
      </c>
      <c r="G113" s="237" t="s">
        <v>21</v>
      </c>
      <c r="H113" s="237" t="s">
        <v>4198</v>
      </c>
      <c r="I113" s="237" t="s">
        <v>4199</v>
      </c>
      <c r="J113" s="237" t="s">
        <v>4200</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4201</v>
      </c>
      <c r="B114" s="237" t="s">
        <v>4202</v>
      </c>
      <c r="C114" s="237" t="s">
        <v>4203</v>
      </c>
      <c r="D114" s="237" t="s">
        <v>4204</v>
      </c>
      <c r="E114" s="237" t="s">
        <v>21</v>
      </c>
      <c r="F114" s="237" t="s">
        <v>21</v>
      </c>
      <c r="G114" s="237" t="s">
        <v>4205</v>
      </c>
      <c r="H114" s="237" t="s">
        <v>4206</v>
      </c>
      <c r="I114" s="237" t="s">
        <v>4207</v>
      </c>
      <c r="J114" s="237" t="s">
        <v>4208</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4209</v>
      </c>
      <c r="B115" s="237" t="s">
        <v>4210</v>
      </c>
      <c r="C115" s="237" t="s">
        <v>4211</v>
      </c>
      <c r="D115" s="237" t="s">
        <v>4212</v>
      </c>
      <c r="E115" s="237" t="s">
        <v>21</v>
      </c>
      <c r="F115" s="237" t="s">
        <v>4213</v>
      </c>
      <c r="G115" s="237" t="s">
        <v>21</v>
      </c>
      <c r="H115" s="237" t="s">
        <v>4214</v>
      </c>
      <c r="I115" s="237" t="s">
        <v>4214</v>
      </c>
      <c r="J115" s="237" t="s">
        <v>4215</v>
      </c>
      <c r="K115" s="240">
        <f>IF(COUNTIF(L115:AY115,"&lt;&gt;")=0,"",SUMPRODUCT(((Recommendations[ImplStatus]="Implemented")+(Recommendations[ImplStatus]="Compensated"))*ISNUMBER(MATCH(Recommendations[Id],L115:AY115,0)))/COUNTIF(L115:AY115,"&lt;&gt;"))</f>
        <v>0</v>
      </c>
      <c r="L115" s="243" t="s">
        <v>97</v>
      </c>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1049</v>
      </c>
      <c r="B116" s="236" t="s">
        <v>4216</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4217</v>
      </c>
      <c r="B117" s="237" t="s">
        <v>4218</v>
      </c>
      <c r="C117" s="237" t="s">
        <v>4219</v>
      </c>
      <c r="D117" s="237" t="s">
        <v>4220</v>
      </c>
      <c r="E117" s="237" t="s">
        <v>21</v>
      </c>
      <c r="F117" s="237" t="s">
        <v>4221</v>
      </c>
      <c r="G117" s="237" t="s">
        <v>4222</v>
      </c>
      <c r="H117" s="237" t="s">
        <v>4223</v>
      </c>
      <c r="I117" s="237" t="s">
        <v>4224</v>
      </c>
      <c r="J117" s="237" t="s">
        <v>4225</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4226</v>
      </c>
      <c r="B118" s="237" t="s">
        <v>4227</v>
      </c>
      <c r="C118" s="237" t="s">
        <v>4228</v>
      </c>
      <c r="D118" s="237" t="s">
        <v>4229</v>
      </c>
      <c r="E118" s="237" t="s">
        <v>21</v>
      </c>
      <c r="F118" s="237" t="s">
        <v>21</v>
      </c>
      <c r="G118" s="237" t="s">
        <v>21</v>
      </c>
      <c r="H118" s="237" t="s">
        <v>4230</v>
      </c>
      <c r="I118" s="237" t="s">
        <v>4063</v>
      </c>
      <c r="J118" s="237" t="s">
        <v>4231</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4232</v>
      </c>
      <c r="B119" s="237" t="s">
        <v>4233</v>
      </c>
      <c r="C119" s="237" t="s">
        <v>4234</v>
      </c>
      <c r="D119" s="237" t="s">
        <v>4235</v>
      </c>
      <c r="E119" s="237" t="s">
        <v>21</v>
      </c>
      <c r="F119" s="237" t="s">
        <v>4236</v>
      </c>
      <c r="G119" s="237" t="s">
        <v>21</v>
      </c>
      <c r="H119" s="237" t="s">
        <v>4237</v>
      </c>
      <c r="I119" s="237" t="s">
        <v>4238</v>
      </c>
      <c r="J119" s="237" t="s">
        <v>4239</v>
      </c>
      <c r="K119" s="240">
        <f>IF(COUNTIF(L119:AY119,"&lt;&gt;")=0,"",SUMPRODUCT(((Recommendations[ImplStatus]="Implemented")+(Recommendations[ImplStatus]="Compensated"))*ISNUMBER(MATCH(Recommendations[Id],L119:AY119,0)))/COUNTIF(L119:AY119,"&lt;&gt;"))</f>
        <v>0</v>
      </c>
      <c r="L119" s="243" t="s">
        <v>395</v>
      </c>
      <c r="M119" s="243" t="s">
        <v>399</v>
      </c>
      <c r="N119" s="243" t="s">
        <v>548</v>
      </c>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1053</v>
      </c>
      <c r="B120" s="236" t="s">
        <v>4240</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4241</v>
      </c>
      <c r="B121" s="237" t="s">
        <v>4242</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4243</v>
      </c>
      <c r="B122" s="237" t="s">
        <v>4244</v>
      </c>
      <c r="C122" s="237" t="s">
        <v>4245</v>
      </c>
      <c r="D122" s="237" t="s">
        <v>4246</v>
      </c>
      <c r="E122" s="237" t="s">
        <v>21</v>
      </c>
      <c r="F122" s="237" t="s">
        <v>4247</v>
      </c>
      <c r="G122" s="237" t="s">
        <v>21</v>
      </c>
      <c r="H122" s="237" t="s">
        <v>4248</v>
      </c>
      <c r="I122" s="237" t="s">
        <v>4249</v>
      </c>
      <c r="J122" s="237" t="s">
        <v>4250</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4251</v>
      </c>
      <c r="B123" s="237" t="s">
        <v>4252</v>
      </c>
      <c r="C123" s="237" t="s">
        <v>4253</v>
      </c>
      <c r="D123" s="237" t="s">
        <v>4254</v>
      </c>
      <c r="E123" s="237" t="s">
        <v>21</v>
      </c>
      <c r="F123" s="237" t="s">
        <v>4255</v>
      </c>
      <c r="G123" s="237" t="s">
        <v>21</v>
      </c>
      <c r="H123" s="237" t="s">
        <v>4256</v>
      </c>
      <c r="I123" s="237" t="s">
        <v>21</v>
      </c>
      <c r="J123" s="237" t="s">
        <v>4257</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1057</v>
      </c>
      <c r="B124" s="236" t="s">
        <v>4258</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4259</v>
      </c>
      <c r="B125" s="237" t="s">
        <v>4260</v>
      </c>
      <c r="C125" s="237" t="s">
        <v>4261</v>
      </c>
      <c r="D125" s="237" t="s">
        <v>4262</v>
      </c>
      <c r="E125" s="237" t="s">
        <v>21</v>
      </c>
      <c r="F125" s="237" t="s">
        <v>21</v>
      </c>
      <c r="G125" s="237" t="s">
        <v>21</v>
      </c>
      <c r="H125" s="237" t="s">
        <v>4263</v>
      </c>
      <c r="I125" s="237" t="s">
        <v>21</v>
      </c>
      <c r="J125" s="237" t="s">
        <v>4264</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4265</v>
      </c>
      <c r="B126" s="237" t="s">
        <v>4266</v>
      </c>
      <c r="C126" s="237" t="s">
        <v>4267</v>
      </c>
      <c r="D126" s="237" t="s">
        <v>4268</v>
      </c>
      <c r="E126" s="237" t="s">
        <v>21</v>
      </c>
      <c r="F126" s="237" t="s">
        <v>4269</v>
      </c>
      <c r="G126" s="237" t="s">
        <v>21</v>
      </c>
      <c r="H126" s="237" t="s">
        <v>4270</v>
      </c>
      <c r="I126" s="237" t="s">
        <v>4271</v>
      </c>
      <c r="J126" s="237" t="s">
        <v>4272</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4273</v>
      </c>
      <c r="B127" s="237" t="s">
        <v>4274</v>
      </c>
      <c r="C127" s="237" t="s">
        <v>4275</v>
      </c>
      <c r="D127" s="237" t="s">
        <v>4276</v>
      </c>
      <c r="E127" s="237" t="s">
        <v>4277</v>
      </c>
      <c r="F127" s="237" t="s">
        <v>21</v>
      </c>
      <c r="G127" s="237" t="s">
        <v>21</v>
      </c>
      <c r="H127" s="237" t="s">
        <v>4278</v>
      </c>
      <c r="I127" s="237" t="s">
        <v>21</v>
      </c>
      <c r="J127" s="237" t="s">
        <v>4279</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4280</v>
      </c>
      <c r="B128" s="237" t="s">
        <v>4281</v>
      </c>
      <c r="C128" s="237" t="s">
        <v>4282</v>
      </c>
      <c r="D128" s="237" t="s">
        <v>21</v>
      </c>
      <c r="E128" s="237" t="s">
        <v>21</v>
      </c>
      <c r="F128" s="237" t="s">
        <v>21</v>
      </c>
      <c r="G128" s="237" t="s">
        <v>21</v>
      </c>
      <c r="H128" s="237" t="s">
        <v>4283</v>
      </c>
      <c r="I128" s="237" t="s">
        <v>4284</v>
      </c>
      <c r="J128" s="237" t="s">
        <v>4285</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4286</v>
      </c>
      <c r="B129" s="237" t="s">
        <v>4287</v>
      </c>
      <c r="C129" s="237" t="s">
        <v>4288</v>
      </c>
      <c r="D129" s="237" t="s">
        <v>21</v>
      </c>
      <c r="E129" s="237" t="s">
        <v>4289</v>
      </c>
      <c r="F129" s="237" t="s">
        <v>21</v>
      </c>
      <c r="G129" s="237" t="s">
        <v>21</v>
      </c>
      <c r="H129" s="237" t="s">
        <v>4290</v>
      </c>
      <c r="I129" s="237" t="s">
        <v>21</v>
      </c>
      <c r="J129" s="237" t="s">
        <v>4291</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4292</v>
      </c>
      <c r="B130" s="237" t="s">
        <v>4293</v>
      </c>
      <c r="C130" s="237" t="s">
        <v>4294</v>
      </c>
      <c r="D130" s="237" t="s">
        <v>21</v>
      </c>
      <c r="E130" s="237" t="s">
        <v>21</v>
      </c>
      <c r="F130" s="237" t="s">
        <v>21</v>
      </c>
      <c r="G130" s="237" t="s">
        <v>21</v>
      </c>
      <c r="H130" s="237" t="s">
        <v>4295</v>
      </c>
      <c r="I130" s="237" t="s">
        <v>21</v>
      </c>
      <c r="J130" s="237" t="s">
        <v>4296</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4297</v>
      </c>
      <c r="B131" s="235" t="s">
        <v>4298</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1075</v>
      </c>
      <c r="B132" s="236" t="s">
        <v>4299</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4300</v>
      </c>
      <c r="B133" s="237" t="s">
        <v>4301</v>
      </c>
      <c r="C133" s="237" t="s">
        <v>4302</v>
      </c>
      <c r="D133" s="237" t="s">
        <v>3835</v>
      </c>
      <c r="E133" s="237" t="s">
        <v>3621</v>
      </c>
      <c r="F133" s="237" t="s">
        <v>21</v>
      </c>
      <c r="G133" s="237" t="s">
        <v>21</v>
      </c>
      <c r="H133" s="237" t="s">
        <v>4303</v>
      </c>
      <c r="I133" s="237" t="s">
        <v>21</v>
      </c>
      <c r="J133" s="237" t="s">
        <v>4304</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4305</v>
      </c>
      <c r="B134" s="237" t="s">
        <v>4306</v>
      </c>
      <c r="C134" s="237" t="s">
        <v>3840</v>
      </c>
      <c r="D134" s="237" t="s">
        <v>3627</v>
      </c>
      <c r="E134" s="237" t="s">
        <v>21</v>
      </c>
      <c r="F134" s="237" t="s">
        <v>3629</v>
      </c>
      <c r="G134" s="237" t="s">
        <v>21</v>
      </c>
      <c r="H134" s="237" t="s">
        <v>4307</v>
      </c>
      <c r="I134" s="237" t="s">
        <v>21</v>
      </c>
      <c r="J134" s="237" t="s">
        <v>4308</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1079</v>
      </c>
      <c r="B135" s="236" t="s">
        <v>4309</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4310</v>
      </c>
      <c r="B136" s="237" t="s">
        <v>4311</v>
      </c>
      <c r="C136" s="237" t="s">
        <v>4312</v>
      </c>
      <c r="D136" s="237" t="s">
        <v>4313</v>
      </c>
      <c r="E136" s="237" t="s">
        <v>4314</v>
      </c>
      <c r="F136" s="237" t="s">
        <v>4315</v>
      </c>
      <c r="G136" s="237" t="s">
        <v>21</v>
      </c>
      <c r="H136" s="237" t="s">
        <v>4316</v>
      </c>
      <c r="I136" s="237" t="s">
        <v>21</v>
      </c>
      <c r="J136" s="237" t="s">
        <v>4317</v>
      </c>
      <c r="K136" s="240">
        <f>IF(COUNTIF(L136:AY136,"&lt;&gt;")=0,"",SUMPRODUCT(((Recommendations[ImplStatus]="Implemented")+(Recommendations[ImplStatus]="Compensated"))*ISNUMBER(MATCH(Recommendations[Id],L136:AY136,0)))/COUNTIF(L136:AY136,"&lt;&gt;"))</f>
        <v>0</v>
      </c>
      <c r="L136" s="243" t="s">
        <v>25</v>
      </c>
      <c r="M136" s="243" t="s">
        <v>112</v>
      </c>
      <c r="N136" s="243" t="s">
        <v>148</v>
      </c>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4318</v>
      </c>
      <c r="B137" s="237" t="s">
        <v>4319</v>
      </c>
      <c r="C137" s="237" t="s">
        <v>4320</v>
      </c>
      <c r="D137" s="237" t="s">
        <v>4321</v>
      </c>
      <c r="E137" s="237" t="s">
        <v>21</v>
      </c>
      <c r="F137" s="237" t="s">
        <v>21</v>
      </c>
      <c r="G137" s="237" t="s">
        <v>21</v>
      </c>
      <c r="H137" s="237" t="s">
        <v>4322</v>
      </c>
      <c r="I137" s="237" t="s">
        <v>21</v>
      </c>
      <c r="J137" s="237" t="s">
        <v>4323</v>
      </c>
      <c r="K137" s="240">
        <f>IF(COUNTIF(L137:AY137,"&lt;&gt;")=0,"",SUMPRODUCT(((Recommendations[ImplStatus]="Implemented")+(Recommendations[ImplStatus]="Compensated"))*ISNUMBER(MATCH(Recommendations[Id],L137:AY137,0)))/COUNTIF(L137:AY137,"&lt;&gt;"))</f>
        <v>0</v>
      </c>
      <c r="L137" s="243" t="s">
        <v>62</v>
      </c>
      <c r="M137" s="243" t="s">
        <v>341</v>
      </c>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4324</v>
      </c>
      <c r="B138" s="237" t="s">
        <v>4325</v>
      </c>
      <c r="C138" s="237" t="s">
        <v>4326</v>
      </c>
      <c r="D138" s="237" t="s">
        <v>21</v>
      </c>
      <c r="E138" s="237" t="s">
        <v>21</v>
      </c>
      <c r="F138" s="237" t="s">
        <v>21</v>
      </c>
      <c r="G138" s="237" t="s">
        <v>21</v>
      </c>
      <c r="H138" s="237" t="s">
        <v>4327</v>
      </c>
      <c r="I138" s="237" t="s">
        <v>21</v>
      </c>
      <c r="J138" s="237" t="s">
        <v>4328</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4329</v>
      </c>
      <c r="B139" s="237" t="s">
        <v>4330</v>
      </c>
      <c r="C139" s="237" t="s">
        <v>4331</v>
      </c>
      <c r="D139" s="237" t="s">
        <v>4332</v>
      </c>
      <c r="E139" s="237" t="s">
        <v>21</v>
      </c>
      <c r="F139" s="237" t="s">
        <v>21</v>
      </c>
      <c r="G139" s="237" t="s">
        <v>21</v>
      </c>
      <c r="H139" s="237" t="s">
        <v>4333</v>
      </c>
      <c r="I139" s="237" t="s">
        <v>4334</v>
      </c>
      <c r="J139" s="237" t="s">
        <v>4335</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4336</v>
      </c>
      <c r="B140" s="237" t="s">
        <v>4337</v>
      </c>
      <c r="C140" s="237" t="s">
        <v>4338</v>
      </c>
      <c r="D140" s="237" t="s">
        <v>4339</v>
      </c>
      <c r="E140" s="237" t="s">
        <v>21</v>
      </c>
      <c r="F140" s="237" t="s">
        <v>21</v>
      </c>
      <c r="G140" s="237" t="s">
        <v>21</v>
      </c>
      <c r="H140" s="237" t="s">
        <v>4340</v>
      </c>
      <c r="I140" s="237" t="s">
        <v>4063</v>
      </c>
      <c r="J140" s="237" t="s">
        <v>4341</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4342</v>
      </c>
      <c r="B141" s="237" t="s">
        <v>4343</v>
      </c>
      <c r="C141" s="237" t="s">
        <v>4344</v>
      </c>
      <c r="D141" s="237" t="s">
        <v>21</v>
      </c>
      <c r="E141" s="237" t="s">
        <v>4345</v>
      </c>
      <c r="F141" s="237" t="s">
        <v>21</v>
      </c>
      <c r="G141" s="237" t="s">
        <v>21</v>
      </c>
      <c r="H141" s="237" t="s">
        <v>4346</v>
      </c>
      <c r="I141" s="237" t="s">
        <v>4063</v>
      </c>
      <c r="J141" s="237" t="s">
        <v>4347</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4348</v>
      </c>
      <c r="B142" s="237" t="s">
        <v>4349</v>
      </c>
      <c r="C142" s="237" t="s">
        <v>4350</v>
      </c>
      <c r="D142" s="237" t="s">
        <v>4351</v>
      </c>
      <c r="E142" s="237" t="s">
        <v>4345</v>
      </c>
      <c r="F142" s="237" t="s">
        <v>21</v>
      </c>
      <c r="G142" s="237" t="s">
        <v>21</v>
      </c>
      <c r="H142" s="237" t="s">
        <v>4352</v>
      </c>
      <c r="I142" s="237" t="s">
        <v>4353</v>
      </c>
      <c r="J142" s="237" t="s">
        <v>4354</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1083</v>
      </c>
      <c r="B143" s="236" t="s">
        <v>4355</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4356</v>
      </c>
      <c r="B144" s="237" t="s">
        <v>4357</v>
      </c>
      <c r="C144" s="237" t="s">
        <v>4358</v>
      </c>
      <c r="D144" s="237" t="s">
        <v>21</v>
      </c>
      <c r="E144" s="237" t="s">
        <v>21</v>
      </c>
      <c r="F144" s="237" t="s">
        <v>21</v>
      </c>
      <c r="G144" s="237" t="s">
        <v>21</v>
      </c>
      <c r="H144" s="237" t="s">
        <v>4359</v>
      </c>
      <c r="I144" s="237" t="s">
        <v>21</v>
      </c>
      <c r="J144" s="237" t="s">
        <v>4360</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4361</v>
      </c>
      <c r="B145" s="237" t="s">
        <v>4362</v>
      </c>
      <c r="C145" s="237" t="s">
        <v>4363</v>
      </c>
      <c r="D145" s="237" t="s">
        <v>21</v>
      </c>
      <c r="E145" s="237" t="s">
        <v>21</v>
      </c>
      <c r="F145" s="237" t="s">
        <v>21</v>
      </c>
      <c r="G145" s="237" t="s">
        <v>21</v>
      </c>
      <c r="H145" s="237" t="s">
        <v>4364</v>
      </c>
      <c r="I145" s="237" t="s">
        <v>21</v>
      </c>
      <c r="J145" s="237" t="s">
        <v>4365</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4366</v>
      </c>
      <c r="B146" s="237" t="s">
        <v>4367</v>
      </c>
      <c r="C146" s="237" t="s">
        <v>4368</v>
      </c>
      <c r="D146" s="237" t="s">
        <v>4369</v>
      </c>
      <c r="E146" s="237" t="s">
        <v>21</v>
      </c>
      <c r="F146" s="237" t="s">
        <v>21</v>
      </c>
      <c r="G146" s="237" t="s">
        <v>21</v>
      </c>
      <c r="H146" s="237" t="s">
        <v>4370</v>
      </c>
      <c r="I146" s="237" t="s">
        <v>21</v>
      </c>
      <c r="J146" s="237" t="s">
        <v>4371</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4372</v>
      </c>
      <c r="B147" s="235" t="s">
        <v>4373</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1105</v>
      </c>
      <c r="B148" s="236" t="s">
        <v>4374</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4375</v>
      </c>
      <c r="B149" s="237" t="s">
        <v>4376</v>
      </c>
      <c r="C149" s="237" t="s">
        <v>4377</v>
      </c>
      <c r="D149" s="237" t="s">
        <v>3835</v>
      </c>
      <c r="E149" s="237" t="s">
        <v>3621</v>
      </c>
      <c r="F149" s="237" t="s">
        <v>21</v>
      </c>
      <c r="G149" s="237" t="s">
        <v>21</v>
      </c>
      <c r="H149" s="237" t="s">
        <v>4378</v>
      </c>
      <c r="I149" s="237" t="s">
        <v>21</v>
      </c>
      <c r="J149" s="237" t="s">
        <v>4379</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4380</v>
      </c>
      <c r="B150" s="237" t="s">
        <v>4381</v>
      </c>
      <c r="C150" s="237" t="s">
        <v>3626</v>
      </c>
      <c r="D150" s="237" t="s">
        <v>3627</v>
      </c>
      <c r="E150" s="237" t="s">
        <v>21</v>
      </c>
      <c r="F150" s="237" t="s">
        <v>3629</v>
      </c>
      <c r="G150" s="237" t="s">
        <v>21</v>
      </c>
      <c r="H150" s="237" t="s">
        <v>4382</v>
      </c>
      <c r="I150" s="237" t="s">
        <v>21</v>
      </c>
      <c r="J150" s="237" t="s">
        <v>4383</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1109</v>
      </c>
      <c r="B151" s="236" t="s">
        <v>4384</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4385</v>
      </c>
      <c r="B152" s="237" t="s">
        <v>4386</v>
      </c>
      <c r="C152" s="237" t="s">
        <v>4387</v>
      </c>
      <c r="D152" s="237" t="s">
        <v>21</v>
      </c>
      <c r="E152" s="237" t="s">
        <v>21</v>
      </c>
      <c r="F152" s="237" t="s">
        <v>21</v>
      </c>
      <c r="G152" s="237" t="s">
        <v>21</v>
      </c>
      <c r="H152" s="237" t="s">
        <v>4388</v>
      </c>
      <c r="I152" s="237" t="s">
        <v>4389</v>
      </c>
      <c r="J152" s="237" t="s">
        <v>4390</v>
      </c>
      <c r="K152" s="240">
        <f>IF(COUNTIF(L152:AY152,"&lt;&gt;")=0,"",SUMPRODUCT(((Recommendations[ImplStatus]="Implemented")+(Recommendations[ImplStatus]="Compensated"))*ISNUMBER(MATCH(Recommendations[Id],L152:AY152,0)))/COUNTIF(L152:AY152,"&lt;&gt;"))</f>
        <v>0</v>
      </c>
      <c r="L152" s="243" t="s">
        <v>30</v>
      </c>
      <c r="M152" s="243" t="s">
        <v>153</v>
      </c>
      <c r="N152" s="243" t="s">
        <v>163</v>
      </c>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4391</v>
      </c>
      <c r="B153" s="237" t="s">
        <v>4392</v>
      </c>
      <c r="C153" s="237" t="s">
        <v>4393</v>
      </c>
      <c r="D153" s="237" t="s">
        <v>4394</v>
      </c>
      <c r="E153" s="237" t="s">
        <v>21</v>
      </c>
      <c r="F153" s="237" t="s">
        <v>4395</v>
      </c>
      <c r="G153" s="237" t="s">
        <v>21</v>
      </c>
      <c r="H153" s="237" t="s">
        <v>4396</v>
      </c>
      <c r="I153" s="237" t="s">
        <v>4397</v>
      </c>
      <c r="J153" s="237" t="s">
        <v>4398</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4399</v>
      </c>
      <c r="B154" s="237" t="s">
        <v>4400</v>
      </c>
      <c r="C154" s="237" t="s">
        <v>4401</v>
      </c>
      <c r="D154" s="237" t="s">
        <v>21</v>
      </c>
      <c r="E154" s="237" t="s">
        <v>21</v>
      </c>
      <c r="F154" s="237" t="s">
        <v>4402</v>
      </c>
      <c r="G154" s="237" t="s">
        <v>21</v>
      </c>
      <c r="H154" s="237" t="s">
        <v>4403</v>
      </c>
      <c r="I154" s="237" t="s">
        <v>21</v>
      </c>
      <c r="J154" s="237" t="s">
        <v>4404</v>
      </c>
      <c r="K154" s="240">
        <f>IF(COUNTIF(L154:AY154,"&lt;&gt;")=0,"",SUMPRODUCT(((Recommendations[ImplStatus]="Implemented")+(Recommendations[ImplStatus]="Compensated"))*ISNUMBER(MATCH(Recommendations[Id],L154:AY154,0)))/COUNTIF(L154:AY154,"&lt;&gt;"))</f>
        <v>0</v>
      </c>
      <c r="L154" s="243" t="s">
        <v>448</v>
      </c>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4405</v>
      </c>
      <c r="B155" s="237" t="s">
        <v>4406</v>
      </c>
      <c r="C155" s="237" t="s">
        <v>4407</v>
      </c>
      <c r="D155" s="237" t="s">
        <v>21</v>
      </c>
      <c r="E155" s="237" t="s">
        <v>21</v>
      </c>
      <c r="F155" s="237" t="s">
        <v>21</v>
      </c>
      <c r="G155" s="237" t="s">
        <v>21</v>
      </c>
      <c r="H155" s="237" t="s">
        <v>4408</v>
      </c>
      <c r="I155" s="237" t="s">
        <v>4409</v>
      </c>
      <c r="J155" s="237" t="s">
        <v>4410</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4411</v>
      </c>
      <c r="B156" s="237" t="s">
        <v>4412</v>
      </c>
      <c r="C156" s="237" t="s">
        <v>4413</v>
      </c>
      <c r="D156" s="237" t="s">
        <v>21</v>
      </c>
      <c r="E156" s="237" t="s">
        <v>21</v>
      </c>
      <c r="F156" s="237" t="s">
        <v>21</v>
      </c>
      <c r="G156" s="237" t="s">
        <v>21</v>
      </c>
      <c r="H156" s="237" t="s">
        <v>4414</v>
      </c>
      <c r="I156" s="237" t="s">
        <v>21</v>
      </c>
      <c r="J156" s="237" t="s">
        <v>4415</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4416</v>
      </c>
      <c r="B157" s="237" t="s">
        <v>4417</v>
      </c>
      <c r="C157" s="237" t="s">
        <v>4418</v>
      </c>
      <c r="D157" s="237" t="s">
        <v>4419</v>
      </c>
      <c r="E157" s="237" t="s">
        <v>21</v>
      </c>
      <c r="F157" s="237" t="s">
        <v>21</v>
      </c>
      <c r="G157" s="237" t="s">
        <v>21</v>
      </c>
      <c r="H157" s="237" t="s">
        <v>4420</v>
      </c>
      <c r="I157" s="237" t="s">
        <v>21</v>
      </c>
      <c r="J157" s="237" t="s">
        <v>4421</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4422</v>
      </c>
      <c r="B158" s="237" t="s">
        <v>4423</v>
      </c>
      <c r="C158" s="237" t="s">
        <v>4424</v>
      </c>
      <c r="D158" s="237" t="s">
        <v>4425</v>
      </c>
      <c r="E158" s="237" t="s">
        <v>21</v>
      </c>
      <c r="F158" s="237" t="s">
        <v>21</v>
      </c>
      <c r="G158" s="237" t="s">
        <v>21</v>
      </c>
      <c r="H158" s="237" t="s">
        <v>21</v>
      </c>
      <c r="I158" s="237" t="s">
        <v>21</v>
      </c>
      <c r="J158" s="237" t="s">
        <v>4426</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4427</v>
      </c>
      <c r="B159" s="237" t="s">
        <v>4428</v>
      </c>
      <c r="C159" s="237" t="s">
        <v>4429</v>
      </c>
      <c r="D159" s="237" t="s">
        <v>4430</v>
      </c>
      <c r="E159" s="237" t="s">
        <v>21</v>
      </c>
      <c r="F159" s="237" t="s">
        <v>4431</v>
      </c>
      <c r="G159" s="237" t="s">
        <v>21</v>
      </c>
      <c r="H159" s="237" t="s">
        <v>4432</v>
      </c>
      <c r="I159" s="237" t="s">
        <v>4433</v>
      </c>
      <c r="J159" s="237" t="s">
        <v>4434</v>
      </c>
      <c r="K159" s="240" t="str">
        <f>IF(COUNTIF(L159:AY159,"&lt;&gt;")=0,"",SUMPRODUCT(((Recommendations[ImplStatus]="Implemented")+(Recommendations[ImplStatus]="Compensated"))*ISNUMBER(MATCH(Recommendations[Id],L159:AY159,0)))/COUNTIF(L159:AY159,"&lt;&gt;"))</f>
        <v/>
      </c>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1113</v>
      </c>
      <c r="B160" s="236" t="s">
        <v>4435</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4436</v>
      </c>
      <c r="B161" s="237" t="s">
        <v>4437</v>
      </c>
      <c r="C161" s="237" t="s">
        <v>4438</v>
      </c>
      <c r="D161" s="237" t="s">
        <v>4439</v>
      </c>
      <c r="E161" s="237" t="s">
        <v>21</v>
      </c>
      <c r="F161" s="237" t="s">
        <v>21</v>
      </c>
      <c r="G161" s="237" t="s">
        <v>4440</v>
      </c>
      <c r="H161" s="237" t="s">
        <v>4441</v>
      </c>
      <c r="I161" s="237" t="s">
        <v>4442</v>
      </c>
      <c r="J161" s="237" t="s">
        <v>4443</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4444</v>
      </c>
      <c r="B162" s="237" t="s">
        <v>4445</v>
      </c>
      <c r="C162" s="237" t="s">
        <v>4446</v>
      </c>
      <c r="D162" s="237" t="s">
        <v>4447</v>
      </c>
      <c r="E162" s="237" t="s">
        <v>21</v>
      </c>
      <c r="F162" s="237" t="s">
        <v>21</v>
      </c>
      <c r="G162" s="237" t="s">
        <v>21</v>
      </c>
      <c r="H162" s="237" t="s">
        <v>4448</v>
      </c>
      <c r="I162" s="237" t="s">
        <v>21</v>
      </c>
      <c r="J162" s="237" t="s">
        <v>4449</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4450</v>
      </c>
      <c r="B163" s="237" t="s">
        <v>4451</v>
      </c>
      <c r="C163" s="237" t="s">
        <v>4452</v>
      </c>
      <c r="D163" s="237" t="s">
        <v>4447</v>
      </c>
      <c r="E163" s="237" t="s">
        <v>21</v>
      </c>
      <c r="F163" s="237" t="s">
        <v>4453</v>
      </c>
      <c r="G163" s="237" t="s">
        <v>21</v>
      </c>
      <c r="H163" s="237" t="s">
        <v>4454</v>
      </c>
      <c r="I163" s="237" t="s">
        <v>21</v>
      </c>
      <c r="J163" s="237" t="s">
        <v>4455</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4456</v>
      </c>
      <c r="B164" s="237" t="s">
        <v>4457</v>
      </c>
      <c r="C164" s="237" t="s">
        <v>4458</v>
      </c>
      <c r="D164" s="237" t="s">
        <v>4459</v>
      </c>
      <c r="E164" s="237" t="s">
        <v>21</v>
      </c>
      <c r="F164" s="237" t="s">
        <v>21</v>
      </c>
      <c r="G164" s="237" t="s">
        <v>21</v>
      </c>
      <c r="H164" s="237" t="s">
        <v>4460</v>
      </c>
      <c r="I164" s="237" t="s">
        <v>4461</v>
      </c>
      <c r="J164" s="237" t="s">
        <v>4462</v>
      </c>
      <c r="K164" s="240" t="str">
        <f>IF(COUNTIF(L164:AY164,"&lt;&gt;")=0,"",SUMPRODUCT(((Recommendations[ImplStatus]="Implemented")+(Recommendations[ImplStatus]="Compensated"))*ISNUMBER(MATCH(Recommendations[Id],L164:AY164,0)))/COUNTIF(L164:AY164,"&lt;&gt;"))</f>
        <v/>
      </c>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4463</v>
      </c>
      <c r="B165" s="237" t="s">
        <v>4464</v>
      </c>
      <c r="C165" s="237" t="s">
        <v>4465</v>
      </c>
      <c r="D165" s="237" t="s">
        <v>21</v>
      </c>
      <c r="E165" s="237" t="s">
        <v>21</v>
      </c>
      <c r="F165" s="237" t="s">
        <v>21</v>
      </c>
      <c r="G165" s="237" t="s">
        <v>21</v>
      </c>
      <c r="H165" s="237" t="s">
        <v>4466</v>
      </c>
      <c r="I165" s="237" t="s">
        <v>21</v>
      </c>
      <c r="J165" s="237" t="s">
        <v>4467</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4468</v>
      </c>
      <c r="B166" s="237" t="s">
        <v>4469</v>
      </c>
      <c r="C166" s="237" t="s">
        <v>4470</v>
      </c>
      <c r="D166" s="237" t="s">
        <v>4471</v>
      </c>
      <c r="E166" s="237" t="s">
        <v>21</v>
      </c>
      <c r="F166" s="237" t="s">
        <v>21</v>
      </c>
      <c r="G166" s="237" t="s">
        <v>21</v>
      </c>
      <c r="H166" s="237" t="s">
        <v>4472</v>
      </c>
      <c r="I166" s="237" t="s">
        <v>4473</v>
      </c>
      <c r="J166" s="237" t="s">
        <v>4474</v>
      </c>
      <c r="K166" s="240">
        <f>IF(COUNTIF(L166:AY166,"&lt;&gt;")=0,"",SUMPRODUCT(((Recommendations[ImplStatus]="Implemented")+(Recommendations[ImplStatus]="Compensated"))*ISNUMBER(MATCH(Recommendations[Id],L166:AY166,0)))/COUNTIF(L166:AY166,"&lt;&gt;"))</f>
        <v>0</v>
      </c>
      <c r="L166" s="243" t="s">
        <v>72</v>
      </c>
      <c r="M166" s="243" t="s">
        <v>271</v>
      </c>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4475</v>
      </c>
      <c r="B167" s="237" t="s">
        <v>4476</v>
      </c>
      <c r="C167" s="237" t="s">
        <v>4477</v>
      </c>
      <c r="D167" s="237" t="s">
        <v>21</v>
      </c>
      <c r="E167" s="237" t="s">
        <v>21</v>
      </c>
      <c r="F167" s="237" t="s">
        <v>21</v>
      </c>
      <c r="G167" s="237" t="s">
        <v>21</v>
      </c>
      <c r="H167" s="237" t="s">
        <v>4478</v>
      </c>
      <c r="I167" s="237" t="s">
        <v>4479</v>
      </c>
      <c r="J167" s="237" t="s">
        <v>4480</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4481</v>
      </c>
      <c r="B168" s="237" t="s">
        <v>4482</v>
      </c>
      <c r="C168" s="237" t="s">
        <v>4483</v>
      </c>
      <c r="D168" s="237" t="s">
        <v>4484</v>
      </c>
      <c r="E168" s="237" t="s">
        <v>21</v>
      </c>
      <c r="F168" s="237" t="s">
        <v>21</v>
      </c>
      <c r="G168" s="237" t="s">
        <v>21</v>
      </c>
      <c r="H168" s="237" t="s">
        <v>4485</v>
      </c>
      <c r="I168" s="237" t="s">
        <v>21</v>
      </c>
      <c r="J168" s="237" t="s">
        <v>4486</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4487</v>
      </c>
      <c r="B169" s="237" t="s">
        <v>4488</v>
      </c>
      <c r="C169" s="237" t="s">
        <v>4489</v>
      </c>
      <c r="D169" s="237" t="s">
        <v>4490</v>
      </c>
      <c r="E169" s="237" t="s">
        <v>21</v>
      </c>
      <c r="F169" s="237" t="s">
        <v>21</v>
      </c>
      <c r="G169" s="237" t="s">
        <v>4491</v>
      </c>
      <c r="H169" s="237" t="s">
        <v>4492</v>
      </c>
      <c r="I169" s="237" t="s">
        <v>4493</v>
      </c>
      <c r="J169" s="237" t="s">
        <v>4494</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4495</v>
      </c>
      <c r="B170" s="237" t="s">
        <v>4496</v>
      </c>
      <c r="C170" s="237" t="s">
        <v>4497</v>
      </c>
      <c r="D170" s="237" t="s">
        <v>4498</v>
      </c>
      <c r="E170" s="237" t="s">
        <v>21</v>
      </c>
      <c r="F170" s="237" t="s">
        <v>21</v>
      </c>
      <c r="G170" s="237" t="s">
        <v>21</v>
      </c>
      <c r="H170" s="237" t="s">
        <v>4499</v>
      </c>
      <c r="I170" s="237" t="s">
        <v>4500</v>
      </c>
      <c r="J170" s="237" t="s">
        <v>4501</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4502</v>
      </c>
      <c r="B171" s="237" t="s">
        <v>4503</v>
      </c>
      <c r="C171" s="237" t="s">
        <v>4497</v>
      </c>
      <c r="D171" s="237" t="s">
        <v>4504</v>
      </c>
      <c r="E171" s="237" t="s">
        <v>21</v>
      </c>
      <c r="F171" s="237" t="s">
        <v>21</v>
      </c>
      <c r="G171" s="237" t="s">
        <v>4505</v>
      </c>
      <c r="H171" s="237" t="s">
        <v>4499</v>
      </c>
      <c r="I171" s="237" t="s">
        <v>4506</v>
      </c>
      <c r="J171" s="237" t="s">
        <v>4507</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4508</v>
      </c>
      <c r="B172" s="237" t="s">
        <v>4509</v>
      </c>
      <c r="C172" s="237" t="s">
        <v>4510</v>
      </c>
      <c r="D172" s="237" t="s">
        <v>4511</v>
      </c>
      <c r="E172" s="237" t="s">
        <v>21</v>
      </c>
      <c r="F172" s="237" t="s">
        <v>21</v>
      </c>
      <c r="G172" s="237" t="s">
        <v>21</v>
      </c>
      <c r="H172" s="237" t="s">
        <v>4512</v>
      </c>
      <c r="I172" s="237" t="s">
        <v>21</v>
      </c>
      <c r="J172" s="237" t="s">
        <v>4513</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1117</v>
      </c>
      <c r="B173" s="236" t="s">
        <v>4514</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4515</v>
      </c>
      <c r="B174" s="237" t="s">
        <v>4516</v>
      </c>
      <c r="C174" s="237" t="s">
        <v>4517</v>
      </c>
      <c r="D174" s="237" t="s">
        <v>4518</v>
      </c>
      <c r="E174" s="237" t="s">
        <v>4519</v>
      </c>
      <c r="F174" s="237" t="s">
        <v>21</v>
      </c>
      <c r="G174" s="237" t="s">
        <v>21</v>
      </c>
      <c r="H174" s="237" t="s">
        <v>4520</v>
      </c>
      <c r="I174" s="237" t="s">
        <v>4521</v>
      </c>
      <c r="J174" s="237" t="s">
        <v>4522</v>
      </c>
      <c r="K174" s="240" t="str">
        <f>IF(COUNTIF(L174:AY174,"&lt;&gt;")=0,"",SUMPRODUCT(((Recommendations[ImplStatus]="Implemented")+(Recommendations[ImplStatus]="Compensated"))*ISNUMBER(MATCH(Recommendations[Id],L174:AY174,0)))/COUNTIF(L174:AY174,"&lt;&gt;"))</f>
        <v/>
      </c>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4523</v>
      </c>
      <c r="B175" s="237" t="s">
        <v>4524</v>
      </c>
      <c r="C175" s="237" t="s">
        <v>4525</v>
      </c>
      <c r="D175" s="237" t="s">
        <v>21</v>
      </c>
      <c r="E175" s="237" t="s">
        <v>4526</v>
      </c>
      <c r="F175" s="237" t="s">
        <v>21</v>
      </c>
      <c r="G175" s="237" t="s">
        <v>21</v>
      </c>
      <c r="H175" s="237" t="s">
        <v>4527</v>
      </c>
      <c r="I175" s="237" t="s">
        <v>21</v>
      </c>
      <c r="J175" s="237" t="s">
        <v>4528</v>
      </c>
      <c r="K175" s="240" t="str">
        <f>IF(COUNTIF(L175:AY175,"&lt;&gt;")=0,"",SUMPRODUCT(((Recommendations[ImplStatus]="Implemented")+(Recommendations[ImplStatus]="Compensated"))*ISNUMBER(MATCH(Recommendations[Id],L175:AY175,0)))/COUNTIF(L175:AY175,"&lt;&gt;"))</f>
        <v/>
      </c>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4529</v>
      </c>
      <c r="B176" s="237" t="s">
        <v>4530</v>
      </c>
      <c r="C176" s="237" t="s">
        <v>4531</v>
      </c>
      <c r="D176" s="237" t="s">
        <v>21</v>
      </c>
      <c r="E176" s="237" t="s">
        <v>4532</v>
      </c>
      <c r="F176" s="237" t="s">
        <v>21</v>
      </c>
      <c r="G176" s="237" t="s">
        <v>21</v>
      </c>
      <c r="H176" s="237" t="s">
        <v>4533</v>
      </c>
      <c r="I176" s="237" t="s">
        <v>4534</v>
      </c>
      <c r="J176" s="237" t="s">
        <v>4535</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1122</v>
      </c>
      <c r="B177" s="236" t="s">
        <v>4536</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4537</v>
      </c>
      <c r="B178" s="237" t="s">
        <v>4538</v>
      </c>
      <c r="C178" s="237" t="s">
        <v>4539</v>
      </c>
      <c r="D178" s="237" t="s">
        <v>4540</v>
      </c>
      <c r="E178" s="237" t="s">
        <v>4541</v>
      </c>
      <c r="F178" s="237" t="s">
        <v>4542</v>
      </c>
      <c r="G178" s="237" t="s">
        <v>21</v>
      </c>
      <c r="H178" s="237" t="s">
        <v>4543</v>
      </c>
      <c r="I178" s="237" t="s">
        <v>4544</v>
      </c>
      <c r="J178" s="237" t="s">
        <v>4545</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1126</v>
      </c>
      <c r="B179" s="236" t="s">
        <v>4546</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4547</v>
      </c>
      <c r="B180" s="237" t="s">
        <v>4548</v>
      </c>
      <c r="C180" s="237" t="s">
        <v>4549</v>
      </c>
      <c r="D180" s="237" t="s">
        <v>4540</v>
      </c>
      <c r="E180" s="237" t="s">
        <v>4550</v>
      </c>
      <c r="F180" s="237" t="s">
        <v>21</v>
      </c>
      <c r="G180" s="237" t="s">
        <v>21</v>
      </c>
      <c r="H180" s="237" t="s">
        <v>4551</v>
      </c>
      <c r="I180" s="237" t="s">
        <v>4063</v>
      </c>
      <c r="J180" s="237" t="s">
        <v>4552</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4553</v>
      </c>
      <c r="B181" s="237" t="s">
        <v>4554</v>
      </c>
      <c r="C181" s="237" t="s">
        <v>4555</v>
      </c>
      <c r="D181" s="237" t="s">
        <v>4556</v>
      </c>
      <c r="E181" s="237" t="s">
        <v>21</v>
      </c>
      <c r="F181" s="237" t="s">
        <v>21</v>
      </c>
      <c r="G181" s="237" t="s">
        <v>21</v>
      </c>
      <c r="H181" s="237" t="s">
        <v>4557</v>
      </c>
      <c r="I181" s="237" t="s">
        <v>4558</v>
      </c>
      <c r="J181" s="237" t="s">
        <v>4559</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4560</v>
      </c>
      <c r="B182" s="237" t="s">
        <v>4561</v>
      </c>
      <c r="C182" s="237" t="s">
        <v>4562</v>
      </c>
      <c r="D182" s="237" t="s">
        <v>4563</v>
      </c>
      <c r="E182" s="237" t="s">
        <v>21</v>
      </c>
      <c r="F182" s="237" t="s">
        <v>21</v>
      </c>
      <c r="G182" s="237" t="s">
        <v>21</v>
      </c>
      <c r="H182" s="237" t="s">
        <v>4564</v>
      </c>
      <c r="I182" s="237" t="s">
        <v>4063</v>
      </c>
      <c r="J182" s="237" t="s">
        <v>4565</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4566</v>
      </c>
      <c r="B183" s="235" t="s">
        <v>4567</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1156</v>
      </c>
      <c r="B184" s="236" t="s">
        <v>4568</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4569</v>
      </c>
      <c r="B185" s="237" t="s">
        <v>4570</v>
      </c>
      <c r="C185" s="237" t="s">
        <v>4571</v>
      </c>
      <c r="D185" s="237" t="s">
        <v>3835</v>
      </c>
      <c r="E185" s="237" t="s">
        <v>4572</v>
      </c>
      <c r="F185" s="237" t="s">
        <v>21</v>
      </c>
      <c r="G185" s="237" t="s">
        <v>21</v>
      </c>
      <c r="H185" s="237" t="s">
        <v>4573</v>
      </c>
      <c r="I185" s="237" t="s">
        <v>21</v>
      </c>
      <c r="J185" s="237" t="s">
        <v>4574</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4575</v>
      </c>
      <c r="B186" s="237" t="s">
        <v>4576</v>
      </c>
      <c r="C186" s="237" t="s">
        <v>3840</v>
      </c>
      <c r="D186" s="237" t="s">
        <v>4577</v>
      </c>
      <c r="E186" s="237" t="s">
        <v>21</v>
      </c>
      <c r="F186" s="237" t="s">
        <v>21</v>
      </c>
      <c r="G186" s="237" t="s">
        <v>21</v>
      </c>
      <c r="H186" s="237" t="s">
        <v>4578</v>
      </c>
      <c r="I186" s="237" t="s">
        <v>21</v>
      </c>
      <c r="J186" s="237" t="s">
        <v>4579</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1160</v>
      </c>
      <c r="B187" s="236" t="s">
        <v>4580</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4581</v>
      </c>
      <c r="B188" s="237" t="s">
        <v>4582</v>
      </c>
      <c r="C188" s="237" t="s">
        <v>4583</v>
      </c>
      <c r="D188" s="237" t="s">
        <v>4584</v>
      </c>
      <c r="E188" s="237" t="s">
        <v>21</v>
      </c>
      <c r="F188" s="237" t="s">
        <v>4585</v>
      </c>
      <c r="G188" s="237" t="s">
        <v>21</v>
      </c>
      <c r="H188" s="237" t="s">
        <v>4586</v>
      </c>
      <c r="I188" s="237" t="s">
        <v>4587</v>
      </c>
      <c r="J188" s="237" t="s">
        <v>4588</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4589</v>
      </c>
      <c r="B189" s="237" t="s">
        <v>4590</v>
      </c>
      <c r="C189" s="237" t="s">
        <v>4591</v>
      </c>
      <c r="D189" s="237" t="s">
        <v>4592</v>
      </c>
      <c r="E189" s="237" t="s">
        <v>21</v>
      </c>
      <c r="F189" s="237" t="s">
        <v>21</v>
      </c>
      <c r="G189" s="237" t="s">
        <v>21</v>
      </c>
      <c r="H189" s="237" t="s">
        <v>4593</v>
      </c>
      <c r="I189" s="237" t="s">
        <v>21</v>
      </c>
      <c r="J189" s="237" t="s">
        <v>4594</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4595</v>
      </c>
      <c r="B190" s="237" t="s">
        <v>4596</v>
      </c>
      <c r="C190" s="237" t="s">
        <v>4597</v>
      </c>
      <c r="D190" s="237" t="s">
        <v>4598</v>
      </c>
      <c r="E190" s="237" t="s">
        <v>21</v>
      </c>
      <c r="F190" s="237" t="s">
        <v>4599</v>
      </c>
      <c r="G190" s="237" t="s">
        <v>21</v>
      </c>
      <c r="H190" s="237" t="s">
        <v>4600</v>
      </c>
      <c r="I190" s="237" t="s">
        <v>21</v>
      </c>
      <c r="J190" s="237" t="s">
        <v>4601</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4602</v>
      </c>
      <c r="B191" s="237" t="s">
        <v>4603</v>
      </c>
      <c r="C191" s="237" t="s">
        <v>4604</v>
      </c>
      <c r="D191" s="237" t="s">
        <v>21</v>
      </c>
      <c r="E191" s="237" t="s">
        <v>21</v>
      </c>
      <c r="F191" s="237" t="s">
        <v>21</v>
      </c>
      <c r="G191" s="237" t="s">
        <v>21</v>
      </c>
      <c r="H191" s="237" t="s">
        <v>4605</v>
      </c>
      <c r="I191" s="237" t="s">
        <v>21</v>
      </c>
      <c r="J191" s="237" t="s">
        <v>4606</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4607</v>
      </c>
      <c r="B192" s="237" t="s">
        <v>4608</v>
      </c>
      <c r="C192" s="237" t="s">
        <v>4609</v>
      </c>
      <c r="D192" s="237" t="s">
        <v>4610</v>
      </c>
      <c r="E192" s="237" t="s">
        <v>4611</v>
      </c>
      <c r="F192" s="237" t="s">
        <v>21</v>
      </c>
      <c r="G192" s="237" t="s">
        <v>21</v>
      </c>
      <c r="H192" s="237" t="s">
        <v>4612</v>
      </c>
      <c r="I192" s="237" t="s">
        <v>21</v>
      </c>
      <c r="J192" s="237" t="s">
        <v>4613</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1164</v>
      </c>
      <c r="B193" s="236" t="s">
        <v>4614</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4615</v>
      </c>
      <c r="B194" s="237" t="s">
        <v>4616</v>
      </c>
      <c r="C194" s="237" t="s">
        <v>4617</v>
      </c>
      <c r="D194" s="237" t="s">
        <v>4610</v>
      </c>
      <c r="E194" s="237" t="s">
        <v>4611</v>
      </c>
      <c r="F194" s="237" t="s">
        <v>4618</v>
      </c>
      <c r="G194" s="237" t="s">
        <v>21</v>
      </c>
      <c r="H194" s="237" t="s">
        <v>4619</v>
      </c>
      <c r="I194" s="237" t="s">
        <v>21</v>
      </c>
      <c r="J194" s="237" t="s">
        <v>4620</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4621</v>
      </c>
      <c r="B195" s="237" t="s">
        <v>4622</v>
      </c>
      <c r="C195" s="237" t="s">
        <v>4623</v>
      </c>
      <c r="D195" s="237" t="s">
        <v>4624</v>
      </c>
      <c r="E195" s="237" t="s">
        <v>21</v>
      </c>
      <c r="F195" s="237" t="s">
        <v>21</v>
      </c>
      <c r="G195" s="237" t="s">
        <v>21</v>
      </c>
      <c r="H195" s="237" t="s">
        <v>4625</v>
      </c>
      <c r="I195" s="237" t="s">
        <v>21</v>
      </c>
      <c r="J195" s="237" t="s">
        <v>4626</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4627</v>
      </c>
      <c r="B196" s="237" t="s">
        <v>4628</v>
      </c>
      <c r="C196" s="237" t="s">
        <v>4629</v>
      </c>
      <c r="D196" s="237" t="s">
        <v>21</v>
      </c>
      <c r="E196" s="237" t="s">
        <v>4630</v>
      </c>
      <c r="F196" s="237" t="s">
        <v>21</v>
      </c>
      <c r="G196" s="237" t="s">
        <v>21</v>
      </c>
      <c r="H196" s="237" t="s">
        <v>4631</v>
      </c>
      <c r="I196" s="237" t="s">
        <v>21</v>
      </c>
      <c r="J196" s="237" t="s">
        <v>4632</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4633</v>
      </c>
      <c r="B197" s="237" t="s">
        <v>4634</v>
      </c>
      <c r="C197" s="237" t="s">
        <v>4635</v>
      </c>
      <c r="D197" s="237" t="s">
        <v>21</v>
      </c>
      <c r="E197" s="237" t="s">
        <v>21</v>
      </c>
      <c r="F197" s="237" t="s">
        <v>21</v>
      </c>
      <c r="G197" s="237" t="s">
        <v>21</v>
      </c>
      <c r="H197" s="237" t="s">
        <v>4636</v>
      </c>
      <c r="I197" s="237" t="s">
        <v>21</v>
      </c>
      <c r="J197" s="237" t="s">
        <v>4637</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4638</v>
      </c>
      <c r="B198" s="237" t="s">
        <v>4639</v>
      </c>
      <c r="C198" s="237" t="s">
        <v>4640</v>
      </c>
      <c r="D198" s="237" t="s">
        <v>4641</v>
      </c>
      <c r="E198" s="237" t="s">
        <v>21</v>
      </c>
      <c r="F198" s="237" t="s">
        <v>21</v>
      </c>
      <c r="G198" s="237" t="s">
        <v>21</v>
      </c>
      <c r="H198" s="237" t="s">
        <v>4642</v>
      </c>
      <c r="I198" s="237" t="s">
        <v>21</v>
      </c>
      <c r="J198" s="237" t="s">
        <v>4643</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1168</v>
      </c>
      <c r="B199" s="236" t="s">
        <v>4644</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4645</v>
      </c>
      <c r="B200" s="237" t="s">
        <v>4646</v>
      </c>
      <c r="C200" s="237" t="s">
        <v>4647</v>
      </c>
      <c r="D200" s="237" t="s">
        <v>21</v>
      </c>
      <c r="E200" s="237" t="s">
        <v>21</v>
      </c>
      <c r="F200" s="237" t="s">
        <v>21</v>
      </c>
      <c r="G200" s="237" t="s">
        <v>21</v>
      </c>
      <c r="H200" s="237" t="s">
        <v>4648</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4649</v>
      </c>
      <c r="B201" s="237" t="s">
        <v>4650</v>
      </c>
      <c r="C201" s="237" t="s">
        <v>4651</v>
      </c>
      <c r="D201" s="237" t="s">
        <v>4652</v>
      </c>
      <c r="E201" s="237" t="s">
        <v>21</v>
      </c>
      <c r="F201" s="237" t="s">
        <v>21</v>
      </c>
      <c r="G201" s="237" t="s">
        <v>21</v>
      </c>
      <c r="H201" s="237" t="s">
        <v>4653</v>
      </c>
      <c r="I201" s="237" t="s">
        <v>21</v>
      </c>
      <c r="J201" s="237" t="s">
        <v>4654</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4655</v>
      </c>
      <c r="B202" s="237" t="s">
        <v>4656</v>
      </c>
      <c r="C202" s="237" t="s">
        <v>4657</v>
      </c>
      <c r="D202" s="237" t="s">
        <v>21</v>
      </c>
      <c r="E202" s="237" t="s">
        <v>21</v>
      </c>
      <c r="F202" s="237" t="s">
        <v>21</v>
      </c>
      <c r="G202" s="237" t="s">
        <v>21</v>
      </c>
      <c r="H202" s="237" t="s">
        <v>4658</v>
      </c>
      <c r="I202" s="237" t="s">
        <v>21</v>
      </c>
      <c r="J202" s="237" t="s">
        <v>4659</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4660</v>
      </c>
      <c r="B203" s="237" t="s">
        <v>4661</v>
      </c>
      <c r="C203" s="237" t="s">
        <v>4662</v>
      </c>
      <c r="D203" s="237" t="s">
        <v>4663</v>
      </c>
      <c r="E203" s="237" t="s">
        <v>21</v>
      </c>
      <c r="F203" s="237" t="s">
        <v>21</v>
      </c>
      <c r="G203" s="237" t="s">
        <v>21</v>
      </c>
      <c r="H203" s="237" t="s">
        <v>4664</v>
      </c>
      <c r="I203" s="237" t="s">
        <v>21</v>
      </c>
      <c r="J203" s="237" t="s">
        <v>4665</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4666</v>
      </c>
      <c r="B204" s="237" t="s">
        <v>4667</v>
      </c>
      <c r="C204" s="237" t="s">
        <v>4668</v>
      </c>
      <c r="D204" s="237" t="s">
        <v>21</v>
      </c>
      <c r="E204" s="237" t="s">
        <v>21</v>
      </c>
      <c r="F204" s="237" t="s">
        <v>21</v>
      </c>
      <c r="G204" s="237" t="s">
        <v>21</v>
      </c>
      <c r="H204" s="237" t="s">
        <v>4669</v>
      </c>
      <c r="I204" s="237" t="s">
        <v>21</v>
      </c>
      <c r="J204" s="237" t="s">
        <v>4670</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4671</v>
      </c>
      <c r="B205" s="237" t="s">
        <v>4672</v>
      </c>
      <c r="C205" s="237" t="s">
        <v>4673</v>
      </c>
      <c r="D205" s="237" t="s">
        <v>21</v>
      </c>
      <c r="E205" s="237" t="s">
        <v>21</v>
      </c>
      <c r="F205" s="237" t="s">
        <v>21</v>
      </c>
      <c r="G205" s="237" t="s">
        <v>21</v>
      </c>
      <c r="H205" s="237" t="s">
        <v>4674</v>
      </c>
      <c r="I205" s="237" t="s">
        <v>4675</v>
      </c>
      <c r="J205" s="237" t="s">
        <v>4676</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4677</v>
      </c>
      <c r="B206" s="237" t="s">
        <v>4678</v>
      </c>
      <c r="C206" s="237" t="s">
        <v>4679</v>
      </c>
      <c r="D206" s="237" t="s">
        <v>21</v>
      </c>
      <c r="E206" s="237" t="s">
        <v>21</v>
      </c>
      <c r="F206" s="237" t="s">
        <v>21</v>
      </c>
      <c r="G206" s="237" t="s">
        <v>21</v>
      </c>
      <c r="H206" s="237" t="s">
        <v>4680</v>
      </c>
      <c r="I206" s="237" t="s">
        <v>21</v>
      </c>
      <c r="J206" s="237" t="s">
        <v>4681</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4682</v>
      </c>
      <c r="B207" s="237" t="s">
        <v>4683</v>
      </c>
      <c r="C207" s="237" t="s">
        <v>4679</v>
      </c>
      <c r="D207" s="237" t="s">
        <v>4684</v>
      </c>
      <c r="E207" s="237" t="s">
        <v>21</v>
      </c>
      <c r="F207" s="237" t="s">
        <v>21</v>
      </c>
      <c r="G207" s="237" t="s">
        <v>21</v>
      </c>
      <c r="H207" s="237" t="s">
        <v>4685</v>
      </c>
      <c r="I207" s="237" t="s">
        <v>21</v>
      </c>
      <c r="J207" s="237" t="s">
        <v>4686</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4687</v>
      </c>
      <c r="B208" s="237" t="s">
        <v>4688</v>
      </c>
      <c r="C208" s="237" t="s">
        <v>4689</v>
      </c>
      <c r="D208" s="237" t="s">
        <v>4684</v>
      </c>
      <c r="E208" s="237" t="s">
        <v>21</v>
      </c>
      <c r="F208" s="237" t="s">
        <v>4690</v>
      </c>
      <c r="G208" s="237" t="s">
        <v>4691</v>
      </c>
      <c r="H208" s="237" t="s">
        <v>4692</v>
      </c>
      <c r="I208" s="237" t="s">
        <v>4693</v>
      </c>
      <c r="J208" s="237" t="s">
        <v>4694</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4695</v>
      </c>
      <c r="B209" s="237" t="s">
        <v>4696</v>
      </c>
      <c r="C209" s="237" t="s">
        <v>4697</v>
      </c>
      <c r="D209" s="237" t="s">
        <v>4698</v>
      </c>
      <c r="E209" s="237" t="s">
        <v>21</v>
      </c>
      <c r="F209" s="237" t="s">
        <v>4690</v>
      </c>
      <c r="G209" s="237" t="s">
        <v>4699</v>
      </c>
      <c r="H209" s="237" t="s">
        <v>4700</v>
      </c>
      <c r="I209" s="237" t="s">
        <v>4693</v>
      </c>
      <c r="J209" s="237" t="s">
        <v>4701</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1172</v>
      </c>
      <c r="B210" s="236" t="s">
        <v>4702</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4703</v>
      </c>
      <c r="B211" s="237" t="s">
        <v>4704</v>
      </c>
      <c r="C211" s="237" t="s">
        <v>4705</v>
      </c>
      <c r="D211" s="237" t="s">
        <v>4706</v>
      </c>
      <c r="E211" s="237" t="s">
        <v>21</v>
      </c>
      <c r="F211" s="237" t="s">
        <v>21</v>
      </c>
      <c r="G211" s="237" t="s">
        <v>4707</v>
      </c>
      <c r="H211" s="237" t="s">
        <v>4708</v>
      </c>
      <c r="I211" s="237" t="s">
        <v>4709</v>
      </c>
      <c r="J211" s="237" t="s">
        <v>4710</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4711</v>
      </c>
      <c r="B212" s="237" t="s">
        <v>4712</v>
      </c>
      <c r="C212" s="237" t="s">
        <v>4713</v>
      </c>
      <c r="D212" s="237" t="s">
        <v>4714</v>
      </c>
      <c r="E212" s="237" t="s">
        <v>21</v>
      </c>
      <c r="F212" s="237" t="s">
        <v>4715</v>
      </c>
      <c r="G212" s="237" t="s">
        <v>21</v>
      </c>
      <c r="H212" s="237" t="s">
        <v>21</v>
      </c>
      <c r="I212" s="237" t="s">
        <v>21</v>
      </c>
      <c r="J212" s="237" t="s">
        <v>4716</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4717</v>
      </c>
      <c r="B213" s="237" t="s">
        <v>4718</v>
      </c>
      <c r="C213" s="237" t="s">
        <v>4719</v>
      </c>
      <c r="D213" s="237" t="s">
        <v>4720</v>
      </c>
      <c r="E213" s="237" t="s">
        <v>21</v>
      </c>
      <c r="F213" s="237" t="s">
        <v>4721</v>
      </c>
      <c r="G213" s="237" t="s">
        <v>21</v>
      </c>
      <c r="H213" s="237" t="s">
        <v>4722</v>
      </c>
      <c r="I213" s="237" t="s">
        <v>21</v>
      </c>
      <c r="J213" s="237" t="s">
        <v>4723</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4724</v>
      </c>
      <c r="B214" s="237" t="s">
        <v>4725</v>
      </c>
      <c r="C214" s="237" t="s">
        <v>4726</v>
      </c>
      <c r="D214" s="237" t="s">
        <v>4727</v>
      </c>
      <c r="E214" s="237" t="s">
        <v>21</v>
      </c>
      <c r="F214" s="237" t="s">
        <v>21</v>
      </c>
      <c r="G214" s="237" t="s">
        <v>21</v>
      </c>
      <c r="H214" s="237" t="s">
        <v>4728</v>
      </c>
      <c r="I214" s="237" t="s">
        <v>4063</v>
      </c>
      <c r="J214" s="237" t="s">
        <v>4729</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4730</v>
      </c>
      <c r="B215" s="237" t="s">
        <v>4731</v>
      </c>
      <c r="C215" s="237" t="s">
        <v>4732</v>
      </c>
      <c r="D215" s="237" t="s">
        <v>4733</v>
      </c>
      <c r="E215" s="237" t="s">
        <v>21</v>
      </c>
      <c r="F215" s="237" t="s">
        <v>21</v>
      </c>
      <c r="G215" s="237" t="s">
        <v>21</v>
      </c>
      <c r="H215" s="237" t="s">
        <v>4734</v>
      </c>
      <c r="I215" s="237" t="s">
        <v>21</v>
      </c>
      <c r="J215" s="237" t="s">
        <v>4735</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4736</v>
      </c>
      <c r="B216" s="235" t="s">
        <v>4737</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1186</v>
      </c>
      <c r="B217" s="236" t="s">
        <v>4738</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4739</v>
      </c>
      <c r="B218" s="237" t="s">
        <v>4740</v>
      </c>
      <c r="C218" s="237" t="s">
        <v>4741</v>
      </c>
      <c r="D218" s="237" t="s">
        <v>3835</v>
      </c>
      <c r="E218" s="237" t="s">
        <v>3621</v>
      </c>
      <c r="F218" s="237" t="s">
        <v>21</v>
      </c>
      <c r="G218" s="237" t="s">
        <v>21</v>
      </c>
      <c r="H218" s="237" t="s">
        <v>4742</v>
      </c>
      <c r="I218" s="237" t="s">
        <v>21</v>
      </c>
      <c r="J218" s="237" t="s">
        <v>4743</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4744</v>
      </c>
      <c r="B219" s="237" t="s">
        <v>4745</v>
      </c>
      <c r="C219" s="237" t="s">
        <v>3626</v>
      </c>
      <c r="D219" s="237" t="s">
        <v>3627</v>
      </c>
      <c r="E219" s="237" t="s">
        <v>21</v>
      </c>
      <c r="F219" s="237" t="s">
        <v>3629</v>
      </c>
      <c r="G219" s="237" t="s">
        <v>21</v>
      </c>
      <c r="H219" s="237" t="s">
        <v>4746</v>
      </c>
      <c r="I219" s="237" t="s">
        <v>21</v>
      </c>
      <c r="J219" s="237" t="s">
        <v>4747</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1190</v>
      </c>
      <c r="B220" s="236" t="s">
        <v>4748</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4749</v>
      </c>
      <c r="B221" s="237" t="s">
        <v>4750</v>
      </c>
      <c r="C221" s="237" t="s">
        <v>4751</v>
      </c>
      <c r="D221" s="237" t="s">
        <v>4752</v>
      </c>
      <c r="E221" s="237" t="s">
        <v>21</v>
      </c>
      <c r="F221" s="237" t="s">
        <v>21</v>
      </c>
      <c r="G221" s="237" t="s">
        <v>21</v>
      </c>
      <c r="H221" s="237" t="s">
        <v>4753</v>
      </c>
      <c r="I221" s="237" t="s">
        <v>21</v>
      </c>
      <c r="J221" s="237" t="s">
        <v>4754</v>
      </c>
      <c r="K221" s="240">
        <f>IF(COUNTIF(L221:AY221,"&lt;&gt;")=0,"",SUMPRODUCT(((Recommendations[ImplStatus]="Implemented")+(Recommendations[ImplStatus]="Compensated"))*ISNUMBER(MATCH(Recommendations[Id],L221:AY221,0)))/COUNTIF(L221:AY221,"&lt;&gt;"))</f>
        <v>0</v>
      </c>
      <c r="L221" s="243" t="s">
        <v>168</v>
      </c>
      <c r="M221" s="243" t="s">
        <v>177</v>
      </c>
      <c r="N221" s="243" t="s">
        <v>413</v>
      </c>
      <c r="O221" s="243" t="s">
        <v>428</v>
      </c>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4755</v>
      </c>
      <c r="B222" s="237" t="s">
        <v>4756</v>
      </c>
      <c r="C222" s="237" t="s">
        <v>4757</v>
      </c>
      <c r="D222" s="237" t="s">
        <v>4758</v>
      </c>
      <c r="E222" s="237" t="s">
        <v>21</v>
      </c>
      <c r="F222" s="237" t="s">
        <v>21</v>
      </c>
      <c r="G222" s="237" t="s">
        <v>21</v>
      </c>
      <c r="H222" s="237" t="s">
        <v>4759</v>
      </c>
      <c r="I222" s="237" t="s">
        <v>21</v>
      </c>
      <c r="J222" s="237" t="s">
        <v>4760</v>
      </c>
      <c r="K222" s="240">
        <f>IF(COUNTIF(L222:AY222,"&lt;&gt;")=0,"",SUMPRODUCT(((Recommendations[ImplStatus]="Implemented")+(Recommendations[ImplStatus]="Compensated"))*ISNUMBER(MATCH(Recommendations[Id],L222:AY222,0)))/COUNTIF(L222:AY222,"&lt;&gt;"))</f>
        <v>0</v>
      </c>
      <c r="L222" s="243" t="s">
        <v>423</v>
      </c>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4761</v>
      </c>
      <c r="B223" s="237" t="s">
        <v>4762</v>
      </c>
      <c r="C223" s="237" t="s">
        <v>4763</v>
      </c>
      <c r="D223" s="237" t="s">
        <v>21</v>
      </c>
      <c r="E223" s="237" t="s">
        <v>4764</v>
      </c>
      <c r="F223" s="237" t="s">
        <v>21</v>
      </c>
      <c r="G223" s="237" t="s">
        <v>21</v>
      </c>
      <c r="H223" s="237" t="s">
        <v>4765</v>
      </c>
      <c r="I223" s="237" t="s">
        <v>21</v>
      </c>
      <c r="J223" s="237" t="s">
        <v>4766</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4767</v>
      </c>
      <c r="B224" s="237" t="s">
        <v>4768</v>
      </c>
      <c r="C224" s="237" t="s">
        <v>4769</v>
      </c>
      <c r="D224" s="237" t="s">
        <v>21</v>
      </c>
      <c r="E224" s="237" t="s">
        <v>21</v>
      </c>
      <c r="F224" s="237" t="s">
        <v>21</v>
      </c>
      <c r="G224" s="237" t="s">
        <v>21</v>
      </c>
      <c r="H224" s="237" t="s">
        <v>4770</v>
      </c>
      <c r="I224" s="237" t="s">
        <v>21</v>
      </c>
      <c r="J224" s="237" t="s">
        <v>4771</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4772</v>
      </c>
      <c r="B225" s="237" t="s">
        <v>4773</v>
      </c>
      <c r="C225" s="237" t="s">
        <v>4774</v>
      </c>
      <c r="D225" s="237" t="s">
        <v>21</v>
      </c>
      <c r="E225" s="237" t="s">
        <v>21</v>
      </c>
      <c r="F225" s="237" t="s">
        <v>21</v>
      </c>
      <c r="G225" s="237" t="s">
        <v>21</v>
      </c>
      <c r="H225" s="237" t="s">
        <v>4775</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4776</v>
      </c>
      <c r="B226" s="237" t="s">
        <v>4777</v>
      </c>
      <c r="C226" s="237" t="s">
        <v>4778</v>
      </c>
      <c r="D226" s="237" t="s">
        <v>21</v>
      </c>
      <c r="E226" s="237" t="s">
        <v>21</v>
      </c>
      <c r="F226" s="237" t="s">
        <v>21</v>
      </c>
      <c r="G226" s="237" t="s">
        <v>21</v>
      </c>
      <c r="H226" s="237" t="s">
        <v>4779</v>
      </c>
      <c r="I226" s="237" t="s">
        <v>21</v>
      </c>
      <c r="J226" s="237" t="s">
        <v>4780</v>
      </c>
      <c r="K226" s="240">
        <f>IF(COUNTIF(L226:AY226,"&lt;&gt;")=0,"",SUMPRODUCT(((Recommendations[ImplStatus]="Implemented")+(Recommendations[ImplStatus]="Compensated"))*ISNUMBER(MATCH(Recommendations[Id],L226:AY226,0)))/COUNTIF(L226:AY226,"&lt;&gt;"))</f>
        <v>0</v>
      </c>
      <c r="L226" s="243" t="s">
        <v>404</v>
      </c>
      <c r="M226" s="243" t="s">
        <v>409</v>
      </c>
      <c r="N226" s="243" t="s">
        <v>418</v>
      </c>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4781</v>
      </c>
      <c r="B227" s="237" t="s">
        <v>4782</v>
      </c>
      <c r="C227" s="237" t="s">
        <v>4783</v>
      </c>
      <c r="D227" s="237" t="s">
        <v>21</v>
      </c>
      <c r="E227" s="237" t="s">
        <v>21</v>
      </c>
      <c r="F227" s="237" t="s">
        <v>21</v>
      </c>
      <c r="G227" s="237" t="s">
        <v>21</v>
      </c>
      <c r="H227" s="237" t="s">
        <v>4784</v>
      </c>
      <c r="I227" s="237" t="s">
        <v>21</v>
      </c>
      <c r="J227" s="237" t="s">
        <v>4785</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4786</v>
      </c>
      <c r="B228" s="237" t="s">
        <v>4787</v>
      </c>
      <c r="C228" s="237" t="s">
        <v>4788</v>
      </c>
      <c r="D228" s="237" t="s">
        <v>21</v>
      </c>
      <c r="E228" s="237" t="s">
        <v>21</v>
      </c>
      <c r="F228" s="237" t="s">
        <v>21</v>
      </c>
      <c r="G228" s="237" t="s">
        <v>21</v>
      </c>
      <c r="H228" s="237" t="s">
        <v>4789</v>
      </c>
      <c r="I228" s="237" t="s">
        <v>21</v>
      </c>
      <c r="J228" s="237" t="s">
        <v>4790</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4791</v>
      </c>
      <c r="B229" s="237" t="s">
        <v>4792</v>
      </c>
      <c r="C229" s="237" t="s">
        <v>4793</v>
      </c>
      <c r="D229" s="237" t="s">
        <v>21</v>
      </c>
      <c r="E229" s="237" t="s">
        <v>21</v>
      </c>
      <c r="F229" s="237" t="s">
        <v>21</v>
      </c>
      <c r="G229" s="237" t="s">
        <v>21</v>
      </c>
      <c r="H229" s="237" t="s">
        <v>4794</v>
      </c>
      <c r="I229" s="237" t="s">
        <v>21</v>
      </c>
      <c r="J229" s="237" t="s">
        <v>4795</v>
      </c>
      <c r="K229" s="240">
        <f>IF(COUNTIF(L229:AY229,"&lt;&gt;")=0,"",SUMPRODUCT(((Recommendations[ImplStatus]="Implemented")+(Recommendations[ImplStatus]="Compensated"))*ISNUMBER(MATCH(Recommendations[Id],L229:AY229,0)))/COUNTIF(L229:AY229,"&lt;&gt;"))</f>
        <v>0</v>
      </c>
      <c r="L229" s="243" t="s">
        <v>187</v>
      </c>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1194</v>
      </c>
      <c r="B230" s="236" t="s">
        <v>4796</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4797</v>
      </c>
      <c r="B231" s="237" t="s">
        <v>4798</v>
      </c>
      <c r="C231" s="237" t="s">
        <v>4799</v>
      </c>
      <c r="D231" s="237" t="s">
        <v>4800</v>
      </c>
      <c r="E231" s="237" t="s">
        <v>21</v>
      </c>
      <c r="F231" s="237" t="s">
        <v>21</v>
      </c>
      <c r="G231" s="237" t="s">
        <v>21</v>
      </c>
      <c r="H231" s="237" t="s">
        <v>4801</v>
      </c>
      <c r="I231" s="237" t="s">
        <v>21</v>
      </c>
      <c r="J231" s="237" t="s">
        <v>4802</v>
      </c>
      <c r="K231" s="240" t="str">
        <f>IF(COUNTIF(L231:AY231,"&lt;&gt;")=0,"",SUMPRODUCT(((Recommendations[ImplStatus]="Implemented")+(Recommendations[ImplStatus]="Compensated"))*ISNUMBER(MATCH(Recommendations[Id],L231:AY231,0)))/COUNTIF(L231:AY231,"&lt;&gt;"))</f>
        <v/>
      </c>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4803</v>
      </c>
      <c r="B232" s="237" t="s">
        <v>4804</v>
      </c>
      <c r="C232" s="237" t="s">
        <v>4805</v>
      </c>
      <c r="D232" s="237" t="s">
        <v>4806</v>
      </c>
      <c r="E232" s="237" t="s">
        <v>21</v>
      </c>
      <c r="F232" s="237" t="s">
        <v>21</v>
      </c>
      <c r="G232" s="237" t="s">
        <v>21</v>
      </c>
      <c r="H232" s="237" t="s">
        <v>4807</v>
      </c>
      <c r="I232" s="237" t="s">
        <v>21</v>
      </c>
      <c r="J232" s="237" t="s">
        <v>4808</v>
      </c>
      <c r="K232" s="240">
        <f>IF(COUNTIF(L232:AY232,"&lt;&gt;")=0,"",SUMPRODUCT(((Recommendations[ImplStatus]="Implemented")+(Recommendations[ImplStatus]="Compensated"))*ISNUMBER(MATCH(Recommendations[Id],L232:AY232,0)))/COUNTIF(L232:AY232,"&lt;&gt;"))</f>
        <v>0</v>
      </c>
      <c r="L232" s="243" t="s">
        <v>202</v>
      </c>
      <c r="M232" s="243" t="s">
        <v>207</v>
      </c>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4809</v>
      </c>
      <c r="B233" s="237" t="s">
        <v>4810</v>
      </c>
      <c r="C233" s="237" t="s">
        <v>4811</v>
      </c>
      <c r="D233" s="237" t="s">
        <v>4812</v>
      </c>
      <c r="E233" s="237" t="s">
        <v>21</v>
      </c>
      <c r="F233" s="237" t="s">
        <v>21</v>
      </c>
      <c r="G233" s="237" t="s">
        <v>21</v>
      </c>
      <c r="H233" s="237" t="s">
        <v>4813</v>
      </c>
      <c r="I233" s="237" t="s">
        <v>21</v>
      </c>
      <c r="J233" s="237" t="s">
        <v>4814</v>
      </c>
      <c r="K233" s="240" t="str">
        <f>IF(COUNTIF(L233:AY233,"&lt;&gt;")=0,"",SUMPRODUCT(((Recommendations[ImplStatus]="Implemented")+(Recommendations[ImplStatus]="Compensated"))*ISNUMBER(MATCH(Recommendations[Id],L233:AY233,0)))/COUNTIF(L233:AY233,"&lt;&gt;"))</f>
        <v/>
      </c>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4815</v>
      </c>
      <c r="B234" s="237" t="s">
        <v>4816</v>
      </c>
      <c r="C234" s="237" t="s">
        <v>4817</v>
      </c>
      <c r="D234" s="237" t="s">
        <v>4818</v>
      </c>
      <c r="E234" s="237" t="s">
        <v>21</v>
      </c>
      <c r="F234" s="237" t="s">
        <v>21</v>
      </c>
      <c r="G234" s="237" t="s">
        <v>21</v>
      </c>
      <c r="H234" s="237" t="s">
        <v>4819</v>
      </c>
      <c r="I234" s="237" t="s">
        <v>21</v>
      </c>
      <c r="J234" s="237" t="s">
        <v>4820</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1198</v>
      </c>
      <c r="B235" s="236" t="s">
        <v>4821</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4822</v>
      </c>
      <c r="B236" s="237" t="s">
        <v>4823</v>
      </c>
      <c r="C236" s="237" t="s">
        <v>4824</v>
      </c>
      <c r="D236" s="237" t="s">
        <v>4825</v>
      </c>
      <c r="E236" s="237" t="s">
        <v>21</v>
      </c>
      <c r="F236" s="237" t="s">
        <v>21</v>
      </c>
      <c r="G236" s="237" t="s">
        <v>21</v>
      </c>
      <c r="H236" s="237" t="s">
        <v>4826</v>
      </c>
      <c r="I236" s="237" t="s">
        <v>21</v>
      </c>
      <c r="J236" s="237" t="s">
        <v>4827</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4828</v>
      </c>
      <c r="B237" s="237" t="s">
        <v>4829</v>
      </c>
      <c r="C237" s="237" t="s">
        <v>4830</v>
      </c>
      <c r="D237" s="237" t="s">
        <v>4831</v>
      </c>
      <c r="E237" s="237" t="s">
        <v>21</v>
      </c>
      <c r="F237" s="237" t="s">
        <v>21</v>
      </c>
      <c r="G237" s="237" t="s">
        <v>4832</v>
      </c>
      <c r="H237" s="237" t="s">
        <v>4833</v>
      </c>
      <c r="I237" s="237" t="s">
        <v>4063</v>
      </c>
      <c r="J237" s="237" t="s">
        <v>4834</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4835</v>
      </c>
      <c r="B238" s="237" t="s">
        <v>4836</v>
      </c>
      <c r="C238" s="237" t="s">
        <v>4837</v>
      </c>
      <c r="D238" s="237" t="s">
        <v>21</v>
      </c>
      <c r="E238" s="237" t="s">
        <v>21</v>
      </c>
      <c r="F238" s="237" t="s">
        <v>21</v>
      </c>
      <c r="G238" s="237" t="s">
        <v>21</v>
      </c>
      <c r="H238" s="237" t="s">
        <v>4838</v>
      </c>
      <c r="I238" s="237" t="s">
        <v>4839</v>
      </c>
      <c r="J238" s="237" t="s">
        <v>4840</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4841</v>
      </c>
      <c r="B239" s="237" t="s">
        <v>4842</v>
      </c>
      <c r="C239" s="237" t="s">
        <v>4843</v>
      </c>
      <c r="D239" s="237" t="s">
        <v>21</v>
      </c>
      <c r="E239" s="237" t="s">
        <v>21</v>
      </c>
      <c r="F239" s="237" t="s">
        <v>21</v>
      </c>
      <c r="G239" s="237" t="s">
        <v>21</v>
      </c>
      <c r="H239" s="237" t="s">
        <v>4844</v>
      </c>
      <c r="I239" s="237" t="s">
        <v>4063</v>
      </c>
      <c r="J239" s="237" t="s">
        <v>4845</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4846</v>
      </c>
      <c r="B240" s="237" t="s">
        <v>4847</v>
      </c>
      <c r="C240" s="237" t="s">
        <v>4848</v>
      </c>
      <c r="D240" s="237" t="s">
        <v>4849</v>
      </c>
      <c r="E240" s="237" t="s">
        <v>21</v>
      </c>
      <c r="F240" s="237" t="s">
        <v>21</v>
      </c>
      <c r="G240" s="237" t="s">
        <v>21</v>
      </c>
      <c r="H240" s="237" t="s">
        <v>4850</v>
      </c>
      <c r="I240" s="237" t="s">
        <v>21</v>
      </c>
      <c r="J240" s="237" t="s">
        <v>4851</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1202</v>
      </c>
      <c r="B241" s="236" t="s">
        <v>4852</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4853</v>
      </c>
      <c r="B242" s="237" t="s">
        <v>4854</v>
      </c>
      <c r="C242" s="237" t="s">
        <v>4855</v>
      </c>
      <c r="D242" s="237" t="s">
        <v>21</v>
      </c>
      <c r="E242" s="237" t="s">
        <v>21</v>
      </c>
      <c r="F242" s="237" t="s">
        <v>4856</v>
      </c>
      <c r="G242" s="237" t="s">
        <v>21</v>
      </c>
      <c r="H242" s="237" t="s">
        <v>4857</v>
      </c>
      <c r="I242" s="237" t="s">
        <v>21</v>
      </c>
      <c r="J242" s="237" t="s">
        <v>4858</v>
      </c>
      <c r="K242" s="240">
        <f>IF(COUNTIF(L242:AY242,"&lt;&gt;")=0,"",SUMPRODUCT(((Recommendations[ImplStatus]="Implemented")+(Recommendations[ImplStatus]="Compensated"))*ISNUMBER(MATCH(Recommendations[Id],L242:AY242,0)))/COUNTIF(L242:AY242,"&lt;&gt;"))</f>
        <v>0</v>
      </c>
      <c r="L242" s="243" t="s">
        <v>351</v>
      </c>
      <c r="M242" s="243" t="s">
        <v>433</v>
      </c>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1206</v>
      </c>
      <c r="B243" s="236" t="s">
        <v>4859</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4860</v>
      </c>
      <c r="B244" s="237" t="s">
        <v>4861</v>
      </c>
      <c r="C244" s="237" t="s">
        <v>4862</v>
      </c>
      <c r="D244" s="237" t="s">
        <v>21</v>
      </c>
      <c r="E244" s="237" t="s">
        <v>21</v>
      </c>
      <c r="F244" s="237" t="s">
        <v>4863</v>
      </c>
      <c r="G244" s="237" t="s">
        <v>21</v>
      </c>
      <c r="H244" s="237" t="s">
        <v>4864</v>
      </c>
      <c r="I244" s="237" t="s">
        <v>4865</v>
      </c>
      <c r="J244" s="237" t="s">
        <v>4866</v>
      </c>
      <c r="K244" s="240">
        <f>IF(COUNTIF(L244:AY244,"&lt;&gt;")=0,"",SUMPRODUCT(((Recommendations[ImplStatus]="Implemented")+(Recommendations[ImplStatus]="Compensated"))*ISNUMBER(MATCH(Recommendations[Id],L244:AY244,0)))/COUNTIF(L244:AY244,"&lt;&gt;"))</f>
        <v>0</v>
      </c>
      <c r="L244" s="243" t="s">
        <v>366</v>
      </c>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4867</v>
      </c>
      <c r="B245" s="237" t="s">
        <v>4868</v>
      </c>
      <c r="C245" s="237" t="s">
        <v>4869</v>
      </c>
      <c r="D245" s="237" t="s">
        <v>4870</v>
      </c>
      <c r="E245" s="237" t="s">
        <v>21</v>
      </c>
      <c r="F245" s="237" t="s">
        <v>21</v>
      </c>
      <c r="G245" s="237" t="s">
        <v>21</v>
      </c>
      <c r="H245" s="237" t="s">
        <v>4871</v>
      </c>
      <c r="I245" s="237" t="s">
        <v>21</v>
      </c>
      <c r="J245" s="237" t="s">
        <v>4872</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4873</v>
      </c>
      <c r="B246" s="237" t="s">
        <v>4874</v>
      </c>
      <c r="C246" s="237" t="s">
        <v>4875</v>
      </c>
      <c r="D246" s="237" t="s">
        <v>21</v>
      </c>
      <c r="E246" s="237" t="s">
        <v>21</v>
      </c>
      <c r="F246" s="237" t="s">
        <v>21</v>
      </c>
      <c r="G246" s="237" t="s">
        <v>21</v>
      </c>
      <c r="H246" s="237" t="s">
        <v>4876</v>
      </c>
      <c r="I246" s="237" t="s">
        <v>21</v>
      </c>
      <c r="J246" s="237" t="s">
        <v>4877</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1210</v>
      </c>
      <c r="B247" s="236" t="s">
        <v>4878</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4879</v>
      </c>
      <c r="B248" s="237" t="s">
        <v>4880</v>
      </c>
      <c r="C248" s="237" t="s">
        <v>4881</v>
      </c>
      <c r="D248" s="237" t="s">
        <v>4882</v>
      </c>
      <c r="E248" s="237" t="s">
        <v>21</v>
      </c>
      <c r="F248" s="237" t="s">
        <v>21</v>
      </c>
      <c r="G248" s="237" t="s">
        <v>21</v>
      </c>
      <c r="H248" s="237" t="s">
        <v>4883</v>
      </c>
      <c r="I248" s="237" t="s">
        <v>4884</v>
      </c>
      <c r="J248" s="237" t="s">
        <v>4885</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4886</v>
      </c>
      <c r="B249" s="237" t="s">
        <v>4887</v>
      </c>
      <c r="C249" s="237" t="s">
        <v>4881</v>
      </c>
      <c r="D249" s="237" t="s">
        <v>4888</v>
      </c>
      <c r="E249" s="237" t="s">
        <v>21</v>
      </c>
      <c r="F249" s="237" t="s">
        <v>21</v>
      </c>
      <c r="G249" s="237" t="s">
        <v>21</v>
      </c>
      <c r="H249" s="237" t="s">
        <v>4883</v>
      </c>
      <c r="I249" s="237" t="s">
        <v>4889</v>
      </c>
      <c r="J249" s="237" t="s">
        <v>4890</v>
      </c>
      <c r="K249" s="240">
        <f>IF(COUNTIF(L249:AY249,"&lt;&gt;")=0,"",SUMPRODUCT(((Recommendations[ImplStatus]="Implemented")+(Recommendations[ImplStatus]="Compensated"))*ISNUMBER(MATCH(Recommendations[Id],L249:AY249,0)))/COUNTIF(L249:AY249,"&lt;&gt;"))</f>
        <v>0</v>
      </c>
      <c r="L249" s="243" t="s">
        <v>192</v>
      </c>
      <c r="M249" s="243" t="s">
        <v>361</v>
      </c>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4891</v>
      </c>
      <c r="B250" s="237" t="s">
        <v>4892</v>
      </c>
      <c r="C250" s="237" t="s">
        <v>4893</v>
      </c>
      <c r="D250" s="237" t="s">
        <v>4894</v>
      </c>
      <c r="E250" s="237" t="s">
        <v>21</v>
      </c>
      <c r="F250" s="237" t="s">
        <v>21</v>
      </c>
      <c r="G250" s="237" t="s">
        <v>21</v>
      </c>
      <c r="H250" s="237" t="s">
        <v>4895</v>
      </c>
      <c r="I250" s="237" t="s">
        <v>21</v>
      </c>
      <c r="J250" s="237" t="s">
        <v>4896</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4897</v>
      </c>
      <c r="B251" s="235" t="s">
        <v>4898</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1216</v>
      </c>
      <c r="B252" s="236" t="s">
        <v>4899</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4900</v>
      </c>
      <c r="B253" s="237" t="s">
        <v>4901</v>
      </c>
      <c r="C253" s="237" t="s">
        <v>4902</v>
      </c>
      <c r="D253" s="237" t="s">
        <v>3835</v>
      </c>
      <c r="E253" s="237" t="s">
        <v>3621</v>
      </c>
      <c r="F253" s="237" t="s">
        <v>21</v>
      </c>
      <c r="G253" s="237" t="s">
        <v>21</v>
      </c>
      <c r="H253" s="237" t="s">
        <v>4903</v>
      </c>
      <c r="I253" s="237" t="s">
        <v>21</v>
      </c>
      <c r="J253" s="237" t="s">
        <v>4904</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4905</v>
      </c>
      <c r="B254" s="237" t="s">
        <v>4906</v>
      </c>
      <c r="C254" s="237" t="s">
        <v>3626</v>
      </c>
      <c r="D254" s="237" t="s">
        <v>3627</v>
      </c>
      <c r="E254" s="237" t="s">
        <v>21</v>
      </c>
      <c r="F254" s="237" t="s">
        <v>3629</v>
      </c>
      <c r="G254" s="237" t="s">
        <v>21</v>
      </c>
      <c r="H254" s="237" t="s">
        <v>4907</v>
      </c>
      <c r="I254" s="237" t="s">
        <v>21</v>
      </c>
      <c r="J254" s="237" t="s">
        <v>4908</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1220</v>
      </c>
      <c r="B255" s="236" t="s">
        <v>4909</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4910</v>
      </c>
      <c r="B256" s="237" t="s">
        <v>4911</v>
      </c>
      <c r="C256" s="237" t="s">
        <v>4912</v>
      </c>
      <c r="D256" s="237" t="s">
        <v>4913</v>
      </c>
      <c r="E256" s="237" t="s">
        <v>4914</v>
      </c>
      <c r="F256" s="237" t="s">
        <v>4915</v>
      </c>
      <c r="G256" s="237" t="s">
        <v>21</v>
      </c>
      <c r="H256" s="237" t="s">
        <v>4916</v>
      </c>
      <c r="I256" s="237" t="s">
        <v>21</v>
      </c>
      <c r="J256" s="237" t="s">
        <v>4917</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4918</v>
      </c>
      <c r="B257" s="237" t="s">
        <v>4919</v>
      </c>
      <c r="C257" s="237" t="s">
        <v>4920</v>
      </c>
      <c r="D257" s="237" t="s">
        <v>4921</v>
      </c>
      <c r="E257" s="237" t="s">
        <v>21</v>
      </c>
      <c r="F257" s="237" t="s">
        <v>21</v>
      </c>
      <c r="G257" s="237" t="s">
        <v>21</v>
      </c>
      <c r="H257" s="237" t="s">
        <v>4922</v>
      </c>
      <c r="I257" s="237" t="s">
        <v>21</v>
      </c>
      <c r="J257" s="237" t="s">
        <v>4923</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1225</v>
      </c>
      <c r="B258" s="236" t="s">
        <v>4924</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4925</v>
      </c>
      <c r="B259" s="237" t="s">
        <v>4926</v>
      </c>
      <c r="C259" s="237" t="s">
        <v>4927</v>
      </c>
      <c r="D259" s="237" t="s">
        <v>4928</v>
      </c>
      <c r="E259" s="237" t="s">
        <v>4929</v>
      </c>
      <c r="F259" s="237" t="s">
        <v>21</v>
      </c>
      <c r="G259" s="237" t="s">
        <v>21</v>
      </c>
      <c r="H259" s="237" t="s">
        <v>4930</v>
      </c>
      <c r="I259" s="237" t="s">
        <v>21</v>
      </c>
      <c r="J259" s="237" t="s">
        <v>4931</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4932</v>
      </c>
      <c r="B260" s="237" t="s">
        <v>4933</v>
      </c>
      <c r="C260" s="237" t="s">
        <v>4934</v>
      </c>
      <c r="D260" s="237" t="s">
        <v>21</v>
      </c>
      <c r="E260" s="237" t="s">
        <v>21</v>
      </c>
      <c r="F260" s="237" t="s">
        <v>21</v>
      </c>
      <c r="G260" s="237" t="s">
        <v>21</v>
      </c>
      <c r="H260" s="237" t="s">
        <v>4935</v>
      </c>
      <c r="I260" s="237" t="s">
        <v>4936</v>
      </c>
      <c r="J260" s="237" t="s">
        <v>4937</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4938</v>
      </c>
      <c r="B261" s="237" t="s">
        <v>4939</v>
      </c>
      <c r="C261" s="237" t="s">
        <v>4940</v>
      </c>
      <c r="D261" s="237" t="s">
        <v>4941</v>
      </c>
      <c r="E261" s="237" t="s">
        <v>21</v>
      </c>
      <c r="F261" s="237" t="s">
        <v>21</v>
      </c>
      <c r="G261" s="237" t="s">
        <v>21</v>
      </c>
      <c r="H261" s="237" t="s">
        <v>4942</v>
      </c>
      <c r="I261" s="237" t="s">
        <v>4943</v>
      </c>
      <c r="J261" s="237" t="s">
        <v>4944</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4945</v>
      </c>
      <c r="B262" s="237" t="s">
        <v>4946</v>
      </c>
      <c r="C262" s="237" t="s">
        <v>4947</v>
      </c>
      <c r="D262" s="237" t="s">
        <v>4948</v>
      </c>
      <c r="E262" s="237" t="s">
        <v>21</v>
      </c>
      <c r="F262" s="237" t="s">
        <v>21</v>
      </c>
      <c r="G262" s="237" t="s">
        <v>21</v>
      </c>
      <c r="H262" s="237" t="s">
        <v>4949</v>
      </c>
      <c r="I262" s="237" t="s">
        <v>4950</v>
      </c>
      <c r="J262" s="237" t="s">
        <v>4951</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4952</v>
      </c>
      <c r="B263" s="237" t="s">
        <v>4953</v>
      </c>
      <c r="C263" s="237" t="s">
        <v>4954</v>
      </c>
      <c r="D263" s="237" t="s">
        <v>4955</v>
      </c>
      <c r="E263" s="237" t="s">
        <v>21</v>
      </c>
      <c r="F263" s="237" t="s">
        <v>21</v>
      </c>
      <c r="G263" s="237" t="s">
        <v>4956</v>
      </c>
      <c r="H263" s="237" t="s">
        <v>3859</v>
      </c>
      <c r="I263" s="237" t="s">
        <v>4957</v>
      </c>
      <c r="J263" s="237" t="s">
        <v>4958</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4959</v>
      </c>
      <c r="B264" s="237" t="s">
        <v>4960</v>
      </c>
      <c r="C264" s="237" t="s">
        <v>4947</v>
      </c>
      <c r="D264" s="237" t="s">
        <v>4961</v>
      </c>
      <c r="E264" s="237" t="s">
        <v>21</v>
      </c>
      <c r="F264" s="237" t="s">
        <v>21</v>
      </c>
      <c r="G264" s="237" t="s">
        <v>21</v>
      </c>
      <c r="H264" s="237" t="s">
        <v>4962</v>
      </c>
      <c r="I264" s="237" t="s">
        <v>21</v>
      </c>
      <c r="J264" s="237" t="s">
        <v>4963</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1229</v>
      </c>
      <c r="B265" s="236" t="s">
        <v>4964</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4965</v>
      </c>
      <c r="B266" s="237" t="s">
        <v>4966</v>
      </c>
      <c r="C266" s="237" t="s">
        <v>4967</v>
      </c>
      <c r="D266" s="237" t="s">
        <v>4968</v>
      </c>
      <c r="E266" s="237" t="s">
        <v>4969</v>
      </c>
      <c r="F266" s="237" t="s">
        <v>21</v>
      </c>
      <c r="G266" s="237" t="s">
        <v>4970</v>
      </c>
      <c r="H266" s="237" t="s">
        <v>4971</v>
      </c>
      <c r="I266" s="237" t="s">
        <v>4972</v>
      </c>
      <c r="J266" s="237" t="s">
        <v>4973</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4974</v>
      </c>
      <c r="B267" s="237" t="s">
        <v>4975</v>
      </c>
      <c r="C267" s="237" t="s">
        <v>4976</v>
      </c>
      <c r="D267" s="237" t="s">
        <v>4977</v>
      </c>
      <c r="E267" s="237" t="s">
        <v>21</v>
      </c>
      <c r="F267" s="237" t="s">
        <v>21</v>
      </c>
      <c r="G267" s="237" t="s">
        <v>21</v>
      </c>
      <c r="H267" s="237" t="s">
        <v>4978</v>
      </c>
      <c r="I267" s="237" t="s">
        <v>21</v>
      </c>
      <c r="J267" s="237" t="s">
        <v>4979</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4980</v>
      </c>
      <c r="B268" s="237" t="s">
        <v>4981</v>
      </c>
      <c r="C268" s="237" t="s">
        <v>4982</v>
      </c>
      <c r="D268" s="237" t="s">
        <v>4977</v>
      </c>
      <c r="E268" s="237" t="s">
        <v>21</v>
      </c>
      <c r="F268" s="237" t="s">
        <v>21</v>
      </c>
      <c r="G268" s="237" t="s">
        <v>4983</v>
      </c>
      <c r="H268" s="237" t="s">
        <v>4984</v>
      </c>
      <c r="I268" s="237" t="s">
        <v>21</v>
      </c>
      <c r="J268" s="237" t="s">
        <v>4985</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4986</v>
      </c>
      <c r="B269" s="237" t="s">
        <v>4987</v>
      </c>
      <c r="C269" s="237" t="s">
        <v>4982</v>
      </c>
      <c r="D269" s="237" t="s">
        <v>4988</v>
      </c>
      <c r="E269" s="237" t="s">
        <v>21</v>
      </c>
      <c r="F269" s="237" t="s">
        <v>21</v>
      </c>
      <c r="G269" s="237" t="s">
        <v>21</v>
      </c>
      <c r="H269" s="237" t="s">
        <v>4989</v>
      </c>
      <c r="I269" s="237" t="s">
        <v>21</v>
      </c>
      <c r="J269" s="237" t="s">
        <v>4990</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4991</v>
      </c>
      <c r="B270" s="237" t="s">
        <v>4992</v>
      </c>
      <c r="C270" s="237" t="s">
        <v>4993</v>
      </c>
      <c r="D270" s="237" t="s">
        <v>4994</v>
      </c>
      <c r="E270" s="237" t="s">
        <v>21</v>
      </c>
      <c r="F270" s="237" t="s">
        <v>21</v>
      </c>
      <c r="G270" s="237" t="s">
        <v>21</v>
      </c>
      <c r="H270" s="237" t="s">
        <v>4995</v>
      </c>
      <c r="I270" s="237" t="s">
        <v>21</v>
      </c>
      <c r="J270" s="237" t="s">
        <v>4996</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4997</v>
      </c>
      <c r="B271" s="237" t="s">
        <v>4998</v>
      </c>
      <c r="C271" s="237" t="s">
        <v>4999</v>
      </c>
      <c r="D271" s="237" t="s">
        <v>5000</v>
      </c>
      <c r="E271" s="237" t="s">
        <v>21</v>
      </c>
      <c r="F271" s="237" t="s">
        <v>21</v>
      </c>
      <c r="G271" s="237" t="s">
        <v>21</v>
      </c>
      <c r="H271" s="237" t="s">
        <v>5001</v>
      </c>
      <c r="I271" s="237" t="s">
        <v>5002</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5003</v>
      </c>
      <c r="B272" s="237" t="s">
        <v>5004</v>
      </c>
      <c r="C272" s="237" t="s">
        <v>5005</v>
      </c>
      <c r="D272" s="237" t="s">
        <v>5006</v>
      </c>
      <c r="E272" s="237" t="s">
        <v>21</v>
      </c>
      <c r="F272" s="237" t="s">
        <v>21</v>
      </c>
      <c r="G272" s="237" t="s">
        <v>21</v>
      </c>
      <c r="H272" s="237" t="s">
        <v>5007</v>
      </c>
      <c r="I272" s="237" t="s">
        <v>5008</v>
      </c>
      <c r="J272" s="237" t="s">
        <v>5009</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1233</v>
      </c>
      <c r="B273" s="236" t="s">
        <v>5010</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5011</v>
      </c>
      <c r="B274" s="237" t="s">
        <v>5012</v>
      </c>
      <c r="C274" s="237" t="s">
        <v>5013</v>
      </c>
      <c r="D274" s="237" t="s">
        <v>5006</v>
      </c>
      <c r="E274" s="237" t="s">
        <v>5014</v>
      </c>
      <c r="F274" s="237" t="s">
        <v>21</v>
      </c>
      <c r="G274" s="237" t="s">
        <v>21</v>
      </c>
      <c r="H274" s="237" t="s">
        <v>5015</v>
      </c>
      <c r="I274" s="237" t="s">
        <v>21</v>
      </c>
      <c r="J274" s="237" t="s">
        <v>5016</v>
      </c>
      <c r="K274" s="240" t="str">
        <f>IF(COUNTIF(L274:AY274,"&lt;&gt;")=0,"",SUMPRODUCT(((Recommendations[ImplStatus]="Implemented")+(Recommendations[ImplStatus]="Compensated"))*ISNUMBER(MATCH(Recommendations[Id],L274:AY274,0)))/COUNTIF(L274:AY274,"&lt;&gt;"))</f>
        <v/>
      </c>
      <c r="L274" s="243"/>
      <c r="M274" s="243"/>
      <c r="N274" s="243"/>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5017</v>
      </c>
      <c r="B275" s="237" t="s">
        <v>5018</v>
      </c>
      <c r="C275" s="237" t="s">
        <v>5019</v>
      </c>
      <c r="D275" s="237" t="s">
        <v>5020</v>
      </c>
      <c r="E275" s="237" t="s">
        <v>21</v>
      </c>
      <c r="F275" s="237" t="s">
        <v>21</v>
      </c>
      <c r="G275" s="237" t="s">
        <v>21</v>
      </c>
      <c r="H275" s="237" t="s">
        <v>5021</v>
      </c>
      <c r="I275" s="237" t="s">
        <v>21</v>
      </c>
      <c r="J275" s="237" t="s">
        <v>5022</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5023</v>
      </c>
      <c r="B276" s="237" t="s">
        <v>5024</v>
      </c>
      <c r="C276" s="237" t="s">
        <v>5025</v>
      </c>
      <c r="D276" s="237" t="s">
        <v>5026</v>
      </c>
      <c r="E276" s="237" t="s">
        <v>21</v>
      </c>
      <c r="F276" s="237" t="s">
        <v>5027</v>
      </c>
      <c r="G276" s="237" t="s">
        <v>21</v>
      </c>
      <c r="H276" s="237" t="s">
        <v>5028</v>
      </c>
      <c r="I276" s="237" t="s">
        <v>5029</v>
      </c>
      <c r="J276" s="237" t="s">
        <v>5030</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5031</v>
      </c>
      <c r="B277" s="236" t="s">
        <v>5032</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5033</v>
      </c>
      <c r="B278" s="237" t="s">
        <v>5034</v>
      </c>
      <c r="C278" s="237" t="s">
        <v>5035</v>
      </c>
      <c r="D278" s="237" t="s">
        <v>5036</v>
      </c>
      <c r="E278" s="237" t="s">
        <v>21</v>
      </c>
      <c r="F278" s="237" t="s">
        <v>5037</v>
      </c>
      <c r="G278" s="237" t="s">
        <v>21</v>
      </c>
      <c r="H278" s="237" t="s">
        <v>5038</v>
      </c>
      <c r="I278" s="237" t="s">
        <v>21</v>
      </c>
      <c r="J278" s="237" t="s">
        <v>5039</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5040</v>
      </c>
      <c r="B279" s="235" t="s">
        <v>5041</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1239</v>
      </c>
      <c r="B280" s="236" t="s">
        <v>5042</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5043</v>
      </c>
      <c r="B281" s="237" t="s">
        <v>5044</v>
      </c>
      <c r="C281" s="237" t="s">
        <v>5045</v>
      </c>
      <c r="D281" s="237" t="s">
        <v>5046</v>
      </c>
      <c r="E281" s="237" t="s">
        <v>5047</v>
      </c>
      <c r="F281" s="237" t="s">
        <v>21</v>
      </c>
      <c r="G281" s="237" t="s">
        <v>21</v>
      </c>
      <c r="H281" s="237" t="s">
        <v>5048</v>
      </c>
      <c r="I281" s="237" t="s">
        <v>21</v>
      </c>
      <c r="J281" s="237" t="s">
        <v>5049</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5050</v>
      </c>
      <c r="B282" s="237" t="s">
        <v>5051</v>
      </c>
      <c r="C282" s="237" t="s">
        <v>5052</v>
      </c>
      <c r="D282" s="237" t="s">
        <v>21</v>
      </c>
      <c r="E282" s="237" t="s">
        <v>21</v>
      </c>
      <c r="F282" s="237" t="s">
        <v>21</v>
      </c>
      <c r="G282" s="237" t="s">
        <v>21</v>
      </c>
      <c r="H282" s="237" t="s">
        <v>5053</v>
      </c>
      <c r="I282" s="237" t="s">
        <v>21</v>
      </c>
      <c r="J282" s="237" t="s">
        <v>5054</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5055</v>
      </c>
      <c r="B283" s="237" t="s">
        <v>5056</v>
      </c>
      <c r="C283" s="237" t="s">
        <v>5057</v>
      </c>
      <c r="D283" s="237" t="s">
        <v>21</v>
      </c>
      <c r="E283" s="237" t="s">
        <v>21</v>
      </c>
      <c r="F283" s="237" t="s">
        <v>21</v>
      </c>
      <c r="G283" s="237" t="s">
        <v>21</v>
      </c>
      <c r="H283" s="237" t="s">
        <v>5058</v>
      </c>
      <c r="I283" s="237" t="s">
        <v>21</v>
      </c>
      <c r="J283" s="237" t="s">
        <v>5059</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5060</v>
      </c>
      <c r="B284" s="237" t="s">
        <v>5061</v>
      </c>
      <c r="C284" s="237" t="s">
        <v>5062</v>
      </c>
      <c r="D284" s="237" t="s">
        <v>5063</v>
      </c>
      <c r="E284" s="237" t="s">
        <v>21</v>
      </c>
      <c r="F284" s="237" t="s">
        <v>21</v>
      </c>
      <c r="G284" s="237" t="s">
        <v>21</v>
      </c>
      <c r="H284" s="237" t="s">
        <v>5064</v>
      </c>
      <c r="I284" s="237" t="s">
        <v>21</v>
      </c>
      <c r="J284" s="237" t="s">
        <v>5065</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1243</v>
      </c>
      <c r="B285" s="236" t="s">
        <v>5066</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5067</v>
      </c>
      <c r="B286" s="237" t="s">
        <v>5068</v>
      </c>
      <c r="C286" s="237" t="s">
        <v>5069</v>
      </c>
      <c r="D286" s="237" t="s">
        <v>5070</v>
      </c>
      <c r="E286" s="237" t="s">
        <v>21</v>
      </c>
      <c r="F286" s="237" t="s">
        <v>21</v>
      </c>
      <c r="G286" s="237" t="s">
        <v>21</v>
      </c>
      <c r="H286" s="237" t="s">
        <v>5071</v>
      </c>
      <c r="I286" s="237" t="s">
        <v>5072</v>
      </c>
      <c r="J286" s="237" t="s">
        <v>5073</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1247</v>
      </c>
      <c r="B287" s="236" t="s">
        <v>5074</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5075</v>
      </c>
      <c r="B288" s="237" t="s">
        <v>5076</v>
      </c>
      <c r="C288" s="237" t="s">
        <v>5077</v>
      </c>
      <c r="D288" s="237" t="s">
        <v>5078</v>
      </c>
      <c r="E288" s="237" t="s">
        <v>5079</v>
      </c>
      <c r="F288" s="237" t="s">
        <v>5080</v>
      </c>
      <c r="G288" s="237" t="s">
        <v>5081</v>
      </c>
      <c r="H288" s="237" t="s">
        <v>5082</v>
      </c>
      <c r="I288" s="237" t="s">
        <v>4063</v>
      </c>
      <c r="J288" s="237" t="s">
        <v>5083</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5084</v>
      </c>
      <c r="B289" s="237" t="s">
        <v>5085</v>
      </c>
      <c r="C289" s="237" t="s">
        <v>5086</v>
      </c>
      <c r="D289" s="237" t="s">
        <v>21</v>
      </c>
      <c r="E289" s="237" t="s">
        <v>5079</v>
      </c>
      <c r="F289" s="237" t="s">
        <v>21</v>
      </c>
      <c r="G289" s="237" t="s">
        <v>5087</v>
      </c>
      <c r="H289" s="237" t="s">
        <v>5088</v>
      </c>
      <c r="I289" s="237" t="s">
        <v>5089</v>
      </c>
      <c r="J289" s="237" t="s">
        <v>5090</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5091</v>
      </c>
      <c r="B290" s="237" t="s">
        <v>5092</v>
      </c>
      <c r="C290" s="237" t="s">
        <v>5093</v>
      </c>
      <c r="D290" s="237" t="s">
        <v>21</v>
      </c>
      <c r="E290" s="237" t="s">
        <v>5094</v>
      </c>
      <c r="F290" s="237" t="s">
        <v>21</v>
      </c>
      <c r="G290" s="237" t="s">
        <v>5095</v>
      </c>
      <c r="H290" s="237" t="s">
        <v>5096</v>
      </c>
      <c r="I290" s="237" t="s">
        <v>5097</v>
      </c>
      <c r="J290" s="237" t="s">
        <v>5098</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5099</v>
      </c>
      <c r="B291" s="237" t="s">
        <v>5100</v>
      </c>
      <c r="C291" s="237" t="s">
        <v>5101</v>
      </c>
      <c r="D291" s="237" t="s">
        <v>21</v>
      </c>
      <c r="E291" s="237" t="s">
        <v>21</v>
      </c>
      <c r="F291" s="237" t="s">
        <v>21</v>
      </c>
      <c r="G291" s="237" t="s">
        <v>21</v>
      </c>
      <c r="H291" s="237" t="s">
        <v>5102</v>
      </c>
      <c r="I291" s="237" t="s">
        <v>4063</v>
      </c>
      <c r="J291" s="237" t="s">
        <v>5103</v>
      </c>
      <c r="K291" s="240" t="str">
        <f>IF(COUNTIF(L291:AY291,"&lt;&gt;")=0,"",SUMPRODUCT(((Recommendations[ImplStatus]="Implemented")+(Recommendations[ImplStatus]="Compensated"))*ISNUMBER(MATCH(Recommendations[Id],L291:AY291,0)))/COUNTIF(L291:AY291,"&lt;&gt;"))</f>
        <v/>
      </c>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1251</v>
      </c>
      <c r="B292" s="236" t="s">
        <v>5104</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5105</v>
      </c>
      <c r="B293" s="237" t="s">
        <v>5106</v>
      </c>
      <c r="C293" s="237" t="s">
        <v>5107</v>
      </c>
      <c r="D293" s="237" t="s">
        <v>5108</v>
      </c>
      <c r="E293" s="237" t="s">
        <v>21</v>
      </c>
      <c r="F293" s="237" t="s">
        <v>21</v>
      </c>
      <c r="G293" s="237" t="s">
        <v>21</v>
      </c>
      <c r="H293" s="237" t="s">
        <v>5109</v>
      </c>
      <c r="I293" s="237" t="s">
        <v>5110</v>
      </c>
      <c r="J293" s="237" t="s">
        <v>5111</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5112</v>
      </c>
      <c r="B294" s="237" t="s">
        <v>5113</v>
      </c>
      <c r="C294" s="237" t="s">
        <v>5114</v>
      </c>
      <c r="D294" s="237" t="s">
        <v>5108</v>
      </c>
      <c r="E294" s="237" t="s">
        <v>21</v>
      </c>
      <c r="F294" s="237" t="s">
        <v>5115</v>
      </c>
      <c r="G294" s="237" t="s">
        <v>21</v>
      </c>
      <c r="H294" s="237" t="s">
        <v>5116</v>
      </c>
      <c r="I294" s="237" t="s">
        <v>4033</v>
      </c>
      <c r="J294" s="237" t="s">
        <v>5117</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5118</v>
      </c>
      <c r="B295" s="237" t="s">
        <v>5119</v>
      </c>
      <c r="C295" s="237" t="s">
        <v>5120</v>
      </c>
      <c r="D295" s="237" t="s">
        <v>5121</v>
      </c>
      <c r="E295" s="237" t="s">
        <v>21</v>
      </c>
      <c r="F295" s="237" t="s">
        <v>21</v>
      </c>
      <c r="G295" s="237" t="s">
        <v>21</v>
      </c>
      <c r="H295" s="237" t="s">
        <v>5122</v>
      </c>
      <c r="I295" s="237" t="s">
        <v>4033</v>
      </c>
      <c r="J295" s="237" t="s">
        <v>5123</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1255</v>
      </c>
      <c r="B296" s="236" t="s">
        <v>5124</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5125</v>
      </c>
      <c r="B297" s="237" t="s">
        <v>5126</v>
      </c>
      <c r="C297" s="237" t="s">
        <v>5127</v>
      </c>
      <c r="D297" s="237" t="s">
        <v>5121</v>
      </c>
      <c r="E297" s="237" t="s">
        <v>21</v>
      </c>
      <c r="F297" s="237" t="s">
        <v>5128</v>
      </c>
      <c r="G297" s="237" t="s">
        <v>21</v>
      </c>
      <c r="H297" s="237" t="s">
        <v>5129</v>
      </c>
      <c r="I297" s="237" t="s">
        <v>21</v>
      </c>
      <c r="J297" s="237" t="s">
        <v>5130</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5131</v>
      </c>
      <c r="B298" s="237" t="s">
        <v>5132</v>
      </c>
      <c r="C298" s="237" t="s">
        <v>5133</v>
      </c>
      <c r="D298" s="237" t="s">
        <v>5134</v>
      </c>
      <c r="E298" s="237" t="s">
        <v>21</v>
      </c>
      <c r="F298" s="237" t="s">
        <v>21</v>
      </c>
      <c r="G298" s="237" t="s">
        <v>5135</v>
      </c>
      <c r="H298" s="237" t="s">
        <v>5136</v>
      </c>
      <c r="I298" s="237" t="s">
        <v>5136</v>
      </c>
      <c r="J298" s="237" t="s">
        <v>5137</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5138</v>
      </c>
      <c r="B299" s="237" t="s">
        <v>5139</v>
      </c>
      <c r="C299" s="237" t="s">
        <v>5140</v>
      </c>
      <c r="D299" s="237" t="s">
        <v>21</v>
      </c>
      <c r="E299" s="237" t="s">
        <v>21</v>
      </c>
      <c r="F299" s="237" t="s">
        <v>21</v>
      </c>
      <c r="G299" s="237" t="s">
        <v>21</v>
      </c>
      <c r="H299" s="237" t="s">
        <v>5141</v>
      </c>
      <c r="I299" s="237" t="s">
        <v>5142</v>
      </c>
      <c r="J299" s="237" t="s">
        <v>5143</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5144</v>
      </c>
      <c r="B300" s="237" t="s">
        <v>5145</v>
      </c>
      <c r="C300" s="237" t="s">
        <v>5146</v>
      </c>
      <c r="D300" s="237" t="s">
        <v>21</v>
      </c>
      <c r="E300" s="237" t="s">
        <v>21</v>
      </c>
      <c r="F300" s="237" t="s">
        <v>5147</v>
      </c>
      <c r="G300" s="237" t="s">
        <v>21</v>
      </c>
      <c r="H300" s="237" t="s">
        <v>5148</v>
      </c>
      <c r="I300" s="237" t="s">
        <v>5142</v>
      </c>
      <c r="J300" s="237" t="s">
        <v>5149</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1259</v>
      </c>
      <c r="B301" s="236" t="s">
        <v>5150</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5151</v>
      </c>
      <c r="B302" s="237" t="s">
        <v>5152</v>
      </c>
      <c r="C302" s="237" t="s">
        <v>5153</v>
      </c>
      <c r="D302" s="237" t="s">
        <v>21</v>
      </c>
      <c r="E302" s="237" t="s">
        <v>21</v>
      </c>
      <c r="F302" s="237" t="s">
        <v>21</v>
      </c>
      <c r="G302" s="237" t="s">
        <v>21</v>
      </c>
      <c r="H302" s="237" t="s">
        <v>5154</v>
      </c>
      <c r="I302" s="237" t="s">
        <v>21</v>
      </c>
      <c r="J302" s="237" t="s">
        <v>5155</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5156</v>
      </c>
      <c r="B303" s="237" t="s">
        <v>5157</v>
      </c>
      <c r="C303" s="237" t="s">
        <v>5158</v>
      </c>
      <c r="D303" s="237" t="s">
        <v>5159</v>
      </c>
      <c r="E303" s="237" t="s">
        <v>21</v>
      </c>
      <c r="F303" s="237" t="s">
        <v>21</v>
      </c>
      <c r="G303" s="237" t="s">
        <v>21</v>
      </c>
      <c r="H303" s="237" t="s">
        <v>5160</v>
      </c>
      <c r="I303" s="237" t="s">
        <v>4063</v>
      </c>
      <c r="J303" s="237" t="s">
        <v>5161</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5162</v>
      </c>
      <c r="B304" s="237" t="s">
        <v>5163</v>
      </c>
      <c r="C304" s="237" t="s">
        <v>5164</v>
      </c>
      <c r="D304" s="237" t="s">
        <v>5159</v>
      </c>
      <c r="E304" s="237" t="s">
        <v>21</v>
      </c>
      <c r="F304" s="237" t="s">
        <v>5165</v>
      </c>
      <c r="G304" s="237" t="s">
        <v>21</v>
      </c>
      <c r="H304" s="237" t="s">
        <v>5166</v>
      </c>
      <c r="I304" s="237" t="s">
        <v>21</v>
      </c>
      <c r="J304" s="237" t="s">
        <v>5167</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5168</v>
      </c>
      <c r="B305" s="237" t="s">
        <v>5169</v>
      </c>
      <c r="C305" s="237" t="s">
        <v>5170</v>
      </c>
      <c r="D305" s="237" t="s">
        <v>5171</v>
      </c>
      <c r="E305" s="237" t="s">
        <v>21</v>
      </c>
      <c r="F305" s="237" t="s">
        <v>21</v>
      </c>
      <c r="G305" s="237" t="s">
        <v>21</v>
      </c>
      <c r="H305" s="237" t="s">
        <v>5172</v>
      </c>
      <c r="I305" s="237" t="s">
        <v>5173</v>
      </c>
      <c r="J305" s="237" t="s">
        <v>5174</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5175</v>
      </c>
      <c r="B306" s="237" t="s">
        <v>5176</v>
      </c>
      <c r="C306" s="237" t="s">
        <v>5177</v>
      </c>
      <c r="D306" s="237" t="s">
        <v>5178</v>
      </c>
      <c r="E306" s="237" t="s">
        <v>21</v>
      </c>
      <c r="F306" s="237" t="s">
        <v>21</v>
      </c>
      <c r="G306" s="237" t="s">
        <v>21</v>
      </c>
      <c r="H306" s="237" t="s">
        <v>5179</v>
      </c>
      <c r="I306" s="237" t="s">
        <v>4063</v>
      </c>
      <c r="J306" s="237" t="s">
        <v>5180</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1263</v>
      </c>
      <c r="B307" s="236" t="s">
        <v>5181</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5182</v>
      </c>
      <c r="B308" s="237" t="s">
        <v>5183</v>
      </c>
      <c r="C308" s="237" t="s">
        <v>5184</v>
      </c>
      <c r="D308" s="237" t="s">
        <v>5178</v>
      </c>
      <c r="E308" s="237" t="s">
        <v>21</v>
      </c>
      <c r="F308" s="237" t="s">
        <v>5185</v>
      </c>
      <c r="G308" s="237" t="s">
        <v>21</v>
      </c>
      <c r="H308" s="237" t="s">
        <v>5186</v>
      </c>
      <c r="I308" s="237" t="s">
        <v>5187</v>
      </c>
      <c r="J308" s="237" t="s">
        <v>5188</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1267</v>
      </c>
      <c r="B309" s="236" t="s">
        <v>5189</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5190</v>
      </c>
      <c r="B310" s="237" t="s">
        <v>5191</v>
      </c>
      <c r="C310" s="237" t="s">
        <v>5192</v>
      </c>
      <c r="D310" s="237" t="s">
        <v>21</v>
      </c>
      <c r="E310" s="237" t="s">
        <v>21</v>
      </c>
      <c r="F310" s="237" t="s">
        <v>5193</v>
      </c>
      <c r="G310" s="237" t="s">
        <v>21</v>
      </c>
      <c r="H310" s="237" t="s">
        <v>5194</v>
      </c>
      <c r="I310" s="237" t="s">
        <v>5195</v>
      </c>
      <c r="J310" s="237" t="s">
        <v>5196</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5197</v>
      </c>
      <c r="B311" s="237" t="s">
        <v>5198</v>
      </c>
      <c r="C311" s="237" t="s">
        <v>5199</v>
      </c>
      <c r="D311" s="237" t="s">
        <v>5200</v>
      </c>
      <c r="E311" s="237" t="s">
        <v>21</v>
      </c>
      <c r="F311" s="237" t="s">
        <v>21</v>
      </c>
      <c r="G311" s="237" t="s">
        <v>5201</v>
      </c>
      <c r="H311" s="237" t="s">
        <v>5202</v>
      </c>
      <c r="I311" s="237" t="s">
        <v>21</v>
      </c>
      <c r="J311" s="237" t="s">
        <v>5203</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5204</v>
      </c>
      <c r="B312" s="237" t="s">
        <v>5205</v>
      </c>
      <c r="C312" s="237" t="s">
        <v>5206</v>
      </c>
      <c r="D312" s="237" t="s">
        <v>5207</v>
      </c>
      <c r="E312" s="237" t="s">
        <v>21</v>
      </c>
      <c r="F312" s="237" t="s">
        <v>21</v>
      </c>
      <c r="G312" s="237" t="s">
        <v>21</v>
      </c>
      <c r="H312" s="237" t="s">
        <v>5208</v>
      </c>
      <c r="I312" s="237" t="s">
        <v>21</v>
      </c>
      <c r="J312" s="237" t="s">
        <v>5209</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5210</v>
      </c>
      <c r="B313" s="237" t="s">
        <v>5211</v>
      </c>
      <c r="C313" s="237" t="s">
        <v>5212</v>
      </c>
      <c r="D313" s="237" t="s">
        <v>5213</v>
      </c>
      <c r="E313" s="237" t="s">
        <v>21</v>
      </c>
      <c r="F313" s="237" t="s">
        <v>21</v>
      </c>
      <c r="G313" s="237" t="s">
        <v>5214</v>
      </c>
      <c r="H313" s="237" t="s">
        <v>5215</v>
      </c>
      <c r="I313" s="237" t="s">
        <v>5216</v>
      </c>
      <c r="J313" s="237" t="s">
        <v>5217</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5218</v>
      </c>
      <c r="B314" s="237" t="s">
        <v>5219</v>
      </c>
      <c r="C314" s="237" t="s">
        <v>5220</v>
      </c>
      <c r="D314" s="237" t="s">
        <v>5221</v>
      </c>
      <c r="E314" s="237" t="s">
        <v>21</v>
      </c>
      <c r="F314" s="237" t="s">
        <v>21</v>
      </c>
      <c r="G314" s="237" t="s">
        <v>5222</v>
      </c>
      <c r="H314" s="237" t="s">
        <v>5223</v>
      </c>
      <c r="I314" s="237" t="s">
        <v>5224</v>
      </c>
      <c r="J314" s="237" t="s">
        <v>5225</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5226</v>
      </c>
      <c r="B315" s="236" t="s">
        <v>5227</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5228</v>
      </c>
      <c r="B316" s="237" t="s">
        <v>5229</v>
      </c>
      <c r="C316" s="237" t="s">
        <v>5230</v>
      </c>
      <c r="D316" s="237" t="s">
        <v>21</v>
      </c>
      <c r="E316" s="237" t="s">
        <v>21</v>
      </c>
      <c r="F316" s="237" t="s">
        <v>21</v>
      </c>
      <c r="G316" s="237" t="s">
        <v>21</v>
      </c>
      <c r="H316" s="237" t="s">
        <v>5231</v>
      </c>
      <c r="I316" s="237" t="s">
        <v>5232</v>
      </c>
      <c r="J316" s="237" t="s">
        <v>5233</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5234</v>
      </c>
      <c r="B317" s="237" t="s">
        <v>5235</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5236</v>
      </c>
      <c r="B318" s="236" t="s">
        <v>5237</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5238</v>
      </c>
      <c r="B319" s="237" t="s">
        <v>5239</v>
      </c>
      <c r="C319" s="237" t="s">
        <v>5240</v>
      </c>
      <c r="D319" s="237" t="s">
        <v>5241</v>
      </c>
      <c r="E319" s="237" t="s">
        <v>21</v>
      </c>
      <c r="F319" s="237" t="s">
        <v>5242</v>
      </c>
      <c r="G319" s="237" t="s">
        <v>5243</v>
      </c>
      <c r="H319" s="237" t="s">
        <v>5244</v>
      </c>
      <c r="I319" s="237" t="s">
        <v>21</v>
      </c>
      <c r="J319" s="237" t="s">
        <v>5245</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5246</v>
      </c>
      <c r="B320" s="237" t="s">
        <v>5247</v>
      </c>
      <c r="C320" s="237" t="s">
        <v>5248</v>
      </c>
      <c r="D320" s="237" t="s">
        <v>5249</v>
      </c>
      <c r="E320" s="237" t="s">
        <v>21</v>
      </c>
      <c r="F320" s="237" t="s">
        <v>21</v>
      </c>
      <c r="G320" s="237" t="s">
        <v>21</v>
      </c>
      <c r="H320" s="237" t="s">
        <v>5250</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5251</v>
      </c>
      <c r="B321" s="237" t="s">
        <v>5252</v>
      </c>
      <c r="C321" s="237" t="s">
        <v>5253</v>
      </c>
      <c r="D321" s="237" t="s">
        <v>5254</v>
      </c>
      <c r="E321" s="237" t="s">
        <v>21</v>
      </c>
      <c r="F321" s="237" t="s">
        <v>21</v>
      </c>
      <c r="G321" s="237" t="s">
        <v>21</v>
      </c>
      <c r="H321" s="237" t="s">
        <v>5255</v>
      </c>
      <c r="I321" s="237" t="s">
        <v>21</v>
      </c>
      <c r="J321" s="237" t="s">
        <v>5256</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5257</v>
      </c>
      <c r="B322" s="237" t="s">
        <v>5258</v>
      </c>
      <c r="C322" s="237" t="s">
        <v>5259</v>
      </c>
      <c r="D322" s="237" t="s">
        <v>5260</v>
      </c>
      <c r="E322" s="237" t="s">
        <v>21</v>
      </c>
      <c r="F322" s="237" t="s">
        <v>21</v>
      </c>
      <c r="G322" s="237" t="s">
        <v>21</v>
      </c>
      <c r="H322" s="237" t="s">
        <v>5261</v>
      </c>
      <c r="I322" s="237" t="s">
        <v>21</v>
      </c>
      <c r="J322" s="237" t="s">
        <v>5262</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5263</v>
      </c>
      <c r="B323" s="237" t="s">
        <v>5264</v>
      </c>
      <c r="C323" s="237" t="s">
        <v>5265</v>
      </c>
      <c r="D323" s="237" t="s">
        <v>21</v>
      </c>
      <c r="E323" s="237" t="s">
        <v>21</v>
      </c>
      <c r="F323" s="237" t="s">
        <v>21</v>
      </c>
      <c r="G323" s="237" t="s">
        <v>21</v>
      </c>
      <c r="H323" s="237" t="s">
        <v>5266</v>
      </c>
      <c r="I323" s="237" t="s">
        <v>4063</v>
      </c>
      <c r="J323" s="237" t="s">
        <v>5267</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5268</v>
      </c>
      <c r="B324" s="237" t="s">
        <v>5269</v>
      </c>
      <c r="C324" s="237" t="s">
        <v>5270</v>
      </c>
      <c r="D324" s="237" t="s">
        <v>21</v>
      </c>
      <c r="E324" s="237" t="s">
        <v>21</v>
      </c>
      <c r="F324" s="237" t="s">
        <v>21</v>
      </c>
      <c r="G324" s="237" t="s">
        <v>21</v>
      </c>
      <c r="H324" s="237" t="s">
        <v>5271</v>
      </c>
      <c r="I324" s="237" t="s">
        <v>5272</v>
      </c>
      <c r="J324" s="237" t="s">
        <v>5273</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5274</v>
      </c>
      <c r="B325" s="237" t="s">
        <v>5275</v>
      </c>
      <c r="C325" s="237" t="s">
        <v>5276</v>
      </c>
      <c r="D325" s="237" t="s">
        <v>5277</v>
      </c>
      <c r="E325" s="237" t="s">
        <v>21</v>
      </c>
      <c r="F325" s="237" t="s">
        <v>21</v>
      </c>
      <c r="G325" s="237" t="s">
        <v>21</v>
      </c>
      <c r="H325" s="237" t="s">
        <v>5278</v>
      </c>
      <c r="I325" s="237" t="s">
        <v>21</v>
      </c>
      <c r="J325" s="237" t="s">
        <v>5279</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5280</v>
      </c>
      <c r="B326" s="244" t="s">
        <v>5281</v>
      </c>
      <c r="C326" s="244" t="s">
        <v>5282</v>
      </c>
      <c r="D326" s="244" t="s">
        <v>5283</v>
      </c>
      <c r="E326" s="244" t="s">
        <v>21</v>
      </c>
      <c r="F326" s="244" t="s">
        <v>21</v>
      </c>
      <c r="G326" s="244" t="s">
        <v>21</v>
      </c>
      <c r="H326" s="244" t="s">
        <v>5284</v>
      </c>
      <c r="I326" s="244" t="s">
        <v>4063</v>
      </c>
      <c r="J326" s="244" t="s">
        <v>5285</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553</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IFERROR(INDEX('Recommendations'!$H$2:$H$108, MATCH(L2,'Recommendations'!$A$2:$A$108,0))="Implemented", FALSE))</xm:f>
            <x14:dxf>
              <font>
                <color rgb="FF000000"/>
              </font>
              <fill>
                <patternFill>
                  <bgColor rgb="FF3C7D22"/>
                </patternFill>
              </fill>
            </x14:dxf>
          </x14:cfRule>
          <x14:cfRule type="expression" priority="2" id="{00000000-000E-0000-0A00-000002000000}">
            <xm:f>AND(L2&lt;&gt;"", IFERROR(INDEX('Recommendations'!$H$2:$H$108, MATCH(L2,'Recommendations'!$A$2:$A$108,0))="Compensated", FALSE))</xm:f>
            <x14:dxf>
              <font>
                <color rgb="FF000000"/>
              </font>
              <fill>
                <patternFill>
                  <bgColor rgb="FFC6E0B4"/>
                </patternFill>
              </fill>
            </x14:dxf>
          </x14:cfRule>
          <x14:cfRule type="expression" priority="3" id="{00000000-000E-0000-0A00-000003000000}">
            <xm:f>AND(L2&lt;&gt;"", IFERROR(INDEX('Recommendations'!$H$2:$H$108, MATCH(L2,'Recommendations'!$A$2:$A$108,0))="Testing", FALSE))</xm:f>
            <x14:dxf>
              <font>
                <color rgb="FF000000"/>
              </font>
              <fill>
                <patternFill>
                  <bgColor rgb="FFFFC000"/>
                </patternFill>
              </fill>
            </x14:dxf>
          </x14:cfRule>
          <x14:cfRule type="expression" priority="4" id="{00000000-000E-0000-0A00-000004000000}">
            <xm:f>AND(L2&lt;&gt;"", IFERROR(INDEX('Recommendations'!$H$2:$H$108, MATCH(L2,'Recommendations'!$A$2:$A$108,0))="Failed", FALSE))</xm:f>
            <x14:dxf>
              <font>
                <color rgb="FF000000"/>
              </font>
              <fill>
                <patternFill>
                  <bgColor rgb="FFD82891"/>
                </patternFill>
              </fill>
            </x14:dxf>
          </x14:cfRule>
          <x14:cfRule type="expression" priority="5" id="{00000000-000E-0000-0A00-000005000000}">
            <xm:f>AND(L2&lt;&gt;"", IFERROR(INDEX('Recommendations'!$H$2:$H$108, MATCH(L2,'Recommendations'!$A$2:$A$108,0))="Risk Accepted", FALSE))</xm:f>
            <x14:dxf>
              <font>
                <color rgb="FF000000"/>
              </font>
              <fill>
                <patternFill>
                  <bgColor rgb="FFD9D9D9"/>
                </patternFill>
              </fill>
            </x14:dxf>
          </x14:cfRule>
          <x14:cfRule type="expression" priority="6" id="{00000000-000E-0000-0A00-000006000000}">
            <xm:f>AND(L2&lt;&gt;"", IFERROR(INDEX('Recommendations'!$H$2:$H$108, MATCH(L2,'Recommendations'!$A$2:$A$108,0))="N/A",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2434</v>
      </c>
      <c r="B1" s="289" t="s">
        <v>3319</v>
      </c>
      <c r="C1" s="289" t="s">
        <v>0</v>
      </c>
      <c r="D1" s="289" t="s">
        <v>797</v>
      </c>
      <c r="E1" s="289" t="s">
        <v>5286</v>
      </c>
      <c r="F1" s="289" t="s">
        <v>5287</v>
      </c>
      <c r="G1" s="289" t="s">
        <v>802</v>
      </c>
      <c r="H1" s="289" t="s">
        <v>803</v>
      </c>
      <c r="I1" s="289" t="s">
        <v>804</v>
      </c>
      <c r="J1" s="289" t="s">
        <v>805</v>
      </c>
      <c r="K1" s="289" t="s">
        <v>806</v>
      </c>
      <c r="L1" s="289" t="s">
        <v>807</v>
      </c>
      <c r="M1" s="289" t="s">
        <v>808</v>
      </c>
      <c r="N1" s="289" t="s">
        <v>809</v>
      </c>
      <c r="O1" s="289" t="s">
        <v>810</v>
      </c>
      <c r="P1" s="289" t="s">
        <v>811</v>
      </c>
      <c r="Q1" s="289" t="s">
        <v>812</v>
      </c>
      <c r="R1" s="289" t="s">
        <v>813</v>
      </c>
      <c r="S1" s="289" t="s">
        <v>814</v>
      </c>
      <c r="T1" s="289" t="s">
        <v>815</v>
      </c>
      <c r="U1" s="289" t="s">
        <v>816</v>
      </c>
      <c r="V1" s="289" t="s">
        <v>817</v>
      </c>
      <c r="W1" s="289" t="s">
        <v>818</v>
      </c>
      <c r="X1" s="289" t="s">
        <v>819</v>
      </c>
      <c r="Y1" s="289" t="s">
        <v>820</v>
      </c>
      <c r="Z1" s="289" t="s">
        <v>821</v>
      </c>
      <c r="AA1" s="289" t="s">
        <v>822</v>
      </c>
      <c r="AB1" s="289" t="s">
        <v>823</v>
      </c>
      <c r="AC1" s="289" t="s">
        <v>824</v>
      </c>
      <c r="AD1" s="289" t="s">
        <v>825</v>
      </c>
      <c r="AE1" s="289" t="s">
        <v>826</v>
      </c>
      <c r="AF1" s="289" t="s">
        <v>827</v>
      </c>
      <c r="AG1" s="289" t="s">
        <v>828</v>
      </c>
      <c r="AH1" s="289" t="s">
        <v>829</v>
      </c>
      <c r="AI1" s="289" t="s">
        <v>830</v>
      </c>
      <c r="AJ1" s="289" t="s">
        <v>831</v>
      </c>
      <c r="AK1" s="289" t="s">
        <v>832</v>
      </c>
      <c r="AL1" s="289" t="s">
        <v>833</v>
      </c>
      <c r="AM1" s="289" t="s">
        <v>834</v>
      </c>
      <c r="AN1" s="289" t="s">
        <v>835</v>
      </c>
      <c r="AO1" s="289" t="s">
        <v>836</v>
      </c>
      <c r="AP1" s="289" t="s">
        <v>837</v>
      </c>
      <c r="AQ1" s="289" t="s">
        <v>838</v>
      </c>
      <c r="AR1" s="289" t="s">
        <v>839</v>
      </c>
      <c r="AS1" s="289" t="s">
        <v>840</v>
      </c>
      <c r="AT1" s="289" t="s">
        <v>841</v>
      </c>
      <c r="AU1" s="290" t="s">
        <v>842</v>
      </c>
    </row>
    <row r="2" spans="1:47" ht="60" customHeight="1" outlineLevel="1" x14ac:dyDescent="0.35">
      <c r="A2" s="280" t="s">
        <v>5288</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5288</v>
      </c>
      <c r="B3" s="259" t="s">
        <v>5289</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5288</v>
      </c>
      <c r="B4" s="260" t="s">
        <v>5289</v>
      </c>
      <c r="C4" s="261" t="s">
        <v>5290</v>
      </c>
      <c r="D4" s="264" t="s">
        <v>5291</v>
      </c>
      <c r="E4" s="265" t="s">
        <v>5292</v>
      </c>
      <c r="F4" s="268" t="s">
        <v>5293</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5288</v>
      </c>
      <c r="B5" s="260" t="s">
        <v>5289</v>
      </c>
      <c r="C5" s="261" t="s">
        <v>5294</v>
      </c>
      <c r="D5" s="264" t="s">
        <v>5295</v>
      </c>
      <c r="E5" s="265" t="s">
        <v>5292</v>
      </c>
      <c r="F5" s="268" t="s">
        <v>5293</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5288</v>
      </c>
      <c r="B6" s="260" t="s">
        <v>5289</v>
      </c>
      <c r="C6" s="261" t="s">
        <v>5296</v>
      </c>
      <c r="D6" s="264" t="s">
        <v>5297</v>
      </c>
      <c r="E6" s="265" t="s">
        <v>5292</v>
      </c>
      <c r="F6" s="268" t="s">
        <v>5293</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5288</v>
      </c>
      <c r="B7" s="260" t="s">
        <v>5289</v>
      </c>
      <c r="C7" s="261" t="s">
        <v>5298</v>
      </c>
      <c r="D7" s="264" t="s">
        <v>5299</v>
      </c>
      <c r="E7" s="265" t="s">
        <v>5292</v>
      </c>
      <c r="F7" s="268" t="s">
        <v>5293</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5288</v>
      </c>
      <c r="B8" s="260" t="s">
        <v>5289</v>
      </c>
      <c r="C8" s="261" t="s">
        <v>5300</v>
      </c>
      <c r="D8" s="264" t="s">
        <v>5301</v>
      </c>
      <c r="E8" s="265" t="s">
        <v>5292</v>
      </c>
      <c r="F8" s="268" t="s">
        <v>5293</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5288</v>
      </c>
      <c r="B9" s="260" t="s">
        <v>5289</v>
      </c>
      <c r="C9" s="261" t="s">
        <v>5302</v>
      </c>
      <c r="D9" s="264" t="s">
        <v>5303</v>
      </c>
      <c r="E9" s="265" t="s">
        <v>5292</v>
      </c>
      <c r="F9" s="268" t="s">
        <v>5293</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5288</v>
      </c>
      <c r="B10" s="260" t="s">
        <v>5289</v>
      </c>
      <c r="C10" s="261" t="s">
        <v>5304</v>
      </c>
      <c r="D10" s="264" t="s">
        <v>5305</v>
      </c>
      <c r="E10" s="265" t="s">
        <v>5292</v>
      </c>
      <c r="F10" s="268" t="s">
        <v>5293</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5288</v>
      </c>
      <c r="B11" s="260" t="s">
        <v>5289</v>
      </c>
      <c r="C11" s="261" t="s">
        <v>5306</v>
      </c>
      <c r="D11" s="264" t="s">
        <v>5307</v>
      </c>
      <c r="E11" s="265" t="s">
        <v>5292</v>
      </c>
      <c r="F11" s="268" t="s">
        <v>5293</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5288</v>
      </c>
      <c r="B12" s="260" t="s">
        <v>5289</v>
      </c>
      <c r="C12" s="261" t="s">
        <v>5308</v>
      </c>
      <c r="D12" s="264" t="s">
        <v>5309</v>
      </c>
      <c r="E12" s="265" t="s">
        <v>5292</v>
      </c>
      <c r="F12" s="268" t="s">
        <v>5293</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5288</v>
      </c>
      <c r="B13" s="260" t="s">
        <v>5289</v>
      </c>
      <c r="C13" s="261" t="s">
        <v>5310</v>
      </c>
      <c r="D13" s="264" t="s">
        <v>5311</v>
      </c>
      <c r="E13" s="265" t="s">
        <v>5292</v>
      </c>
      <c r="F13" s="268" t="s">
        <v>5293</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5288</v>
      </c>
      <c r="B14" s="260" t="s">
        <v>5289</v>
      </c>
      <c r="C14" s="261" t="s">
        <v>5312</v>
      </c>
      <c r="D14" s="264" t="s">
        <v>5313</v>
      </c>
      <c r="E14" s="265" t="s">
        <v>5292</v>
      </c>
      <c r="F14" s="268" t="s">
        <v>5293</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5288</v>
      </c>
      <c r="B15" s="260" t="s">
        <v>5289</v>
      </c>
      <c r="C15" s="261" t="s">
        <v>5314</v>
      </c>
      <c r="D15" s="264" t="s">
        <v>5315</v>
      </c>
      <c r="E15" s="265" t="s">
        <v>5292</v>
      </c>
      <c r="F15" s="268" t="s">
        <v>5293</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5288</v>
      </c>
      <c r="B16" s="260" t="s">
        <v>5289</v>
      </c>
      <c r="C16" s="261" t="s">
        <v>5316</v>
      </c>
      <c r="D16" s="264" t="s">
        <v>5317</v>
      </c>
      <c r="E16" s="265" t="s">
        <v>5292</v>
      </c>
      <c r="F16" s="268" t="s">
        <v>5293</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5288</v>
      </c>
      <c r="B17" s="259" t="s">
        <v>5318</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5288</v>
      </c>
      <c r="B18" s="260" t="s">
        <v>5318</v>
      </c>
      <c r="C18" s="261" t="s">
        <v>5319</v>
      </c>
      <c r="D18" s="264" t="s">
        <v>5320</v>
      </c>
      <c r="E18" s="265" t="s">
        <v>5321</v>
      </c>
      <c r="F18" s="268" t="s">
        <v>5322</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5288</v>
      </c>
      <c r="B19" s="260" t="s">
        <v>5318</v>
      </c>
      <c r="C19" s="261" t="s">
        <v>5323</v>
      </c>
      <c r="D19" s="264" t="s">
        <v>5324</v>
      </c>
      <c r="E19" s="265" t="s">
        <v>5321</v>
      </c>
      <c r="F19" s="268" t="s">
        <v>5322</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5288</v>
      </c>
      <c r="B20" s="260" t="s">
        <v>5318</v>
      </c>
      <c r="C20" s="261" t="s">
        <v>5325</v>
      </c>
      <c r="D20" s="264" t="s">
        <v>5326</v>
      </c>
      <c r="E20" s="265" t="s">
        <v>5321</v>
      </c>
      <c r="F20" s="268" t="s">
        <v>5322</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5288</v>
      </c>
      <c r="B21" s="260" t="s">
        <v>5318</v>
      </c>
      <c r="C21" s="261" t="s">
        <v>5327</v>
      </c>
      <c r="D21" s="264" t="s">
        <v>5328</v>
      </c>
      <c r="E21" s="265" t="s">
        <v>5321</v>
      </c>
      <c r="F21" s="268" t="s">
        <v>5322</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5288</v>
      </c>
      <c r="B22" s="260" t="s">
        <v>5318</v>
      </c>
      <c r="C22" s="261" t="s">
        <v>5329</v>
      </c>
      <c r="D22" s="264" t="s">
        <v>5330</v>
      </c>
      <c r="E22" s="265" t="s">
        <v>5321</v>
      </c>
      <c r="F22" s="268" t="s">
        <v>5322</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5288</v>
      </c>
      <c r="B23" s="260" t="s">
        <v>5318</v>
      </c>
      <c r="C23" s="261" t="s">
        <v>5331</v>
      </c>
      <c r="D23" s="264" t="s">
        <v>5332</v>
      </c>
      <c r="E23" s="265" t="s">
        <v>5292</v>
      </c>
      <c r="F23" s="268" t="s">
        <v>5293</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5288</v>
      </c>
      <c r="B24" s="260" t="s">
        <v>5318</v>
      </c>
      <c r="C24" s="261" t="s">
        <v>5333</v>
      </c>
      <c r="D24" s="264" t="s">
        <v>5334</v>
      </c>
      <c r="E24" s="265" t="s">
        <v>5292</v>
      </c>
      <c r="F24" s="268" t="s">
        <v>5293</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5288</v>
      </c>
      <c r="B25" s="260" t="s">
        <v>5318</v>
      </c>
      <c r="C25" s="261" t="s">
        <v>5335</v>
      </c>
      <c r="D25" s="264" t="s">
        <v>5336</v>
      </c>
      <c r="E25" s="265" t="s">
        <v>5292</v>
      </c>
      <c r="F25" s="268" t="s">
        <v>5337</v>
      </c>
      <c r="G25" s="271" t="str">
        <f>IF(COUNTIF(H25:AU25,"&lt;&gt;")=0,"",SUMPRODUCT(((Recommendations[ImplStatus]="Implemented")+(Recommendations[ImplStatus]="Compensated"))*ISNUMBER(MATCH(Recommendations[Id],H25:AU25,0)))/COUNTIF(H25:AU25,"&lt;&gt;"))</f>
        <v/>
      </c>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5288</v>
      </c>
      <c r="B26" s="260" t="s">
        <v>5318</v>
      </c>
      <c r="C26" s="261" t="s">
        <v>5338</v>
      </c>
      <c r="D26" s="264" t="s">
        <v>5339</v>
      </c>
      <c r="E26" s="265" t="s">
        <v>5292</v>
      </c>
      <c r="F26" s="268" t="s">
        <v>5337</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5288</v>
      </c>
      <c r="B27" s="260" t="s">
        <v>5318</v>
      </c>
      <c r="C27" s="261" t="s">
        <v>5340</v>
      </c>
      <c r="D27" s="264" t="s">
        <v>5341</v>
      </c>
      <c r="E27" s="265" t="s">
        <v>5292</v>
      </c>
      <c r="F27" s="268" t="s">
        <v>5337</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5288</v>
      </c>
      <c r="B28" s="260" t="s">
        <v>5318</v>
      </c>
      <c r="C28" s="261" t="s">
        <v>5342</v>
      </c>
      <c r="D28" s="264" t="s">
        <v>5343</v>
      </c>
      <c r="E28" s="265" t="s">
        <v>5292</v>
      </c>
      <c r="F28" s="268" t="s">
        <v>5337</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5288</v>
      </c>
      <c r="B29" s="260" t="s">
        <v>5318</v>
      </c>
      <c r="C29" s="261" t="s">
        <v>5344</v>
      </c>
      <c r="D29" s="264" t="s">
        <v>5345</v>
      </c>
      <c r="E29" s="265" t="s">
        <v>5292</v>
      </c>
      <c r="F29" s="268" t="s">
        <v>5337</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5288</v>
      </c>
      <c r="B30" s="260" t="s">
        <v>5318</v>
      </c>
      <c r="C30" s="261" t="s">
        <v>5346</v>
      </c>
      <c r="D30" s="264" t="s">
        <v>5347</v>
      </c>
      <c r="E30" s="265" t="s">
        <v>5292</v>
      </c>
      <c r="F30" s="268" t="s">
        <v>5337</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5288</v>
      </c>
      <c r="B31" s="260" t="s">
        <v>5318</v>
      </c>
      <c r="C31" s="261" t="s">
        <v>5348</v>
      </c>
      <c r="D31" s="264" t="s">
        <v>5349</v>
      </c>
      <c r="E31" s="265" t="s">
        <v>5292</v>
      </c>
      <c r="F31" s="268" t="s">
        <v>5337</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5288</v>
      </c>
      <c r="B32" s="260" t="s">
        <v>5318</v>
      </c>
      <c r="C32" s="261" t="s">
        <v>5350</v>
      </c>
      <c r="D32" s="264" t="s">
        <v>5351</v>
      </c>
      <c r="E32" s="265" t="s">
        <v>5292</v>
      </c>
      <c r="F32" s="268" t="s">
        <v>5337</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5288</v>
      </c>
      <c r="B33" s="260" t="s">
        <v>5318</v>
      </c>
      <c r="C33" s="261" t="s">
        <v>5352</v>
      </c>
      <c r="D33" s="264" t="s">
        <v>5353</v>
      </c>
      <c r="E33" s="265" t="s">
        <v>5321</v>
      </c>
      <c r="F33" s="268" t="s">
        <v>5322</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5288</v>
      </c>
      <c r="B34" s="260" t="s">
        <v>5318</v>
      </c>
      <c r="C34" s="261" t="s">
        <v>5354</v>
      </c>
      <c r="D34" s="264" t="s">
        <v>5355</v>
      </c>
      <c r="E34" s="265" t="s">
        <v>5292</v>
      </c>
      <c r="F34" s="268" t="s">
        <v>5337</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5288</v>
      </c>
      <c r="B35" s="259" t="s">
        <v>5356</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5288</v>
      </c>
      <c r="B36" s="260" t="s">
        <v>5356</v>
      </c>
      <c r="C36" s="261" t="s">
        <v>5357</v>
      </c>
      <c r="D36" s="264" t="s">
        <v>5358</v>
      </c>
      <c r="E36" s="265" t="s">
        <v>5292</v>
      </c>
      <c r="F36" s="268" t="s">
        <v>5337</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5288</v>
      </c>
      <c r="B37" s="260" t="s">
        <v>5356</v>
      </c>
      <c r="C37" s="261" t="s">
        <v>5359</v>
      </c>
      <c r="D37" s="264" t="s">
        <v>5360</v>
      </c>
      <c r="E37" s="265" t="s">
        <v>5292</v>
      </c>
      <c r="F37" s="268" t="s">
        <v>5361</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5288</v>
      </c>
      <c r="B38" s="260" t="s">
        <v>5356</v>
      </c>
      <c r="C38" s="261" t="s">
        <v>5362</v>
      </c>
      <c r="D38" s="264" t="s">
        <v>5363</v>
      </c>
      <c r="E38" s="265" t="s">
        <v>5292</v>
      </c>
      <c r="F38" s="268" t="s">
        <v>5361</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5288</v>
      </c>
      <c r="B39" s="260" t="s">
        <v>5356</v>
      </c>
      <c r="C39" s="261" t="s">
        <v>5364</v>
      </c>
      <c r="D39" s="264" t="s">
        <v>5365</v>
      </c>
      <c r="E39" s="265" t="s">
        <v>5292</v>
      </c>
      <c r="F39" s="268" t="s">
        <v>5361</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5288</v>
      </c>
      <c r="B40" s="260" t="s">
        <v>5356</v>
      </c>
      <c r="C40" s="261" t="s">
        <v>5366</v>
      </c>
      <c r="D40" s="264" t="s">
        <v>5367</v>
      </c>
      <c r="E40" s="265" t="s">
        <v>5292</v>
      </c>
      <c r="F40" s="268" t="s">
        <v>5361</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5288</v>
      </c>
      <c r="B41" s="260" t="s">
        <v>5356</v>
      </c>
      <c r="C41" s="261" t="s">
        <v>5368</v>
      </c>
      <c r="D41" s="264" t="s">
        <v>5369</v>
      </c>
      <c r="E41" s="265" t="s">
        <v>5292</v>
      </c>
      <c r="F41" s="268" t="s">
        <v>5361</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5288</v>
      </c>
      <c r="B42" s="260" t="s">
        <v>5356</v>
      </c>
      <c r="C42" s="261" t="s">
        <v>5370</v>
      </c>
      <c r="D42" s="264" t="s">
        <v>5371</v>
      </c>
      <c r="E42" s="265" t="s">
        <v>5292</v>
      </c>
      <c r="F42" s="268" t="s">
        <v>5361</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5288</v>
      </c>
      <c r="B43" s="260" t="s">
        <v>5356</v>
      </c>
      <c r="C43" s="261" t="s">
        <v>5372</v>
      </c>
      <c r="D43" s="264" t="s">
        <v>5373</v>
      </c>
      <c r="E43" s="265" t="s">
        <v>5292</v>
      </c>
      <c r="F43" s="268" t="s">
        <v>5361</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5288</v>
      </c>
      <c r="B44" s="260" t="s">
        <v>5356</v>
      </c>
      <c r="C44" s="261" t="s">
        <v>5374</v>
      </c>
      <c r="D44" s="264" t="s">
        <v>5375</v>
      </c>
      <c r="E44" s="265" t="s">
        <v>5292</v>
      </c>
      <c r="F44" s="268" t="s">
        <v>5361</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5288</v>
      </c>
      <c r="B45" s="260" t="s">
        <v>5356</v>
      </c>
      <c r="C45" s="261" t="s">
        <v>5376</v>
      </c>
      <c r="D45" s="264" t="s">
        <v>5377</v>
      </c>
      <c r="E45" s="265" t="s">
        <v>5292</v>
      </c>
      <c r="F45" s="268" t="s">
        <v>5361</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5288</v>
      </c>
      <c r="B46" s="260" t="s">
        <v>5356</v>
      </c>
      <c r="C46" s="261" t="s">
        <v>5378</v>
      </c>
      <c r="D46" s="264" t="s">
        <v>5379</v>
      </c>
      <c r="E46" s="265" t="s">
        <v>5292</v>
      </c>
      <c r="F46" s="268" t="s">
        <v>5361</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5288</v>
      </c>
      <c r="B47" s="260" t="s">
        <v>5356</v>
      </c>
      <c r="C47" s="261" t="s">
        <v>5380</v>
      </c>
      <c r="D47" s="264" t="s">
        <v>5381</v>
      </c>
      <c r="E47" s="265" t="s">
        <v>5292</v>
      </c>
      <c r="F47" s="268" t="s">
        <v>5361</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5288</v>
      </c>
      <c r="B48" s="260" t="s">
        <v>5356</v>
      </c>
      <c r="C48" s="261" t="s">
        <v>5382</v>
      </c>
      <c r="D48" s="264" t="s">
        <v>5383</v>
      </c>
      <c r="E48" s="265" t="s">
        <v>5292</v>
      </c>
      <c r="F48" s="268" t="s">
        <v>5361</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5288</v>
      </c>
      <c r="B49" s="260" t="s">
        <v>5356</v>
      </c>
      <c r="C49" s="261" t="s">
        <v>5384</v>
      </c>
      <c r="D49" s="264" t="s">
        <v>5385</v>
      </c>
      <c r="E49" s="265" t="s">
        <v>5292</v>
      </c>
      <c r="F49" s="268" t="s">
        <v>5361</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5288</v>
      </c>
      <c r="B50" s="259" t="s">
        <v>2558</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5288</v>
      </c>
      <c r="B51" s="260" t="s">
        <v>2558</v>
      </c>
      <c r="C51" s="261" t="s">
        <v>5386</v>
      </c>
      <c r="D51" s="264" t="s">
        <v>5387</v>
      </c>
      <c r="E51" s="265" t="s">
        <v>5388</v>
      </c>
      <c r="F51" s="268" t="s">
        <v>5389</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5288</v>
      </c>
      <c r="B52" s="260" t="s">
        <v>2558</v>
      </c>
      <c r="C52" s="261" t="s">
        <v>5390</v>
      </c>
      <c r="D52" s="264" t="s">
        <v>5391</v>
      </c>
      <c r="E52" s="265" t="s">
        <v>5388</v>
      </c>
      <c r="F52" s="268" t="s">
        <v>5389</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5288</v>
      </c>
      <c r="B53" s="260" t="s">
        <v>2558</v>
      </c>
      <c r="C53" s="261" t="s">
        <v>5392</v>
      </c>
      <c r="D53" s="264" t="s">
        <v>5393</v>
      </c>
      <c r="E53" s="265" t="s">
        <v>5388</v>
      </c>
      <c r="F53" s="268" t="s">
        <v>5389</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5288</v>
      </c>
      <c r="B54" s="260" t="s">
        <v>2558</v>
      </c>
      <c r="C54" s="261" t="s">
        <v>5394</v>
      </c>
      <c r="D54" s="264" t="s">
        <v>5395</v>
      </c>
      <c r="E54" s="265" t="s">
        <v>5388</v>
      </c>
      <c r="F54" s="268" t="s">
        <v>5389</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5288</v>
      </c>
      <c r="B55" s="260" t="s">
        <v>2558</v>
      </c>
      <c r="C55" s="261" t="s">
        <v>5396</v>
      </c>
      <c r="D55" s="264" t="s">
        <v>5397</v>
      </c>
      <c r="E55" s="265" t="s">
        <v>5388</v>
      </c>
      <c r="F55" s="268" t="s">
        <v>5389</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5288</v>
      </c>
      <c r="B56" s="260" t="s">
        <v>2558</v>
      </c>
      <c r="C56" s="261" t="s">
        <v>5398</v>
      </c>
      <c r="D56" s="264" t="s">
        <v>5399</v>
      </c>
      <c r="E56" s="265" t="s">
        <v>5388</v>
      </c>
      <c r="F56" s="268" t="s">
        <v>5389</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5288</v>
      </c>
      <c r="B57" s="260" t="s">
        <v>2558</v>
      </c>
      <c r="C57" s="261" t="s">
        <v>5400</v>
      </c>
      <c r="D57" s="264" t="s">
        <v>5401</v>
      </c>
      <c r="E57" s="265" t="s">
        <v>5388</v>
      </c>
      <c r="F57" s="268" t="s">
        <v>5389</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5288</v>
      </c>
      <c r="B58" s="260" t="s">
        <v>2558</v>
      </c>
      <c r="C58" s="261" t="s">
        <v>5402</v>
      </c>
      <c r="D58" s="264" t="s">
        <v>5403</v>
      </c>
      <c r="E58" s="265" t="s">
        <v>5292</v>
      </c>
      <c r="F58" s="268" t="s">
        <v>5389</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5288</v>
      </c>
      <c r="B59" s="260" t="s">
        <v>2558</v>
      </c>
      <c r="C59" s="261" t="s">
        <v>5404</v>
      </c>
      <c r="D59" s="264" t="s">
        <v>5405</v>
      </c>
      <c r="E59" s="265" t="s">
        <v>5292</v>
      </c>
      <c r="F59" s="268" t="s">
        <v>5389</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5288</v>
      </c>
      <c r="B60" s="259" t="s">
        <v>5406</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5288</v>
      </c>
      <c r="B61" s="260" t="s">
        <v>5406</v>
      </c>
      <c r="C61" s="261" t="s">
        <v>5407</v>
      </c>
      <c r="D61" s="264" t="s">
        <v>5408</v>
      </c>
      <c r="E61" s="265" t="s">
        <v>5292</v>
      </c>
      <c r="F61" s="268" t="s">
        <v>5409</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5288</v>
      </c>
      <c r="B62" s="260" t="s">
        <v>5406</v>
      </c>
      <c r="C62" s="261" t="s">
        <v>5410</v>
      </c>
      <c r="D62" s="264" t="s">
        <v>5411</v>
      </c>
      <c r="E62" s="265" t="s">
        <v>5292</v>
      </c>
      <c r="F62" s="268" t="s">
        <v>5409</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5288</v>
      </c>
      <c r="B63" s="260" t="s">
        <v>5406</v>
      </c>
      <c r="C63" s="261" t="s">
        <v>5412</v>
      </c>
      <c r="D63" s="264" t="s">
        <v>5413</v>
      </c>
      <c r="E63" s="265" t="s">
        <v>5292</v>
      </c>
      <c r="F63" s="268" t="s">
        <v>5409</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5288</v>
      </c>
      <c r="B64" s="260" t="s">
        <v>5406</v>
      </c>
      <c r="C64" s="261" t="s">
        <v>5414</v>
      </c>
      <c r="D64" s="264" t="s">
        <v>5415</v>
      </c>
      <c r="E64" s="265" t="s">
        <v>5292</v>
      </c>
      <c r="F64" s="268" t="s">
        <v>5409</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5288</v>
      </c>
      <c r="B65" s="260" t="s">
        <v>5406</v>
      </c>
      <c r="C65" s="261" t="s">
        <v>5416</v>
      </c>
      <c r="D65" s="264" t="s">
        <v>5417</v>
      </c>
      <c r="E65" s="265" t="s">
        <v>5292</v>
      </c>
      <c r="F65" s="268" t="s">
        <v>5409</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5288</v>
      </c>
      <c r="B66" s="260" t="s">
        <v>5406</v>
      </c>
      <c r="C66" s="261" t="s">
        <v>5418</v>
      </c>
      <c r="D66" s="264" t="s">
        <v>5419</v>
      </c>
      <c r="E66" s="265" t="s">
        <v>5292</v>
      </c>
      <c r="F66" s="268" t="s">
        <v>5409</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5288</v>
      </c>
      <c r="B67" s="260" t="s">
        <v>5406</v>
      </c>
      <c r="C67" s="261" t="s">
        <v>5420</v>
      </c>
      <c r="D67" s="264" t="s">
        <v>5421</v>
      </c>
      <c r="E67" s="265" t="s">
        <v>5292</v>
      </c>
      <c r="F67" s="268" t="s">
        <v>5409</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5288</v>
      </c>
      <c r="B68" s="260" t="s">
        <v>5406</v>
      </c>
      <c r="C68" s="261" t="s">
        <v>5422</v>
      </c>
      <c r="D68" s="264" t="s">
        <v>5423</v>
      </c>
      <c r="E68" s="265" t="s">
        <v>5292</v>
      </c>
      <c r="F68" s="268" t="s">
        <v>5424</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5288</v>
      </c>
      <c r="B69" s="260" t="s">
        <v>5406</v>
      </c>
      <c r="C69" s="261" t="s">
        <v>5425</v>
      </c>
      <c r="D69" s="264" t="s">
        <v>5426</v>
      </c>
      <c r="E69" s="265" t="s">
        <v>5292</v>
      </c>
      <c r="F69" s="268" t="s">
        <v>5424</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5288</v>
      </c>
      <c r="B70" s="260" t="s">
        <v>5406</v>
      </c>
      <c r="C70" s="261" t="s">
        <v>5427</v>
      </c>
      <c r="D70" s="264" t="s">
        <v>5428</v>
      </c>
      <c r="E70" s="265" t="s">
        <v>5292</v>
      </c>
      <c r="F70" s="268" t="s">
        <v>5424</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5288</v>
      </c>
      <c r="B71" s="260" t="s">
        <v>5406</v>
      </c>
      <c r="C71" s="261" t="s">
        <v>5429</v>
      </c>
      <c r="D71" s="264" t="s">
        <v>5430</v>
      </c>
      <c r="E71" s="265" t="s">
        <v>5292</v>
      </c>
      <c r="F71" s="268" t="s">
        <v>5431</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5288</v>
      </c>
      <c r="B72" s="260" t="s">
        <v>5406</v>
      </c>
      <c r="C72" s="261" t="s">
        <v>5432</v>
      </c>
      <c r="D72" s="264" t="s">
        <v>5433</v>
      </c>
      <c r="E72" s="265" t="s">
        <v>5292</v>
      </c>
      <c r="F72" s="268" t="s">
        <v>5409</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5288</v>
      </c>
      <c r="B73" s="260" t="s">
        <v>5406</v>
      </c>
      <c r="C73" s="261" t="s">
        <v>5434</v>
      </c>
      <c r="D73" s="264" t="s">
        <v>5435</v>
      </c>
      <c r="E73" s="265" t="s">
        <v>5436</v>
      </c>
      <c r="F73" s="268" t="s">
        <v>5409</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5288</v>
      </c>
      <c r="B74" s="259" t="s">
        <v>5437</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5288</v>
      </c>
      <c r="B75" s="260" t="s">
        <v>5437</v>
      </c>
      <c r="C75" s="261" t="s">
        <v>5438</v>
      </c>
      <c r="D75" s="264" t="s">
        <v>5439</v>
      </c>
      <c r="E75" s="265" t="s">
        <v>5436</v>
      </c>
      <c r="F75" s="268" t="s">
        <v>5440</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5288</v>
      </c>
      <c r="B76" s="260" t="s">
        <v>5437</v>
      </c>
      <c r="C76" s="261" t="s">
        <v>5441</v>
      </c>
      <c r="D76" s="264" t="s">
        <v>5442</v>
      </c>
      <c r="E76" s="265" t="s">
        <v>5436</v>
      </c>
      <c r="F76" s="268" t="s">
        <v>5440</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5288</v>
      </c>
      <c r="B77" s="260" t="s">
        <v>5437</v>
      </c>
      <c r="C77" s="261" t="s">
        <v>5443</v>
      </c>
      <c r="D77" s="264" t="s">
        <v>5444</v>
      </c>
      <c r="E77" s="265" t="s">
        <v>5436</v>
      </c>
      <c r="F77" s="268" t="s">
        <v>5440</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5288</v>
      </c>
      <c r="B78" s="260" t="s">
        <v>5437</v>
      </c>
      <c r="C78" s="261" t="s">
        <v>5445</v>
      </c>
      <c r="D78" s="264" t="s">
        <v>5446</v>
      </c>
      <c r="E78" s="265" t="s">
        <v>5436</v>
      </c>
      <c r="F78" s="268" t="s">
        <v>5440</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5288</v>
      </c>
      <c r="B79" s="260" t="s">
        <v>5437</v>
      </c>
      <c r="C79" s="261" t="s">
        <v>5447</v>
      </c>
      <c r="D79" s="264" t="s">
        <v>5448</v>
      </c>
      <c r="E79" s="265" t="s">
        <v>5436</v>
      </c>
      <c r="F79" s="268" t="s">
        <v>5440</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5288</v>
      </c>
      <c r="B80" s="260" t="s">
        <v>5437</v>
      </c>
      <c r="C80" s="261" t="s">
        <v>5449</v>
      </c>
      <c r="D80" s="264" t="s">
        <v>5450</v>
      </c>
      <c r="E80" s="265" t="s">
        <v>5436</v>
      </c>
      <c r="F80" s="268" t="s">
        <v>5440</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5288</v>
      </c>
      <c r="B81" s="260" t="s">
        <v>5437</v>
      </c>
      <c r="C81" s="261" t="s">
        <v>5451</v>
      </c>
      <c r="D81" s="264" t="s">
        <v>5452</v>
      </c>
      <c r="E81" s="265" t="s">
        <v>5436</v>
      </c>
      <c r="F81" s="268" t="s">
        <v>5440</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5288</v>
      </c>
      <c r="B82" s="260" t="s">
        <v>5437</v>
      </c>
      <c r="C82" s="261" t="s">
        <v>5453</v>
      </c>
      <c r="D82" s="264" t="s">
        <v>5454</v>
      </c>
      <c r="E82" s="265" t="s">
        <v>5436</v>
      </c>
      <c r="F82" s="268" t="s">
        <v>5440</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5288</v>
      </c>
      <c r="B83" s="260" t="s">
        <v>5437</v>
      </c>
      <c r="C83" s="261" t="s">
        <v>5455</v>
      </c>
      <c r="D83" s="264" t="s">
        <v>5456</v>
      </c>
      <c r="E83" s="265" t="s">
        <v>5436</v>
      </c>
      <c r="F83" s="268" t="s">
        <v>5440</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5288</v>
      </c>
      <c r="B84" s="260" t="s">
        <v>5437</v>
      </c>
      <c r="C84" s="261" t="s">
        <v>5457</v>
      </c>
      <c r="D84" s="264" t="s">
        <v>5458</v>
      </c>
      <c r="E84" s="265" t="s">
        <v>5436</v>
      </c>
      <c r="F84" s="268" t="s">
        <v>5440</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5288</v>
      </c>
      <c r="B85" s="260" t="s">
        <v>5437</v>
      </c>
      <c r="C85" s="261" t="s">
        <v>5459</v>
      </c>
      <c r="D85" s="264" t="s">
        <v>5460</v>
      </c>
      <c r="E85" s="265" t="s">
        <v>5436</v>
      </c>
      <c r="F85" s="268" t="s">
        <v>5440</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5288</v>
      </c>
      <c r="B86" s="260" t="s">
        <v>5437</v>
      </c>
      <c r="C86" s="261" t="s">
        <v>5461</v>
      </c>
      <c r="D86" s="264" t="s">
        <v>5462</v>
      </c>
      <c r="E86" s="265" t="s">
        <v>5436</v>
      </c>
      <c r="F86" s="268" t="s">
        <v>5440</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5288</v>
      </c>
      <c r="B87" s="260" t="s">
        <v>5437</v>
      </c>
      <c r="C87" s="261" t="s">
        <v>5463</v>
      </c>
      <c r="D87" s="264" t="s">
        <v>5464</v>
      </c>
      <c r="E87" s="265" t="s">
        <v>5436</v>
      </c>
      <c r="F87" s="268" t="s">
        <v>5440</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5288</v>
      </c>
      <c r="B88" s="260" t="s">
        <v>5437</v>
      </c>
      <c r="C88" s="261" t="s">
        <v>5465</v>
      </c>
      <c r="D88" s="264" t="s">
        <v>5466</v>
      </c>
      <c r="E88" s="265" t="s">
        <v>5436</v>
      </c>
      <c r="F88" s="268" t="s">
        <v>5424</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5288</v>
      </c>
      <c r="B89" s="260" t="s">
        <v>5437</v>
      </c>
      <c r="C89" s="261" t="s">
        <v>5467</v>
      </c>
      <c r="D89" s="264" t="s">
        <v>5468</v>
      </c>
      <c r="E89" s="265" t="s">
        <v>5436</v>
      </c>
      <c r="F89" s="268" t="s">
        <v>5424</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5288</v>
      </c>
      <c r="B90" s="260" t="s">
        <v>5437</v>
      </c>
      <c r="C90" s="261" t="s">
        <v>5469</v>
      </c>
      <c r="D90" s="264" t="s">
        <v>5470</v>
      </c>
      <c r="E90" s="265" t="s">
        <v>5436</v>
      </c>
      <c r="F90" s="268" t="s">
        <v>5424</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5288</v>
      </c>
      <c r="B91" s="259" t="s">
        <v>5471</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5288</v>
      </c>
      <c r="B92" s="260" t="s">
        <v>5471</v>
      </c>
      <c r="C92" s="261" t="s">
        <v>5472</v>
      </c>
      <c r="D92" s="264" t="s">
        <v>5473</v>
      </c>
      <c r="E92" s="265" t="s">
        <v>5292</v>
      </c>
      <c r="F92" s="268" t="s">
        <v>5424</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5288</v>
      </c>
      <c r="B93" s="260" t="s">
        <v>5471</v>
      </c>
      <c r="C93" s="261" t="s">
        <v>5474</v>
      </c>
      <c r="D93" s="264" t="s">
        <v>5475</v>
      </c>
      <c r="E93" s="265" t="s">
        <v>5292</v>
      </c>
      <c r="F93" s="268" t="s">
        <v>5424</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5288</v>
      </c>
      <c r="B94" s="260" t="s">
        <v>5471</v>
      </c>
      <c r="C94" s="261" t="s">
        <v>5476</v>
      </c>
      <c r="D94" s="264" t="s">
        <v>5477</v>
      </c>
      <c r="E94" s="265" t="s">
        <v>5292</v>
      </c>
      <c r="F94" s="268" t="s">
        <v>5424</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5288</v>
      </c>
      <c r="B95" s="260" t="s">
        <v>5471</v>
      </c>
      <c r="C95" s="261" t="s">
        <v>5478</v>
      </c>
      <c r="D95" s="264" t="s">
        <v>5479</v>
      </c>
      <c r="E95" s="265" t="s">
        <v>5292</v>
      </c>
      <c r="F95" s="268" t="s">
        <v>5424</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5288</v>
      </c>
      <c r="B96" s="260" t="s">
        <v>5471</v>
      </c>
      <c r="C96" s="261" t="s">
        <v>5480</v>
      </c>
      <c r="D96" s="264" t="s">
        <v>5481</v>
      </c>
      <c r="E96" s="265" t="s">
        <v>5292</v>
      </c>
      <c r="F96" s="268" t="s">
        <v>5424</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5288</v>
      </c>
      <c r="B97" s="260" t="s">
        <v>5471</v>
      </c>
      <c r="C97" s="261" t="s">
        <v>5482</v>
      </c>
      <c r="D97" s="264" t="s">
        <v>5483</v>
      </c>
      <c r="E97" s="265" t="s">
        <v>5292</v>
      </c>
      <c r="F97" s="268" t="s">
        <v>5484</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5288</v>
      </c>
      <c r="B98" s="260" t="s">
        <v>5471</v>
      </c>
      <c r="C98" s="261" t="s">
        <v>5485</v>
      </c>
      <c r="D98" s="264" t="s">
        <v>5486</v>
      </c>
      <c r="E98" s="265" t="s">
        <v>5292</v>
      </c>
      <c r="F98" s="268" t="s">
        <v>5484</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5288</v>
      </c>
      <c r="B99" s="260" t="s">
        <v>5471</v>
      </c>
      <c r="C99" s="261" t="s">
        <v>5487</v>
      </c>
      <c r="D99" s="264" t="s">
        <v>5488</v>
      </c>
      <c r="E99" s="265" t="s">
        <v>5292</v>
      </c>
      <c r="F99" s="268" t="s">
        <v>5484</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5288</v>
      </c>
      <c r="B100" s="260" t="s">
        <v>5471</v>
      </c>
      <c r="C100" s="261" t="s">
        <v>5489</v>
      </c>
      <c r="D100" s="264" t="s">
        <v>5490</v>
      </c>
      <c r="E100" s="265" t="s">
        <v>5292</v>
      </c>
      <c r="F100" s="268" t="s">
        <v>5484</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5288</v>
      </c>
      <c r="B101" s="260" t="s">
        <v>5471</v>
      </c>
      <c r="C101" s="261" t="s">
        <v>5491</v>
      </c>
      <c r="D101" s="264" t="s">
        <v>5492</v>
      </c>
      <c r="E101" s="265" t="s">
        <v>5292</v>
      </c>
      <c r="F101" s="268" t="s">
        <v>5424</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5288</v>
      </c>
      <c r="B102" s="260" t="s">
        <v>5471</v>
      </c>
      <c r="C102" s="261" t="s">
        <v>5493</v>
      </c>
      <c r="D102" s="264" t="s">
        <v>5494</v>
      </c>
      <c r="E102" s="265" t="s">
        <v>5436</v>
      </c>
      <c r="F102" s="268" t="s">
        <v>5424</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5288</v>
      </c>
      <c r="B103" s="260" t="s">
        <v>5471</v>
      </c>
      <c r="C103" s="261" t="s">
        <v>5495</v>
      </c>
      <c r="D103" s="264" t="s">
        <v>5496</v>
      </c>
      <c r="E103" s="265" t="s">
        <v>5436</v>
      </c>
      <c r="F103" s="268" t="s">
        <v>5424</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5288</v>
      </c>
      <c r="B104" s="260" t="s">
        <v>5471</v>
      </c>
      <c r="C104" s="261" t="s">
        <v>5497</v>
      </c>
      <c r="D104" s="264" t="s">
        <v>5498</v>
      </c>
      <c r="E104" s="265" t="s">
        <v>5436</v>
      </c>
      <c r="F104" s="268" t="s">
        <v>5424</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5288</v>
      </c>
      <c r="B105" s="260" t="s">
        <v>5471</v>
      </c>
      <c r="C105" s="261" t="s">
        <v>5499</v>
      </c>
      <c r="D105" s="264" t="s">
        <v>5500</v>
      </c>
      <c r="E105" s="265" t="s">
        <v>5321</v>
      </c>
      <c r="F105" s="268" t="s">
        <v>5424</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5288</v>
      </c>
      <c r="B106" s="259" t="s">
        <v>5501</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5288</v>
      </c>
      <c r="B107" s="260" t="s">
        <v>5501</v>
      </c>
      <c r="C107" s="261" t="s">
        <v>5502</v>
      </c>
      <c r="D107" s="264" t="s">
        <v>5503</v>
      </c>
      <c r="E107" s="265" t="s">
        <v>5436</v>
      </c>
      <c r="F107" s="268" t="s">
        <v>5424</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5288</v>
      </c>
      <c r="B108" s="260" t="s">
        <v>5501</v>
      </c>
      <c r="C108" s="261" t="s">
        <v>5504</v>
      </c>
      <c r="D108" s="264" t="s">
        <v>5505</v>
      </c>
      <c r="E108" s="265" t="s">
        <v>5436</v>
      </c>
      <c r="F108" s="268" t="s">
        <v>5424</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5288</v>
      </c>
      <c r="B109" s="260" t="s">
        <v>5501</v>
      </c>
      <c r="C109" s="261" t="s">
        <v>5506</v>
      </c>
      <c r="D109" s="264" t="s">
        <v>5507</v>
      </c>
      <c r="E109" s="265" t="s">
        <v>5436</v>
      </c>
      <c r="F109" s="268" t="s">
        <v>5424</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5288</v>
      </c>
      <c r="B110" s="260" t="s">
        <v>5501</v>
      </c>
      <c r="C110" s="261" t="s">
        <v>5508</v>
      </c>
      <c r="D110" s="264" t="s">
        <v>5509</v>
      </c>
      <c r="E110" s="265" t="s">
        <v>5436</v>
      </c>
      <c r="F110" s="268" t="s">
        <v>5424</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5288</v>
      </c>
      <c r="B111" s="260" t="s">
        <v>5501</v>
      </c>
      <c r="C111" s="261" t="s">
        <v>5510</v>
      </c>
      <c r="D111" s="264" t="s">
        <v>5511</v>
      </c>
      <c r="E111" s="265" t="s">
        <v>5436</v>
      </c>
      <c r="F111" s="268" t="s">
        <v>5424</v>
      </c>
      <c r="G111" s="271" t="str">
        <f>IF(COUNTIF(H111:AU111,"&lt;&gt;")=0,"",SUMPRODUCT(((Recommendations[ImplStatus]="Implemented")+(Recommendations[ImplStatus]="Compensated"))*ISNUMBER(MATCH(Recommendations[Id],H111:AU111,0)))/COUNTIF(H111:AU111,"&lt;&gt;"))</f>
        <v/>
      </c>
      <c r="H111" s="272"/>
      <c r="I111" s="272"/>
      <c r="J111" s="272"/>
      <c r="K111" s="272"/>
      <c r="L111" s="272"/>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5288</v>
      </c>
      <c r="B112" s="260" t="s">
        <v>5501</v>
      </c>
      <c r="C112" s="261" t="s">
        <v>5512</v>
      </c>
      <c r="D112" s="264" t="s">
        <v>5513</v>
      </c>
      <c r="E112" s="265" t="s">
        <v>5436</v>
      </c>
      <c r="F112" s="268" t="s">
        <v>5424</v>
      </c>
      <c r="G112" s="271" t="str">
        <f>IF(COUNTIF(H112:AU112,"&lt;&gt;")=0,"",SUMPRODUCT(((Recommendations[ImplStatus]="Implemented")+(Recommendations[ImplStatus]="Compensated"))*ISNUMBER(MATCH(Recommendations[Id],H112:AU112,0)))/COUNTIF(H112:AU112,"&lt;&gt;"))</f>
        <v/>
      </c>
      <c r="H112" s="272"/>
      <c r="I112" s="272"/>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5288</v>
      </c>
      <c r="B113" s="260" t="s">
        <v>5501</v>
      </c>
      <c r="C113" s="261" t="s">
        <v>5514</v>
      </c>
      <c r="D113" s="264" t="s">
        <v>5515</v>
      </c>
      <c r="E113" s="265" t="s">
        <v>5436</v>
      </c>
      <c r="F113" s="268" t="s">
        <v>5424</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5288</v>
      </c>
      <c r="B114" s="260" t="s">
        <v>5501</v>
      </c>
      <c r="C114" s="261" t="s">
        <v>5516</v>
      </c>
      <c r="D114" s="264" t="s">
        <v>5517</v>
      </c>
      <c r="E114" s="265" t="s">
        <v>5436</v>
      </c>
      <c r="F114" s="268" t="s">
        <v>5424</v>
      </c>
      <c r="G114" s="271" t="str">
        <f>IF(COUNTIF(H114:AU114,"&lt;&gt;")=0,"",SUMPRODUCT(((Recommendations[ImplStatus]="Implemented")+(Recommendations[ImplStatus]="Compensated"))*ISNUMBER(MATCH(Recommendations[Id],H114:AU114,0)))/COUNTIF(H114:AU114,"&lt;&gt;"))</f>
        <v/>
      </c>
      <c r="H114" s="272"/>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5288</v>
      </c>
      <c r="B115" s="260" t="s">
        <v>5501</v>
      </c>
      <c r="C115" s="261" t="s">
        <v>5518</v>
      </c>
      <c r="D115" s="264" t="s">
        <v>5519</v>
      </c>
      <c r="E115" s="265" t="s">
        <v>5436</v>
      </c>
      <c r="F115" s="268" t="s">
        <v>5424</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5288</v>
      </c>
      <c r="B116" s="260" t="s">
        <v>5501</v>
      </c>
      <c r="C116" s="261" t="s">
        <v>5520</v>
      </c>
      <c r="D116" s="264" t="s">
        <v>5521</v>
      </c>
      <c r="E116" s="265" t="s">
        <v>5436</v>
      </c>
      <c r="F116" s="268" t="s">
        <v>5424</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5288</v>
      </c>
      <c r="B117" s="260" t="s">
        <v>5501</v>
      </c>
      <c r="C117" s="261" t="s">
        <v>5522</v>
      </c>
      <c r="D117" s="264" t="s">
        <v>5523</v>
      </c>
      <c r="E117" s="265" t="s">
        <v>5436</v>
      </c>
      <c r="F117" s="268" t="s">
        <v>5424</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5524</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5524</v>
      </c>
      <c r="B119" s="259" t="s">
        <v>5525</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5524</v>
      </c>
      <c r="B120" s="260" t="s">
        <v>5525</v>
      </c>
      <c r="C120" s="261" t="s">
        <v>5526</v>
      </c>
      <c r="D120" s="264" t="s">
        <v>5527</v>
      </c>
      <c r="E120" s="265" t="s">
        <v>5292</v>
      </c>
      <c r="F120" s="268" t="s">
        <v>5528</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5524</v>
      </c>
      <c r="B121" s="260" t="s">
        <v>5525</v>
      </c>
      <c r="C121" s="261" t="s">
        <v>5529</v>
      </c>
      <c r="D121" s="264" t="s">
        <v>5530</v>
      </c>
      <c r="E121" s="265" t="s">
        <v>5292</v>
      </c>
      <c r="F121" s="268" t="s">
        <v>5528</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5524</v>
      </c>
      <c r="B122" s="260" t="s">
        <v>5525</v>
      </c>
      <c r="C122" s="261" t="s">
        <v>5531</v>
      </c>
      <c r="D122" s="264" t="s">
        <v>5532</v>
      </c>
      <c r="E122" s="265" t="s">
        <v>5292</v>
      </c>
      <c r="F122" s="268" t="s">
        <v>5528</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5524</v>
      </c>
      <c r="B123" s="260" t="s">
        <v>5525</v>
      </c>
      <c r="C123" s="261" t="s">
        <v>5533</v>
      </c>
      <c r="D123" s="264" t="s">
        <v>5534</v>
      </c>
      <c r="E123" s="265" t="s">
        <v>5292</v>
      </c>
      <c r="F123" s="268" t="s">
        <v>5528</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5524</v>
      </c>
      <c r="B124" s="260" t="s">
        <v>5525</v>
      </c>
      <c r="C124" s="261" t="s">
        <v>5535</v>
      </c>
      <c r="D124" s="264" t="s">
        <v>5536</v>
      </c>
      <c r="E124" s="265" t="s">
        <v>5292</v>
      </c>
      <c r="F124" s="268" t="s">
        <v>5528</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5524</v>
      </c>
      <c r="B125" s="260" t="s">
        <v>5525</v>
      </c>
      <c r="C125" s="261" t="s">
        <v>5537</v>
      </c>
      <c r="D125" s="264" t="s">
        <v>5538</v>
      </c>
      <c r="E125" s="265" t="s">
        <v>5292</v>
      </c>
      <c r="F125" s="268" t="s">
        <v>5528</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5524</v>
      </c>
      <c r="B126" s="260" t="s">
        <v>5525</v>
      </c>
      <c r="C126" s="261" t="s">
        <v>5539</v>
      </c>
      <c r="D126" s="264" t="s">
        <v>5540</v>
      </c>
      <c r="E126" s="265" t="s">
        <v>5292</v>
      </c>
      <c r="F126" s="268" t="s">
        <v>5528</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5524</v>
      </c>
      <c r="B127" s="260" t="s">
        <v>5525</v>
      </c>
      <c r="C127" s="261" t="s">
        <v>5541</v>
      </c>
      <c r="D127" s="264" t="s">
        <v>5542</v>
      </c>
      <c r="E127" s="265" t="s">
        <v>5292</v>
      </c>
      <c r="F127" s="268" t="s">
        <v>5528</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5524</v>
      </c>
      <c r="B128" s="260" t="s">
        <v>5525</v>
      </c>
      <c r="C128" s="261" t="s">
        <v>5543</v>
      </c>
      <c r="D128" s="264" t="s">
        <v>5544</v>
      </c>
      <c r="E128" s="265" t="s">
        <v>5292</v>
      </c>
      <c r="F128" s="268" t="s">
        <v>5528</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5524</v>
      </c>
      <c r="B129" s="260" t="s">
        <v>5525</v>
      </c>
      <c r="C129" s="261" t="s">
        <v>5545</v>
      </c>
      <c r="D129" s="264" t="s">
        <v>5546</v>
      </c>
      <c r="E129" s="265" t="s">
        <v>5292</v>
      </c>
      <c r="F129" s="268" t="s">
        <v>5528</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5524</v>
      </c>
      <c r="B130" s="260" t="s">
        <v>5525</v>
      </c>
      <c r="C130" s="261" t="s">
        <v>5547</v>
      </c>
      <c r="D130" s="264" t="s">
        <v>5548</v>
      </c>
      <c r="E130" s="265" t="s">
        <v>5292</v>
      </c>
      <c r="F130" s="268" t="s">
        <v>5528</v>
      </c>
      <c r="G130" s="271">
        <f>IF(COUNTIF(H130:AU130,"&lt;&gt;")=0,"",SUMPRODUCT(((Recommendations[ImplStatus]="Implemented")+(Recommendations[ImplStatus]="Compensated"))*ISNUMBER(MATCH(Recommendations[Id],H130:AU130,0)))/COUNTIF(H130:AU130,"&lt;&gt;"))</f>
        <v>0</v>
      </c>
      <c r="H130" s="272" t="s">
        <v>82</v>
      </c>
      <c r="I130" s="272" t="s">
        <v>311</v>
      </c>
      <c r="J130" s="272" t="s">
        <v>316</v>
      </c>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5524</v>
      </c>
      <c r="B131" s="260" t="s">
        <v>5525</v>
      </c>
      <c r="C131" s="261" t="s">
        <v>5549</v>
      </c>
      <c r="D131" s="264" t="s">
        <v>5550</v>
      </c>
      <c r="E131" s="265" t="s">
        <v>5292</v>
      </c>
      <c r="F131" s="268" t="s">
        <v>5528</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5524</v>
      </c>
      <c r="B132" s="260" t="s">
        <v>5525</v>
      </c>
      <c r="C132" s="261" t="s">
        <v>5551</v>
      </c>
      <c r="D132" s="264" t="s">
        <v>5552</v>
      </c>
      <c r="E132" s="265" t="s">
        <v>5292</v>
      </c>
      <c r="F132" s="268" t="s">
        <v>5528</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5524</v>
      </c>
      <c r="B133" s="260" t="s">
        <v>5525</v>
      </c>
      <c r="C133" s="261" t="s">
        <v>5553</v>
      </c>
      <c r="D133" s="264" t="s">
        <v>5554</v>
      </c>
      <c r="E133" s="265" t="s">
        <v>5321</v>
      </c>
      <c r="F133" s="268" t="s">
        <v>5528</v>
      </c>
      <c r="G133" s="271">
        <f>IF(COUNTIF(H133:AU133,"&lt;&gt;")=0,"",SUMPRODUCT(((Recommendations[ImplStatus]="Implemented")+(Recommendations[ImplStatus]="Compensated"))*ISNUMBER(MATCH(Recommendations[Id],H133:AU133,0)))/COUNTIF(H133:AU133,"&lt;&gt;"))</f>
        <v>0</v>
      </c>
      <c r="H133" s="272" t="s">
        <v>67</v>
      </c>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5524</v>
      </c>
      <c r="B134" s="260" t="s">
        <v>5525</v>
      </c>
      <c r="C134" s="261" t="s">
        <v>5555</v>
      </c>
      <c r="D134" s="264" t="s">
        <v>5556</v>
      </c>
      <c r="E134" s="265" t="s">
        <v>5321</v>
      </c>
      <c r="F134" s="268" t="s">
        <v>5528</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5524</v>
      </c>
      <c r="B135" s="260" t="s">
        <v>5525</v>
      </c>
      <c r="C135" s="261" t="s">
        <v>5557</v>
      </c>
      <c r="D135" s="264" t="s">
        <v>5558</v>
      </c>
      <c r="E135" s="265" t="s">
        <v>5436</v>
      </c>
      <c r="F135" s="268" t="s">
        <v>5528</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5524</v>
      </c>
      <c r="B136" s="260" t="s">
        <v>5525</v>
      </c>
      <c r="C136" s="261" t="s">
        <v>5559</v>
      </c>
      <c r="D136" s="264" t="s">
        <v>5560</v>
      </c>
      <c r="E136" s="265" t="s">
        <v>5321</v>
      </c>
      <c r="F136" s="268" t="s">
        <v>5528</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5524</v>
      </c>
      <c r="B137" s="260" t="s">
        <v>5525</v>
      </c>
      <c r="C137" s="261" t="s">
        <v>5561</v>
      </c>
      <c r="D137" s="264" t="s">
        <v>5562</v>
      </c>
      <c r="E137" s="265" t="s">
        <v>5321</v>
      </c>
      <c r="F137" s="268" t="s">
        <v>5528</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5524</v>
      </c>
      <c r="B138" s="260" t="s">
        <v>5525</v>
      </c>
      <c r="C138" s="261" t="s">
        <v>5563</v>
      </c>
      <c r="D138" s="264" t="s">
        <v>5564</v>
      </c>
      <c r="E138" s="265" t="s">
        <v>5436</v>
      </c>
      <c r="F138" s="268" t="s">
        <v>5528</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5524</v>
      </c>
      <c r="B139" s="260" t="s">
        <v>5525</v>
      </c>
      <c r="C139" s="261" t="s">
        <v>5565</v>
      </c>
      <c r="D139" s="264" t="s">
        <v>5566</v>
      </c>
      <c r="E139" s="265" t="s">
        <v>5436</v>
      </c>
      <c r="F139" s="268" t="s">
        <v>5528</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5524</v>
      </c>
      <c r="B140" s="260" t="s">
        <v>5525</v>
      </c>
      <c r="C140" s="261" t="s">
        <v>5567</v>
      </c>
      <c r="D140" s="264" t="s">
        <v>5568</v>
      </c>
      <c r="E140" s="265" t="s">
        <v>5292</v>
      </c>
      <c r="F140" s="268" t="s">
        <v>5528</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5524</v>
      </c>
      <c r="B141" s="260" t="s">
        <v>5525</v>
      </c>
      <c r="C141" s="261" t="s">
        <v>5569</v>
      </c>
      <c r="D141" s="264" t="s">
        <v>5570</v>
      </c>
      <c r="E141" s="265" t="s">
        <v>5571</v>
      </c>
      <c r="F141" s="268" t="s">
        <v>5572</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5524</v>
      </c>
      <c r="B142" s="260" t="s">
        <v>5525</v>
      </c>
      <c r="C142" s="261" t="s">
        <v>5573</v>
      </c>
      <c r="D142" s="264" t="s">
        <v>5574</v>
      </c>
      <c r="E142" s="265" t="s">
        <v>5571</v>
      </c>
      <c r="F142" s="268" t="s">
        <v>5572</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5524</v>
      </c>
      <c r="B143" s="260" t="s">
        <v>5525</v>
      </c>
      <c r="C143" s="261" t="s">
        <v>5575</v>
      </c>
      <c r="D143" s="264" t="s">
        <v>5576</v>
      </c>
      <c r="E143" s="265" t="s">
        <v>5571</v>
      </c>
      <c r="F143" s="268" t="s">
        <v>5572</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5524</v>
      </c>
      <c r="B144" s="260" t="s">
        <v>5525</v>
      </c>
      <c r="C144" s="261" t="s">
        <v>5577</v>
      </c>
      <c r="D144" s="264" t="s">
        <v>5578</v>
      </c>
      <c r="E144" s="265" t="s">
        <v>5388</v>
      </c>
      <c r="F144" s="268" t="s">
        <v>5572</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5524</v>
      </c>
      <c r="B145" s="260" t="s">
        <v>5525</v>
      </c>
      <c r="C145" s="261" t="s">
        <v>5579</v>
      </c>
      <c r="D145" s="264" t="s">
        <v>5580</v>
      </c>
      <c r="E145" s="265" t="s">
        <v>5388</v>
      </c>
      <c r="F145" s="268" t="s">
        <v>5572</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5524</v>
      </c>
      <c r="B146" s="260" t="s">
        <v>5525</v>
      </c>
      <c r="C146" s="261" t="s">
        <v>5581</v>
      </c>
      <c r="D146" s="264" t="s">
        <v>5582</v>
      </c>
      <c r="E146" s="265" t="s">
        <v>5388</v>
      </c>
      <c r="F146" s="268" t="s">
        <v>5572</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5524</v>
      </c>
      <c r="B147" s="259" t="s">
        <v>5583</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5524</v>
      </c>
      <c r="B148" s="260" t="s">
        <v>5583</v>
      </c>
      <c r="C148" s="261" t="s">
        <v>5584</v>
      </c>
      <c r="D148" s="264" t="s">
        <v>5585</v>
      </c>
      <c r="E148" s="265" t="s">
        <v>5321</v>
      </c>
      <c r="F148" s="268" t="s">
        <v>5586</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5524</v>
      </c>
      <c r="B149" s="260" t="s">
        <v>5583</v>
      </c>
      <c r="C149" s="261" t="s">
        <v>5587</v>
      </c>
      <c r="D149" s="264" t="s">
        <v>5588</v>
      </c>
      <c r="E149" s="265" t="s">
        <v>5321</v>
      </c>
      <c r="F149" s="268" t="s">
        <v>5586</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5524</v>
      </c>
      <c r="B150" s="260" t="s">
        <v>5583</v>
      </c>
      <c r="C150" s="261" t="s">
        <v>5589</v>
      </c>
      <c r="D150" s="264" t="s">
        <v>5590</v>
      </c>
      <c r="E150" s="265" t="s">
        <v>5321</v>
      </c>
      <c r="F150" s="268" t="s">
        <v>5586</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5524</v>
      </c>
      <c r="B151" s="260" t="s">
        <v>5583</v>
      </c>
      <c r="C151" s="261" t="s">
        <v>5591</v>
      </c>
      <c r="D151" s="264" t="s">
        <v>5592</v>
      </c>
      <c r="E151" s="265" t="s">
        <v>5321</v>
      </c>
      <c r="F151" s="268" t="s">
        <v>5586</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5524</v>
      </c>
      <c r="B152" s="260" t="s">
        <v>5583</v>
      </c>
      <c r="C152" s="261" t="s">
        <v>5593</v>
      </c>
      <c r="D152" s="264" t="s">
        <v>5594</v>
      </c>
      <c r="E152" s="265" t="s">
        <v>5321</v>
      </c>
      <c r="F152" s="268" t="s">
        <v>5586</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5524</v>
      </c>
      <c r="B153" s="260" t="s">
        <v>5583</v>
      </c>
      <c r="C153" s="261" t="s">
        <v>5595</v>
      </c>
      <c r="D153" s="264" t="s">
        <v>5596</v>
      </c>
      <c r="E153" s="265" t="s">
        <v>5321</v>
      </c>
      <c r="F153" s="268" t="s">
        <v>5586</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5524</v>
      </c>
      <c r="B154" s="260" t="s">
        <v>5583</v>
      </c>
      <c r="C154" s="261" t="s">
        <v>5597</v>
      </c>
      <c r="D154" s="264" t="s">
        <v>5598</v>
      </c>
      <c r="E154" s="265" t="s">
        <v>5321</v>
      </c>
      <c r="F154" s="268" t="s">
        <v>5586</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5524</v>
      </c>
      <c r="B155" s="260" t="s">
        <v>5583</v>
      </c>
      <c r="C155" s="261" t="s">
        <v>5599</v>
      </c>
      <c r="D155" s="264" t="s">
        <v>5600</v>
      </c>
      <c r="E155" s="265" t="s">
        <v>5321</v>
      </c>
      <c r="F155" s="268" t="s">
        <v>5586</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5524</v>
      </c>
      <c r="B156" s="260" t="s">
        <v>5583</v>
      </c>
      <c r="C156" s="261" t="s">
        <v>5601</v>
      </c>
      <c r="D156" s="264" t="s">
        <v>5602</v>
      </c>
      <c r="E156" s="265" t="s">
        <v>5321</v>
      </c>
      <c r="F156" s="268" t="s">
        <v>5586</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5524</v>
      </c>
      <c r="B157" s="260" t="s">
        <v>5583</v>
      </c>
      <c r="C157" s="261" t="s">
        <v>5603</v>
      </c>
      <c r="D157" s="264" t="s">
        <v>5604</v>
      </c>
      <c r="E157" s="265" t="s">
        <v>5321</v>
      </c>
      <c r="F157" s="268" t="s">
        <v>5586</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5524</v>
      </c>
      <c r="B158" s="260" t="s">
        <v>5583</v>
      </c>
      <c r="C158" s="261" t="s">
        <v>5605</v>
      </c>
      <c r="D158" s="264" t="s">
        <v>5606</v>
      </c>
      <c r="E158" s="265" t="s">
        <v>5321</v>
      </c>
      <c r="F158" s="268" t="s">
        <v>5586</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5524</v>
      </c>
      <c r="B159" s="260" t="s">
        <v>5583</v>
      </c>
      <c r="C159" s="261" t="s">
        <v>5607</v>
      </c>
      <c r="D159" s="264" t="s">
        <v>5608</v>
      </c>
      <c r="E159" s="265" t="s">
        <v>5321</v>
      </c>
      <c r="F159" s="268" t="s">
        <v>5586</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5524</v>
      </c>
      <c r="B160" s="260" t="s">
        <v>5583</v>
      </c>
      <c r="C160" s="261" t="s">
        <v>5609</v>
      </c>
      <c r="D160" s="264" t="s">
        <v>5610</v>
      </c>
      <c r="E160" s="265" t="s">
        <v>5321</v>
      </c>
      <c r="F160" s="268" t="s">
        <v>5611</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5524</v>
      </c>
      <c r="B161" s="260" t="s">
        <v>5583</v>
      </c>
      <c r="C161" s="261" t="s">
        <v>5612</v>
      </c>
      <c r="D161" s="264" t="s">
        <v>5613</v>
      </c>
      <c r="E161" s="265" t="s">
        <v>5321</v>
      </c>
      <c r="F161" s="268" t="s">
        <v>5611</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5524</v>
      </c>
      <c r="B162" s="260" t="s">
        <v>5583</v>
      </c>
      <c r="C162" s="261" t="s">
        <v>5614</v>
      </c>
      <c r="D162" s="264" t="s">
        <v>5615</v>
      </c>
      <c r="E162" s="265" t="s">
        <v>5321</v>
      </c>
      <c r="F162" s="268" t="s">
        <v>5611</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5524</v>
      </c>
      <c r="B163" s="260" t="s">
        <v>5583</v>
      </c>
      <c r="C163" s="261" t="s">
        <v>5616</v>
      </c>
      <c r="D163" s="264" t="s">
        <v>5617</v>
      </c>
      <c r="E163" s="265" t="s">
        <v>5321</v>
      </c>
      <c r="F163" s="268" t="s">
        <v>5611</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5524</v>
      </c>
      <c r="B164" s="260" t="s">
        <v>5583</v>
      </c>
      <c r="C164" s="261" t="s">
        <v>5618</v>
      </c>
      <c r="D164" s="264" t="s">
        <v>5619</v>
      </c>
      <c r="E164" s="265" t="s">
        <v>5321</v>
      </c>
      <c r="F164" s="268" t="s">
        <v>5611</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5524</v>
      </c>
      <c r="B165" s="259" t="s">
        <v>5620</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5524</v>
      </c>
      <c r="B166" s="260" t="s">
        <v>5620</v>
      </c>
      <c r="C166" s="261" t="s">
        <v>5621</v>
      </c>
      <c r="D166" s="264" t="s">
        <v>5622</v>
      </c>
      <c r="E166" s="265" t="s">
        <v>5292</v>
      </c>
      <c r="F166" s="268" t="s">
        <v>5623</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5524</v>
      </c>
      <c r="B167" s="260" t="s">
        <v>5620</v>
      </c>
      <c r="C167" s="261" t="s">
        <v>5624</v>
      </c>
      <c r="D167" s="264" t="s">
        <v>5625</v>
      </c>
      <c r="E167" s="265" t="s">
        <v>5436</v>
      </c>
      <c r="F167" s="268" t="s">
        <v>5623</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5524</v>
      </c>
      <c r="B168" s="260" t="s">
        <v>5620</v>
      </c>
      <c r="C168" s="261" t="s">
        <v>5626</v>
      </c>
      <c r="D168" s="264" t="s">
        <v>5627</v>
      </c>
      <c r="E168" s="265" t="s">
        <v>5388</v>
      </c>
      <c r="F168" s="268" t="s">
        <v>5623</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5524</v>
      </c>
      <c r="B169" s="260" t="s">
        <v>5620</v>
      </c>
      <c r="C169" s="261" t="s">
        <v>5628</v>
      </c>
      <c r="D169" s="264" t="s">
        <v>5629</v>
      </c>
      <c r="E169" s="265" t="s">
        <v>5388</v>
      </c>
      <c r="F169" s="268" t="s">
        <v>5623</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5524</v>
      </c>
      <c r="B170" s="260" t="s">
        <v>5620</v>
      </c>
      <c r="C170" s="261" t="s">
        <v>5630</v>
      </c>
      <c r="D170" s="264" t="s">
        <v>5631</v>
      </c>
      <c r="E170" s="265" t="s">
        <v>5436</v>
      </c>
      <c r="F170" s="268" t="s">
        <v>5623</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5524</v>
      </c>
      <c r="B171" s="260" t="s">
        <v>5620</v>
      </c>
      <c r="C171" s="261" t="s">
        <v>5632</v>
      </c>
      <c r="D171" s="264" t="s">
        <v>5633</v>
      </c>
      <c r="E171" s="265" t="s">
        <v>5321</v>
      </c>
      <c r="F171" s="268" t="s">
        <v>5623</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5524</v>
      </c>
      <c r="B172" s="260" t="s">
        <v>5620</v>
      </c>
      <c r="C172" s="261" t="s">
        <v>5634</v>
      </c>
      <c r="D172" s="264" t="s">
        <v>5635</v>
      </c>
      <c r="E172" s="265" t="s">
        <v>5388</v>
      </c>
      <c r="F172" s="268" t="s">
        <v>5623</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5524</v>
      </c>
      <c r="B173" s="260" t="s">
        <v>5620</v>
      </c>
      <c r="C173" s="261" t="s">
        <v>5636</v>
      </c>
      <c r="D173" s="264" t="s">
        <v>5637</v>
      </c>
      <c r="E173" s="265" t="s">
        <v>5321</v>
      </c>
      <c r="F173" s="268" t="s">
        <v>5623</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5524</v>
      </c>
      <c r="B174" s="260" t="s">
        <v>5620</v>
      </c>
      <c r="C174" s="261" t="s">
        <v>5638</v>
      </c>
      <c r="D174" s="264" t="s">
        <v>5639</v>
      </c>
      <c r="E174" s="265" t="s">
        <v>5388</v>
      </c>
      <c r="F174" s="268" t="s">
        <v>5623</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5524</v>
      </c>
      <c r="B175" s="260" t="s">
        <v>5620</v>
      </c>
      <c r="C175" s="261" t="s">
        <v>5640</v>
      </c>
      <c r="D175" s="264" t="s">
        <v>5641</v>
      </c>
      <c r="E175" s="265" t="s">
        <v>5321</v>
      </c>
      <c r="F175" s="268" t="s">
        <v>5623</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5524</v>
      </c>
      <c r="B176" s="260" t="s">
        <v>5620</v>
      </c>
      <c r="C176" s="261" t="s">
        <v>5642</v>
      </c>
      <c r="D176" s="264" t="s">
        <v>5643</v>
      </c>
      <c r="E176" s="265" t="s">
        <v>5292</v>
      </c>
      <c r="F176" s="268" t="s">
        <v>5623</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5524</v>
      </c>
      <c r="B177" s="260" t="s">
        <v>5620</v>
      </c>
      <c r="C177" s="261" t="s">
        <v>5644</v>
      </c>
      <c r="D177" s="264" t="s">
        <v>5645</v>
      </c>
      <c r="E177" s="265" t="s">
        <v>5292</v>
      </c>
      <c r="F177" s="268" t="s">
        <v>5623</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5524</v>
      </c>
      <c r="B178" s="260" t="s">
        <v>5620</v>
      </c>
      <c r="C178" s="261" t="s">
        <v>5646</v>
      </c>
      <c r="D178" s="264" t="s">
        <v>5647</v>
      </c>
      <c r="E178" s="265" t="s">
        <v>5321</v>
      </c>
      <c r="F178" s="268" t="s">
        <v>5623</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5524</v>
      </c>
      <c r="B179" s="260" t="s">
        <v>5620</v>
      </c>
      <c r="C179" s="261" t="s">
        <v>5648</v>
      </c>
      <c r="D179" s="264" t="s">
        <v>5649</v>
      </c>
      <c r="E179" s="265" t="s">
        <v>5436</v>
      </c>
      <c r="F179" s="268" t="s">
        <v>5623</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5524</v>
      </c>
      <c r="B180" s="260" t="s">
        <v>5620</v>
      </c>
      <c r="C180" s="261" t="s">
        <v>5650</v>
      </c>
      <c r="D180" s="264" t="s">
        <v>5651</v>
      </c>
      <c r="E180" s="265" t="s">
        <v>5436</v>
      </c>
      <c r="F180" s="268" t="s">
        <v>5623</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5524</v>
      </c>
      <c r="B181" s="259" t="s">
        <v>5652</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5524</v>
      </c>
      <c r="B182" s="260" t="s">
        <v>5652</v>
      </c>
      <c r="C182" s="261" t="s">
        <v>5653</v>
      </c>
      <c r="D182" s="264" t="s">
        <v>5654</v>
      </c>
      <c r="E182" s="265" t="s">
        <v>5292</v>
      </c>
      <c r="F182" s="268" t="s">
        <v>5655</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5524</v>
      </c>
      <c r="B183" s="260" t="s">
        <v>5652</v>
      </c>
      <c r="C183" s="261" t="s">
        <v>5656</v>
      </c>
      <c r="D183" s="264" t="s">
        <v>5657</v>
      </c>
      <c r="E183" s="265" t="s">
        <v>5292</v>
      </c>
      <c r="F183" s="268" t="s">
        <v>5655</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5524</v>
      </c>
      <c r="B184" s="260" t="s">
        <v>5652</v>
      </c>
      <c r="C184" s="261" t="s">
        <v>5658</v>
      </c>
      <c r="D184" s="264" t="s">
        <v>5659</v>
      </c>
      <c r="E184" s="265" t="s">
        <v>5292</v>
      </c>
      <c r="F184" s="268" t="s">
        <v>5655</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5524</v>
      </c>
      <c r="B185" s="260" t="s">
        <v>5652</v>
      </c>
      <c r="C185" s="261" t="s">
        <v>5660</v>
      </c>
      <c r="D185" s="264" t="s">
        <v>5661</v>
      </c>
      <c r="E185" s="265" t="s">
        <v>5292</v>
      </c>
      <c r="F185" s="268" t="s">
        <v>5655</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5524</v>
      </c>
      <c r="B186" s="260" t="s">
        <v>5652</v>
      </c>
      <c r="C186" s="261" t="s">
        <v>5662</v>
      </c>
      <c r="D186" s="264" t="s">
        <v>5663</v>
      </c>
      <c r="E186" s="265" t="s">
        <v>5292</v>
      </c>
      <c r="F186" s="268" t="s">
        <v>5655</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5524</v>
      </c>
      <c r="B187" s="260" t="s">
        <v>5652</v>
      </c>
      <c r="C187" s="261" t="s">
        <v>5664</v>
      </c>
      <c r="D187" s="264" t="s">
        <v>5665</v>
      </c>
      <c r="E187" s="265" t="s">
        <v>5321</v>
      </c>
      <c r="F187" s="268" t="s">
        <v>5655</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5524</v>
      </c>
      <c r="B188" s="260" t="s">
        <v>5652</v>
      </c>
      <c r="C188" s="261" t="s">
        <v>5666</v>
      </c>
      <c r="D188" s="264" t="s">
        <v>5667</v>
      </c>
      <c r="E188" s="265" t="s">
        <v>5321</v>
      </c>
      <c r="F188" s="268" t="s">
        <v>5655</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5524</v>
      </c>
      <c r="B189" s="260" t="s">
        <v>5652</v>
      </c>
      <c r="C189" s="261" t="s">
        <v>5668</v>
      </c>
      <c r="D189" s="264" t="s">
        <v>5669</v>
      </c>
      <c r="E189" s="265" t="s">
        <v>5321</v>
      </c>
      <c r="F189" s="268" t="s">
        <v>5655</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5524</v>
      </c>
      <c r="B190" s="260" t="s">
        <v>5652</v>
      </c>
      <c r="C190" s="261" t="s">
        <v>5670</v>
      </c>
      <c r="D190" s="264" t="s">
        <v>5671</v>
      </c>
      <c r="E190" s="265" t="s">
        <v>5321</v>
      </c>
      <c r="F190" s="268" t="s">
        <v>5655</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5524</v>
      </c>
      <c r="B191" s="260" t="s">
        <v>5652</v>
      </c>
      <c r="C191" s="261" t="s">
        <v>5672</v>
      </c>
      <c r="D191" s="264" t="s">
        <v>5673</v>
      </c>
      <c r="E191" s="265" t="s">
        <v>5292</v>
      </c>
      <c r="F191" s="268" t="s">
        <v>5655</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5524</v>
      </c>
      <c r="B192" s="260" t="s">
        <v>5652</v>
      </c>
      <c r="C192" s="261" t="s">
        <v>5674</v>
      </c>
      <c r="D192" s="264" t="s">
        <v>5675</v>
      </c>
      <c r="E192" s="265" t="s">
        <v>5292</v>
      </c>
      <c r="F192" s="268" t="s">
        <v>5655</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5524</v>
      </c>
      <c r="B193" s="260" t="s">
        <v>5652</v>
      </c>
      <c r="C193" s="261" t="s">
        <v>5676</v>
      </c>
      <c r="D193" s="264" t="s">
        <v>5677</v>
      </c>
      <c r="E193" s="265" t="s">
        <v>5292</v>
      </c>
      <c r="F193" s="268" t="s">
        <v>5655</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5524</v>
      </c>
      <c r="B194" s="260" t="s">
        <v>5652</v>
      </c>
      <c r="C194" s="261" t="s">
        <v>5678</v>
      </c>
      <c r="D194" s="264" t="s">
        <v>5679</v>
      </c>
      <c r="E194" s="265" t="s">
        <v>5292</v>
      </c>
      <c r="F194" s="268" t="s">
        <v>5655</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5524</v>
      </c>
      <c r="B195" s="260" t="s">
        <v>5652</v>
      </c>
      <c r="C195" s="261" t="s">
        <v>5680</v>
      </c>
      <c r="D195" s="264" t="s">
        <v>5681</v>
      </c>
      <c r="E195" s="265" t="s">
        <v>5292</v>
      </c>
      <c r="F195" s="268" t="s">
        <v>5655</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5524</v>
      </c>
      <c r="B196" s="260" t="s">
        <v>5652</v>
      </c>
      <c r="C196" s="261" t="s">
        <v>5682</v>
      </c>
      <c r="D196" s="264" t="s">
        <v>5683</v>
      </c>
      <c r="E196" s="265" t="s">
        <v>5292</v>
      </c>
      <c r="F196" s="268" t="s">
        <v>5684</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5524</v>
      </c>
      <c r="B197" s="260" t="s">
        <v>5652</v>
      </c>
      <c r="C197" s="261" t="s">
        <v>5685</v>
      </c>
      <c r="D197" s="264" t="s">
        <v>5686</v>
      </c>
      <c r="E197" s="265" t="s">
        <v>5292</v>
      </c>
      <c r="F197" s="268" t="s">
        <v>5684</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5524</v>
      </c>
      <c r="B198" s="260" t="s">
        <v>5652</v>
      </c>
      <c r="C198" s="261" t="s">
        <v>5687</v>
      </c>
      <c r="D198" s="264" t="s">
        <v>5688</v>
      </c>
      <c r="E198" s="265" t="s">
        <v>5292</v>
      </c>
      <c r="F198" s="268" t="s">
        <v>5684</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5524</v>
      </c>
      <c r="B199" s="260" t="s">
        <v>5652</v>
      </c>
      <c r="C199" s="261" t="s">
        <v>5689</v>
      </c>
      <c r="D199" s="264" t="s">
        <v>5690</v>
      </c>
      <c r="E199" s="265" t="s">
        <v>5292</v>
      </c>
      <c r="F199" s="268" t="s">
        <v>5684</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5691</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5691</v>
      </c>
      <c r="B201" s="259" t="s">
        <v>5692</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5691</v>
      </c>
      <c r="B202" s="260" t="s">
        <v>5692</v>
      </c>
      <c r="C202" s="261" t="s">
        <v>5693</v>
      </c>
      <c r="D202" s="264" t="s">
        <v>5694</v>
      </c>
      <c r="E202" s="265" t="s">
        <v>5571</v>
      </c>
      <c r="F202" s="268" t="s">
        <v>5695</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5691</v>
      </c>
      <c r="B203" s="260" t="s">
        <v>5692</v>
      </c>
      <c r="C203" s="261" t="s">
        <v>5696</v>
      </c>
      <c r="D203" s="264" t="s">
        <v>5697</v>
      </c>
      <c r="E203" s="265" t="s">
        <v>5571</v>
      </c>
      <c r="F203" s="268" t="s">
        <v>5695</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5691</v>
      </c>
      <c r="B204" s="260" t="s">
        <v>5692</v>
      </c>
      <c r="C204" s="261" t="s">
        <v>5698</v>
      </c>
      <c r="D204" s="264" t="s">
        <v>5699</v>
      </c>
      <c r="E204" s="265" t="s">
        <v>5571</v>
      </c>
      <c r="F204" s="268" t="s">
        <v>5695</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5691</v>
      </c>
      <c r="B205" s="260" t="s">
        <v>5692</v>
      </c>
      <c r="C205" s="261" t="s">
        <v>5700</v>
      </c>
      <c r="D205" s="264" t="s">
        <v>5701</v>
      </c>
      <c r="E205" s="265" t="s">
        <v>5571</v>
      </c>
      <c r="F205" s="268" t="s">
        <v>5695</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5691</v>
      </c>
      <c r="B206" s="260" t="s">
        <v>5692</v>
      </c>
      <c r="C206" s="261" t="s">
        <v>5702</v>
      </c>
      <c r="D206" s="264" t="s">
        <v>5703</v>
      </c>
      <c r="E206" s="265" t="s">
        <v>5571</v>
      </c>
      <c r="F206" s="268" t="s">
        <v>5695</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5691</v>
      </c>
      <c r="B207" s="260" t="s">
        <v>5692</v>
      </c>
      <c r="C207" s="261" t="s">
        <v>5704</v>
      </c>
      <c r="D207" s="264" t="s">
        <v>5705</v>
      </c>
      <c r="E207" s="265" t="s">
        <v>5436</v>
      </c>
      <c r="F207" s="268" t="s">
        <v>5695</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5691</v>
      </c>
      <c r="B208" s="260" t="s">
        <v>5692</v>
      </c>
      <c r="C208" s="261" t="s">
        <v>5706</v>
      </c>
      <c r="D208" s="264" t="s">
        <v>5707</v>
      </c>
      <c r="E208" s="265" t="s">
        <v>5436</v>
      </c>
      <c r="F208" s="268" t="s">
        <v>5695</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5691</v>
      </c>
      <c r="B209" s="260" t="s">
        <v>5692</v>
      </c>
      <c r="C209" s="261" t="s">
        <v>5708</v>
      </c>
      <c r="D209" s="264" t="s">
        <v>5709</v>
      </c>
      <c r="E209" s="265" t="s">
        <v>5571</v>
      </c>
      <c r="F209" s="268" t="s">
        <v>5695</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5691</v>
      </c>
      <c r="B210" s="260" t="s">
        <v>5692</v>
      </c>
      <c r="C210" s="261" t="s">
        <v>5710</v>
      </c>
      <c r="D210" s="264" t="s">
        <v>5711</v>
      </c>
      <c r="E210" s="265" t="s">
        <v>5321</v>
      </c>
      <c r="F210" s="268" t="s">
        <v>5712</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5691</v>
      </c>
      <c r="B211" s="260" t="s">
        <v>5692</v>
      </c>
      <c r="C211" s="261" t="s">
        <v>5713</v>
      </c>
      <c r="D211" s="264" t="s">
        <v>5714</v>
      </c>
      <c r="E211" s="265" t="s">
        <v>5321</v>
      </c>
      <c r="F211" s="268" t="s">
        <v>5712</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5691</v>
      </c>
      <c r="B212" s="260" t="s">
        <v>5692</v>
      </c>
      <c r="C212" s="261" t="s">
        <v>5715</v>
      </c>
      <c r="D212" s="264" t="s">
        <v>5716</v>
      </c>
      <c r="E212" s="265" t="s">
        <v>5388</v>
      </c>
      <c r="F212" s="268" t="s">
        <v>5717</v>
      </c>
      <c r="G212" s="271">
        <f>IF(COUNTIF(H212:AU212,"&lt;&gt;")=0,"",SUMPRODUCT(((Recommendations[ImplStatus]="Implemented")+(Recommendations[ImplStatus]="Compensated"))*ISNUMBER(MATCH(Recommendations[Id],H212:AU212,0)))/COUNTIF(H212:AU212,"&lt;&gt;"))</f>
        <v>0</v>
      </c>
      <c r="H212" s="272" t="s">
        <v>87</v>
      </c>
      <c r="I212" s="272" t="s">
        <v>385</v>
      </c>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5691</v>
      </c>
      <c r="B213" s="260" t="s">
        <v>5692</v>
      </c>
      <c r="C213" s="261" t="s">
        <v>5718</v>
      </c>
      <c r="D213" s="264" t="s">
        <v>5719</v>
      </c>
      <c r="E213" s="265" t="s">
        <v>5321</v>
      </c>
      <c r="F213" s="268" t="s">
        <v>5720</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5691</v>
      </c>
      <c r="B214" s="260" t="s">
        <v>5692</v>
      </c>
      <c r="C214" s="261" t="s">
        <v>5721</v>
      </c>
      <c r="D214" s="264" t="s">
        <v>5722</v>
      </c>
      <c r="E214" s="265" t="s">
        <v>5388</v>
      </c>
      <c r="F214" s="268" t="s">
        <v>5723</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5691</v>
      </c>
      <c r="B215" s="260" t="s">
        <v>5692</v>
      </c>
      <c r="C215" s="261" t="s">
        <v>5724</v>
      </c>
      <c r="D215" s="264" t="s">
        <v>5725</v>
      </c>
      <c r="E215" s="265" t="s">
        <v>5292</v>
      </c>
      <c r="F215" s="268" t="s">
        <v>5723</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5691</v>
      </c>
      <c r="B216" s="260" t="s">
        <v>5692</v>
      </c>
      <c r="C216" s="261" t="s">
        <v>5726</v>
      </c>
      <c r="D216" s="264" t="s">
        <v>5727</v>
      </c>
      <c r="E216" s="265" t="s">
        <v>5292</v>
      </c>
      <c r="F216" s="268" t="s">
        <v>5723</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5691</v>
      </c>
      <c r="B217" s="260" t="s">
        <v>5692</v>
      </c>
      <c r="C217" s="261" t="s">
        <v>5728</v>
      </c>
      <c r="D217" s="264" t="s">
        <v>5729</v>
      </c>
      <c r="E217" s="265" t="s">
        <v>5321</v>
      </c>
      <c r="F217" s="268" t="s">
        <v>5723</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5691</v>
      </c>
      <c r="B218" s="260" t="s">
        <v>5692</v>
      </c>
      <c r="C218" s="261" t="s">
        <v>5730</v>
      </c>
      <c r="D218" s="264" t="s">
        <v>5731</v>
      </c>
      <c r="E218" s="265" t="s">
        <v>5321</v>
      </c>
      <c r="F218" s="268" t="s">
        <v>5723</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5691</v>
      </c>
      <c r="B219" s="260" t="s">
        <v>5692</v>
      </c>
      <c r="C219" s="261" t="s">
        <v>5732</v>
      </c>
      <c r="D219" s="264" t="s">
        <v>5733</v>
      </c>
      <c r="E219" s="265" t="s">
        <v>5321</v>
      </c>
      <c r="F219" s="268" t="s">
        <v>5723</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5691</v>
      </c>
      <c r="B220" s="260" t="s">
        <v>5692</v>
      </c>
      <c r="C220" s="261" t="s">
        <v>5734</v>
      </c>
      <c r="D220" s="264" t="s">
        <v>5735</v>
      </c>
      <c r="E220" s="265" t="s">
        <v>5321</v>
      </c>
      <c r="F220" s="268" t="s">
        <v>5723</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5691</v>
      </c>
      <c r="B221" s="259" t="s">
        <v>5736</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5691</v>
      </c>
      <c r="B222" s="260" t="s">
        <v>5736</v>
      </c>
      <c r="C222" s="261" t="s">
        <v>5737</v>
      </c>
      <c r="D222" s="264" t="s">
        <v>5738</v>
      </c>
      <c r="E222" s="265" t="s">
        <v>5388</v>
      </c>
      <c r="F222" s="268" t="s">
        <v>5739</v>
      </c>
      <c r="G222" s="271">
        <f>IF(COUNTIF(H222:AU222,"&lt;&gt;")=0,"",SUMPRODUCT(((Recommendations[ImplStatus]="Implemented")+(Recommendations[ImplStatus]="Compensated"))*ISNUMBER(MATCH(Recommendations[Id],H222:AU222,0)))/COUNTIF(H222:AU222,"&lt;&gt;"))</f>
        <v>0</v>
      </c>
      <c r="H222" s="272" t="s">
        <v>231</v>
      </c>
      <c r="I222" s="272" t="s">
        <v>236</v>
      </c>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5691</v>
      </c>
      <c r="B223" s="260" t="s">
        <v>5736</v>
      </c>
      <c r="C223" s="261" t="s">
        <v>5740</v>
      </c>
      <c r="D223" s="264" t="s">
        <v>5741</v>
      </c>
      <c r="E223" s="265" t="s">
        <v>5388</v>
      </c>
      <c r="F223" s="268" t="s">
        <v>5739</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5691</v>
      </c>
      <c r="B224" s="260" t="s">
        <v>5736</v>
      </c>
      <c r="C224" s="261" t="s">
        <v>5742</v>
      </c>
      <c r="D224" s="264" t="s">
        <v>5743</v>
      </c>
      <c r="E224" s="265" t="s">
        <v>5388</v>
      </c>
      <c r="F224" s="268" t="s">
        <v>5739</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5691</v>
      </c>
      <c r="B225" s="260" t="s">
        <v>5736</v>
      </c>
      <c r="C225" s="261" t="s">
        <v>5744</v>
      </c>
      <c r="D225" s="264" t="s">
        <v>5745</v>
      </c>
      <c r="E225" s="265" t="s">
        <v>5388</v>
      </c>
      <c r="F225" s="268" t="s">
        <v>5739</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5691</v>
      </c>
      <c r="B226" s="260" t="s">
        <v>5736</v>
      </c>
      <c r="C226" s="261" t="s">
        <v>5746</v>
      </c>
      <c r="D226" s="264" t="s">
        <v>5747</v>
      </c>
      <c r="E226" s="265" t="s">
        <v>5388</v>
      </c>
      <c r="F226" s="268" t="s">
        <v>5739</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5691</v>
      </c>
      <c r="B227" s="260" t="s">
        <v>5736</v>
      </c>
      <c r="C227" s="261" t="s">
        <v>5748</v>
      </c>
      <c r="D227" s="264" t="s">
        <v>5749</v>
      </c>
      <c r="E227" s="265" t="s">
        <v>5388</v>
      </c>
      <c r="F227" s="268" t="s">
        <v>5739</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5691</v>
      </c>
      <c r="B228" s="260" t="s">
        <v>5736</v>
      </c>
      <c r="C228" s="261" t="s">
        <v>5750</v>
      </c>
      <c r="D228" s="264" t="s">
        <v>5751</v>
      </c>
      <c r="E228" s="265" t="s">
        <v>5388</v>
      </c>
      <c r="F228" s="268" t="s">
        <v>5739</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5691</v>
      </c>
      <c r="B229" s="260" t="s">
        <v>5736</v>
      </c>
      <c r="C229" s="261" t="s">
        <v>5752</v>
      </c>
      <c r="D229" s="264" t="s">
        <v>5753</v>
      </c>
      <c r="E229" s="265" t="s">
        <v>5292</v>
      </c>
      <c r="F229" s="268" t="s">
        <v>5739</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5691</v>
      </c>
      <c r="B230" s="260" t="s">
        <v>5736</v>
      </c>
      <c r="C230" s="261" t="s">
        <v>5754</v>
      </c>
      <c r="D230" s="264" t="s">
        <v>5755</v>
      </c>
      <c r="E230" s="265" t="s">
        <v>5292</v>
      </c>
      <c r="F230" s="268" t="s">
        <v>5739</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5691</v>
      </c>
      <c r="B231" s="260" t="s">
        <v>5736</v>
      </c>
      <c r="C231" s="261" t="s">
        <v>5756</v>
      </c>
      <c r="D231" s="264" t="s">
        <v>5757</v>
      </c>
      <c r="E231" s="265" t="s">
        <v>5388</v>
      </c>
      <c r="F231" s="268" t="s">
        <v>5758</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5691</v>
      </c>
      <c r="B232" s="260" t="s">
        <v>5736</v>
      </c>
      <c r="C232" s="261" t="s">
        <v>5759</v>
      </c>
      <c r="D232" s="264" t="s">
        <v>5760</v>
      </c>
      <c r="E232" s="265" t="s">
        <v>5388</v>
      </c>
      <c r="F232" s="268" t="s">
        <v>5758</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5691</v>
      </c>
      <c r="B233" s="260" t="s">
        <v>5736</v>
      </c>
      <c r="C233" s="261" t="s">
        <v>5761</v>
      </c>
      <c r="D233" s="264" t="s">
        <v>5762</v>
      </c>
      <c r="E233" s="265" t="s">
        <v>5321</v>
      </c>
      <c r="F233" s="268" t="s">
        <v>5758</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5691</v>
      </c>
      <c r="B234" s="260" t="s">
        <v>5736</v>
      </c>
      <c r="C234" s="261" t="s">
        <v>5763</v>
      </c>
      <c r="D234" s="264" t="s">
        <v>5764</v>
      </c>
      <c r="E234" s="265" t="s">
        <v>5321</v>
      </c>
      <c r="F234" s="268" t="s">
        <v>5758</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5691</v>
      </c>
      <c r="B235" s="260" t="s">
        <v>5736</v>
      </c>
      <c r="C235" s="261" t="s">
        <v>5765</v>
      </c>
      <c r="D235" s="264" t="s">
        <v>5766</v>
      </c>
      <c r="E235" s="265" t="s">
        <v>5388</v>
      </c>
      <c r="F235" s="268" t="s">
        <v>5758</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5691</v>
      </c>
      <c r="B236" s="260" t="s">
        <v>5736</v>
      </c>
      <c r="C236" s="261" t="s">
        <v>5767</v>
      </c>
      <c r="D236" s="264" t="s">
        <v>5768</v>
      </c>
      <c r="E236" s="265" t="s">
        <v>5321</v>
      </c>
      <c r="F236" s="268" t="s">
        <v>5758</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5691</v>
      </c>
      <c r="B237" s="259" t="s">
        <v>1925</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5691</v>
      </c>
      <c r="B238" s="260" t="s">
        <v>1925</v>
      </c>
      <c r="C238" s="261" t="s">
        <v>5769</v>
      </c>
      <c r="D238" s="264" t="s">
        <v>5770</v>
      </c>
      <c r="E238" s="265" t="s">
        <v>5292</v>
      </c>
      <c r="F238" s="268" t="s">
        <v>5771</v>
      </c>
      <c r="G238" s="271">
        <f>IF(COUNTIF(H238:AU238,"&lt;&gt;")=0,"",SUMPRODUCT(((Recommendations[ImplStatus]="Implemented")+(Recommendations[ImplStatus]="Compensated"))*ISNUMBER(MATCH(Recommendations[Id],H238:AU238,0)))/COUNTIF(H238:AU238,"&lt;&gt;"))</f>
        <v>0</v>
      </c>
      <c r="H238" s="272" t="s">
        <v>226</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5691</v>
      </c>
      <c r="B239" s="260" t="s">
        <v>1925</v>
      </c>
      <c r="C239" s="261" t="s">
        <v>5772</v>
      </c>
      <c r="D239" s="264" t="s">
        <v>5773</v>
      </c>
      <c r="E239" s="265" t="s">
        <v>5292</v>
      </c>
      <c r="F239" s="268" t="s">
        <v>5771</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5691</v>
      </c>
      <c r="B240" s="260" t="s">
        <v>1925</v>
      </c>
      <c r="C240" s="261" t="s">
        <v>5774</v>
      </c>
      <c r="D240" s="264" t="s">
        <v>5775</v>
      </c>
      <c r="E240" s="265" t="s">
        <v>5292</v>
      </c>
      <c r="F240" s="268" t="s">
        <v>5771</v>
      </c>
      <c r="G240" s="271" t="str">
        <f>IF(COUNTIF(H240:AU240,"&lt;&gt;")=0,"",SUMPRODUCT(((Recommendations[ImplStatus]="Implemented")+(Recommendations[ImplStatus]="Compensated"))*ISNUMBER(MATCH(Recommendations[Id],H240:AU240,0)))/COUNTIF(H240:AU240,"&lt;&gt;"))</f>
        <v/>
      </c>
      <c r="H240" s="272"/>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5691</v>
      </c>
      <c r="B241" s="260" t="s">
        <v>1925</v>
      </c>
      <c r="C241" s="261" t="s">
        <v>5776</v>
      </c>
      <c r="D241" s="264" t="s">
        <v>5777</v>
      </c>
      <c r="E241" s="265" t="s">
        <v>5292</v>
      </c>
      <c r="F241" s="268" t="s">
        <v>5771</v>
      </c>
      <c r="G241" s="271" t="str">
        <f>IF(COUNTIF(H241:AU241,"&lt;&gt;")=0,"",SUMPRODUCT(((Recommendations[ImplStatus]="Implemented")+(Recommendations[ImplStatus]="Compensated"))*ISNUMBER(MATCH(Recommendations[Id],H241:AU241,0)))/COUNTIF(H241:AU241,"&lt;&gt;"))</f>
        <v/>
      </c>
      <c r="H241" s="272"/>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5691</v>
      </c>
      <c r="B242" s="260" t="s">
        <v>1925</v>
      </c>
      <c r="C242" s="261" t="s">
        <v>5778</v>
      </c>
      <c r="D242" s="264" t="s">
        <v>5779</v>
      </c>
      <c r="E242" s="265" t="s">
        <v>5292</v>
      </c>
      <c r="F242" s="268" t="s">
        <v>5771</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5691</v>
      </c>
      <c r="B243" s="260" t="s">
        <v>1925</v>
      </c>
      <c r="C243" s="261" t="s">
        <v>5780</v>
      </c>
      <c r="D243" s="264" t="s">
        <v>5781</v>
      </c>
      <c r="E243" s="265" t="s">
        <v>5292</v>
      </c>
      <c r="F243" s="268" t="s">
        <v>5771</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5691</v>
      </c>
      <c r="B244" s="260" t="s">
        <v>1925</v>
      </c>
      <c r="C244" s="261" t="s">
        <v>5782</v>
      </c>
      <c r="D244" s="264" t="s">
        <v>5783</v>
      </c>
      <c r="E244" s="265" t="s">
        <v>5292</v>
      </c>
      <c r="F244" s="268" t="s">
        <v>5771</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5691</v>
      </c>
      <c r="B245" s="260" t="s">
        <v>1925</v>
      </c>
      <c r="C245" s="261" t="s">
        <v>5784</v>
      </c>
      <c r="D245" s="264" t="s">
        <v>5785</v>
      </c>
      <c r="E245" s="265" t="s">
        <v>5292</v>
      </c>
      <c r="F245" s="268" t="s">
        <v>5771</v>
      </c>
      <c r="G245" s="271">
        <f>IF(COUNTIF(H245:AU245,"&lt;&gt;")=0,"",SUMPRODUCT(((Recommendations[ImplStatus]="Implemented")+(Recommendations[ImplStatus]="Compensated"))*ISNUMBER(MATCH(Recommendations[Id],H245:AU245,0)))/COUNTIF(H245:AU245,"&lt;&gt;"))</f>
        <v>0</v>
      </c>
      <c r="H245" s="272" t="s">
        <v>241</v>
      </c>
      <c r="I245" s="272" t="s">
        <v>246</v>
      </c>
      <c r="J245" s="272" t="s">
        <v>251</v>
      </c>
      <c r="K245" s="272" t="s">
        <v>256</v>
      </c>
      <c r="L245" s="272" t="s">
        <v>261</v>
      </c>
      <c r="M245" s="272" t="s">
        <v>266</v>
      </c>
      <c r="N245" s="272" t="s">
        <v>458</v>
      </c>
      <c r="O245" s="272" t="s">
        <v>478</v>
      </c>
      <c r="P245" s="272" t="s">
        <v>483</v>
      </c>
      <c r="Q245" s="272" t="s">
        <v>488</v>
      </c>
      <c r="R245" s="272" t="s">
        <v>493</v>
      </c>
      <c r="S245" s="272" t="s">
        <v>498</v>
      </c>
      <c r="T245" s="272" t="s">
        <v>503</v>
      </c>
      <c r="U245" s="272" t="s">
        <v>508</v>
      </c>
      <c r="V245" s="272" t="s">
        <v>513</v>
      </c>
      <c r="W245" s="272" t="s">
        <v>518</v>
      </c>
      <c r="X245" s="272" t="s">
        <v>523</v>
      </c>
      <c r="Y245" s="272" t="s">
        <v>528</v>
      </c>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5691</v>
      </c>
      <c r="B246" s="260" t="s">
        <v>1925</v>
      </c>
      <c r="C246" s="261" t="s">
        <v>5786</v>
      </c>
      <c r="D246" s="264" t="s">
        <v>5787</v>
      </c>
      <c r="E246" s="265" t="s">
        <v>5292</v>
      </c>
      <c r="F246" s="268" t="s">
        <v>5771</v>
      </c>
      <c r="G246" s="271">
        <f>IF(COUNTIF(H246:AU246,"&lt;&gt;")=0,"",SUMPRODUCT(((Recommendations[ImplStatus]="Implemented")+(Recommendations[ImplStatus]="Compensated"))*ISNUMBER(MATCH(Recommendations[Id],H246:AU246,0)))/COUNTIF(H246:AU246,"&lt;&gt;"))</f>
        <v>0</v>
      </c>
      <c r="H246" s="272" t="s">
        <v>122</v>
      </c>
      <c r="I246" s="272" t="s">
        <v>371</v>
      </c>
      <c r="J246" s="272" t="s">
        <v>376</v>
      </c>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5691</v>
      </c>
      <c r="B247" s="260" t="s">
        <v>1925</v>
      </c>
      <c r="C247" s="261" t="s">
        <v>5788</v>
      </c>
      <c r="D247" s="264" t="s">
        <v>5789</v>
      </c>
      <c r="E247" s="265" t="s">
        <v>5292</v>
      </c>
      <c r="F247" s="268" t="s">
        <v>5771</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5691</v>
      </c>
      <c r="B248" s="260" t="s">
        <v>1925</v>
      </c>
      <c r="C248" s="261" t="s">
        <v>5790</v>
      </c>
      <c r="D248" s="264" t="s">
        <v>5791</v>
      </c>
      <c r="E248" s="265" t="s">
        <v>5321</v>
      </c>
      <c r="F248" s="268" t="s">
        <v>5771</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5691</v>
      </c>
      <c r="B249" s="260" t="s">
        <v>1925</v>
      </c>
      <c r="C249" s="261" t="s">
        <v>5792</v>
      </c>
      <c r="D249" s="264" t="s">
        <v>5793</v>
      </c>
      <c r="E249" s="265" t="s">
        <v>5321</v>
      </c>
      <c r="F249" s="268" t="s">
        <v>5794</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5691</v>
      </c>
      <c r="B250" s="260" t="s">
        <v>1925</v>
      </c>
      <c r="C250" s="261" t="s">
        <v>5795</v>
      </c>
      <c r="D250" s="264" t="s">
        <v>5796</v>
      </c>
      <c r="E250" s="265" t="s">
        <v>5321</v>
      </c>
      <c r="F250" s="268" t="s">
        <v>5794</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5691</v>
      </c>
      <c r="B251" s="259" t="s">
        <v>5797</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5691</v>
      </c>
      <c r="B252" s="260" t="s">
        <v>5797</v>
      </c>
      <c r="C252" s="261" t="s">
        <v>5798</v>
      </c>
      <c r="D252" s="264" t="s">
        <v>5799</v>
      </c>
      <c r="E252" s="265" t="s">
        <v>5388</v>
      </c>
      <c r="F252" s="268" t="s">
        <v>5800</v>
      </c>
      <c r="G252" s="271">
        <f>IF(COUNTIF(H252:AU252,"&lt;&gt;")=0,"",SUMPRODUCT(((Recommendations[ImplStatus]="Implemented")+(Recommendations[ImplStatus]="Compensated"))*ISNUMBER(MATCH(Recommendations[Id],H252:AU252,0)))/COUNTIF(H252:AU252,"&lt;&gt;"))</f>
        <v>0</v>
      </c>
      <c r="H252" s="272" t="s">
        <v>548</v>
      </c>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5691</v>
      </c>
      <c r="B253" s="260" t="s">
        <v>5797</v>
      </c>
      <c r="C253" s="261" t="s">
        <v>5801</v>
      </c>
      <c r="D253" s="264" t="s">
        <v>5802</v>
      </c>
      <c r="E253" s="265" t="s">
        <v>5388</v>
      </c>
      <c r="F253" s="268" t="s">
        <v>5800</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5691</v>
      </c>
      <c r="B254" s="260" t="s">
        <v>5797</v>
      </c>
      <c r="C254" s="261" t="s">
        <v>5803</v>
      </c>
      <c r="D254" s="264" t="s">
        <v>5804</v>
      </c>
      <c r="E254" s="265" t="s">
        <v>5388</v>
      </c>
      <c r="F254" s="268" t="s">
        <v>5800</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5691</v>
      </c>
      <c r="B255" s="260" t="s">
        <v>5797</v>
      </c>
      <c r="C255" s="261" t="s">
        <v>5805</v>
      </c>
      <c r="D255" s="264" t="s">
        <v>5806</v>
      </c>
      <c r="E255" s="265" t="s">
        <v>5388</v>
      </c>
      <c r="F255" s="268" t="s">
        <v>5800</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5691</v>
      </c>
      <c r="B256" s="260" t="s">
        <v>5797</v>
      </c>
      <c r="C256" s="261" t="s">
        <v>5807</v>
      </c>
      <c r="D256" s="264" t="s">
        <v>5808</v>
      </c>
      <c r="E256" s="265" t="s">
        <v>5388</v>
      </c>
      <c r="F256" s="268" t="s">
        <v>5800</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5691</v>
      </c>
      <c r="B257" s="260" t="s">
        <v>5797</v>
      </c>
      <c r="C257" s="261" t="s">
        <v>5809</v>
      </c>
      <c r="D257" s="264" t="s">
        <v>5810</v>
      </c>
      <c r="E257" s="265" t="s">
        <v>5292</v>
      </c>
      <c r="F257" s="268" t="s">
        <v>5800</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5691</v>
      </c>
      <c r="B258" s="260" t="s">
        <v>5797</v>
      </c>
      <c r="C258" s="261" t="s">
        <v>5811</v>
      </c>
      <c r="D258" s="264" t="s">
        <v>5812</v>
      </c>
      <c r="E258" s="265" t="s">
        <v>5292</v>
      </c>
      <c r="F258" s="268" t="s">
        <v>5800</v>
      </c>
      <c r="G258" s="271">
        <f>IF(COUNTIF(H258:AU258,"&lt;&gt;")=0,"",SUMPRODUCT(((Recommendations[ImplStatus]="Implemented")+(Recommendations[ImplStatus]="Compensated"))*ISNUMBER(MATCH(Recommendations[Id],H258:AU258,0)))/COUNTIF(H258:AU258,"&lt;&gt;"))</f>
        <v>0</v>
      </c>
      <c r="H258" s="272" t="s">
        <v>395</v>
      </c>
      <c r="I258" s="272" t="s">
        <v>399</v>
      </c>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5691</v>
      </c>
      <c r="B259" s="260" t="s">
        <v>5797</v>
      </c>
      <c r="C259" s="261" t="s">
        <v>5813</v>
      </c>
      <c r="D259" s="264" t="s">
        <v>5814</v>
      </c>
      <c r="E259" s="265" t="s">
        <v>5292</v>
      </c>
      <c r="F259" s="268" t="s">
        <v>5800</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5691</v>
      </c>
      <c r="B260" s="260" t="s">
        <v>5797</v>
      </c>
      <c r="C260" s="261" t="s">
        <v>5815</v>
      </c>
      <c r="D260" s="264" t="s">
        <v>5816</v>
      </c>
      <c r="E260" s="265" t="s">
        <v>5292</v>
      </c>
      <c r="F260" s="268" t="s">
        <v>5800</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5691</v>
      </c>
      <c r="B261" s="260" t="s">
        <v>5797</v>
      </c>
      <c r="C261" s="261" t="s">
        <v>5817</v>
      </c>
      <c r="D261" s="264" t="s">
        <v>5818</v>
      </c>
      <c r="E261" s="265" t="s">
        <v>5436</v>
      </c>
      <c r="F261" s="268" t="s">
        <v>5800</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5691</v>
      </c>
      <c r="B262" s="260" t="s">
        <v>5797</v>
      </c>
      <c r="C262" s="261" t="s">
        <v>5819</v>
      </c>
      <c r="D262" s="264" t="s">
        <v>5820</v>
      </c>
      <c r="E262" s="265" t="s">
        <v>5436</v>
      </c>
      <c r="F262" s="268" t="s">
        <v>5800</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5691</v>
      </c>
      <c r="B263" s="260" t="s">
        <v>5797</v>
      </c>
      <c r="C263" s="261" t="s">
        <v>5821</v>
      </c>
      <c r="D263" s="264" t="s">
        <v>5822</v>
      </c>
      <c r="E263" s="265" t="s">
        <v>5436</v>
      </c>
      <c r="F263" s="268" t="s">
        <v>5800</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5691</v>
      </c>
      <c r="B264" s="259" t="s">
        <v>5823</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5691</v>
      </c>
      <c r="B265" s="260" t="s">
        <v>5823</v>
      </c>
      <c r="C265" s="261" t="s">
        <v>5824</v>
      </c>
      <c r="D265" s="264" t="s">
        <v>5825</v>
      </c>
      <c r="E265" s="265" t="s">
        <v>5321</v>
      </c>
      <c r="F265" s="268" t="s">
        <v>5826</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5691</v>
      </c>
      <c r="B266" s="260" t="s">
        <v>5823</v>
      </c>
      <c r="C266" s="261" t="s">
        <v>5827</v>
      </c>
      <c r="D266" s="264" t="s">
        <v>5828</v>
      </c>
      <c r="E266" s="265" t="s">
        <v>5321</v>
      </c>
      <c r="F266" s="268" t="s">
        <v>5826</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5691</v>
      </c>
      <c r="B267" s="260" t="s">
        <v>5823</v>
      </c>
      <c r="C267" s="261" t="s">
        <v>5829</v>
      </c>
      <c r="D267" s="264" t="s">
        <v>5830</v>
      </c>
      <c r="E267" s="265" t="s">
        <v>5321</v>
      </c>
      <c r="F267" s="268" t="s">
        <v>5826</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5691</v>
      </c>
      <c r="B268" s="260" t="s">
        <v>5823</v>
      </c>
      <c r="C268" s="261" t="s">
        <v>5831</v>
      </c>
      <c r="D268" s="264" t="s">
        <v>5832</v>
      </c>
      <c r="E268" s="265" t="s">
        <v>5321</v>
      </c>
      <c r="F268" s="268" t="s">
        <v>5826</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5691</v>
      </c>
      <c r="B269" s="260" t="s">
        <v>5823</v>
      </c>
      <c r="C269" s="261" t="s">
        <v>5833</v>
      </c>
      <c r="D269" s="264" t="s">
        <v>5834</v>
      </c>
      <c r="E269" s="265" t="s">
        <v>5321</v>
      </c>
      <c r="F269" s="268" t="s">
        <v>5826</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5691</v>
      </c>
      <c r="B270" s="260" t="s">
        <v>5823</v>
      </c>
      <c r="C270" s="261" t="s">
        <v>5835</v>
      </c>
      <c r="D270" s="264" t="s">
        <v>5836</v>
      </c>
      <c r="E270" s="265" t="s">
        <v>5321</v>
      </c>
      <c r="F270" s="268" t="s">
        <v>5826</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5691</v>
      </c>
      <c r="B271" s="260" t="s">
        <v>5823</v>
      </c>
      <c r="C271" s="261" t="s">
        <v>5837</v>
      </c>
      <c r="D271" s="264" t="s">
        <v>5838</v>
      </c>
      <c r="E271" s="265" t="s">
        <v>5321</v>
      </c>
      <c r="F271" s="268" t="s">
        <v>5826</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5691</v>
      </c>
      <c r="B272" s="260" t="s">
        <v>5823</v>
      </c>
      <c r="C272" s="261" t="s">
        <v>5839</v>
      </c>
      <c r="D272" s="264" t="s">
        <v>5840</v>
      </c>
      <c r="E272" s="265" t="s">
        <v>5321</v>
      </c>
      <c r="F272" s="268" t="s">
        <v>5826</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5691</v>
      </c>
      <c r="B273" s="260" t="s">
        <v>5823</v>
      </c>
      <c r="C273" s="261" t="s">
        <v>5841</v>
      </c>
      <c r="D273" s="264" t="s">
        <v>5842</v>
      </c>
      <c r="E273" s="265" t="s">
        <v>5321</v>
      </c>
      <c r="F273" s="268" t="s">
        <v>5826</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5843</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5843</v>
      </c>
      <c r="B275" s="259" t="s">
        <v>5844</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5843</v>
      </c>
      <c r="B276" s="260" t="s">
        <v>5844</v>
      </c>
      <c r="C276" s="261" t="s">
        <v>5845</v>
      </c>
      <c r="D276" s="264" t="s">
        <v>5846</v>
      </c>
      <c r="E276" s="265" t="s">
        <v>5292</v>
      </c>
      <c r="F276" s="268" t="s">
        <v>5847</v>
      </c>
      <c r="G276" s="271">
        <f>IF(COUNTIF(H276:AU276,"&lt;&gt;")=0,"",SUMPRODUCT(((Recommendations[ImplStatus]="Implemented")+(Recommendations[ImplStatus]="Compensated"))*ISNUMBER(MATCH(Recommendations[Id],H276:AU276,0)))/COUNTIF(H276:AU276,"&lt;&gt;"))</f>
        <v>0</v>
      </c>
      <c r="H276" s="272" t="s">
        <v>301</v>
      </c>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5843</v>
      </c>
      <c r="B277" s="260" t="s">
        <v>5844</v>
      </c>
      <c r="C277" s="261" t="s">
        <v>5848</v>
      </c>
      <c r="D277" s="264" t="s">
        <v>5849</v>
      </c>
      <c r="E277" s="265" t="s">
        <v>5292</v>
      </c>
      <c r="F277" s="268" t="s">
        <v>5847</v>
      </c>
      <c r="G277" s="271">
        <f>IF(COUNTIF(H277:AU277,"&lt;&gt;")=0,"",SUMPRODUCT(((Recommendations[ImplStatus]="Implemented")+(Recommendations[ImplStatus]="Compensated"))*ISNUMBER(MATCH(Recommendations[Id],H277:AU277,0)))/COUNTIF(H277:AU277,"&lt;&gt;"))</f>
        <v>0</v>
      </c>
      <c r="H277" s="272" t="s">
        <v>30</v>
      </c>
      <c r="I277" s="272" t="s">
        <v>153</v>
      </c>
      <c r="J277" s="272" t="s">
        <v>163</v>
      </c>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5843</v>
      </c>
      <c r="B278" s="260" t="s">
        <v>5844</v>
      </c>
      <c r="C278" s="261" t="s">
        <v>5850</v>
      </c>
      <c r="D278" s="264" t="s">
        <v>5851</v>
      </c>
      <c r="E278" s="265" t="s">
        <v>5292</v>
      </c>
      <c r="F278" s="268" t="s">
        <v>5847</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5843</v>
      </c>
      <c r="B279" s="260" t="s">
        <v>5844</v>
      </c>
      <c r="C279" s="261" t="s">
        <v>5852</v>
      </c>
      <c r="D279" s="264" t="s">
        <v>5853</v>
      </c>
      <c r="E279" s="265" t="s">
        <v>5292</v>
      </c>
      <c r="F279" s="268" t="s">
        <v>5847</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5843</v>
      </c>
      <c r="B280" s="260" t="s">
        <v>5844</v>
      </c>
      <c r="C280" s="261" t="s">
        <v>5854</v>
      </c>
      <c r="D280" s="264" t="s">
        <v>5855</v>
      </c>
      <c r="E280" s="265" t="s">
        <v>5292</v>
      </c>
      <c r="F280" s="268" t="s">
        <v>5847</v>
      </c>
      <c r="G280" s="271">
        <f>IF(COUNTIF(H280:AU280,"&lt;&gt;")=0,"",SUMPRODUCT(((Recommendations[ImplStatus]="Implemented")+(Recommendations[ImplStatus]="Compensated"))*ISNUMBER(MATCH(Recommendations[Id],H280:AU280,0)))/COUNTIF(H280:AU280,"&lt;&gt;"))</f>
        <v>0</v>
      </c>
      <c r="H280" s="272" t="s">
        <v>14</v>
      </c>
      <c r="I280" s="272" t="s">
        <v>138</v>
      </c>
      <c r="J280" s="272" t="s">
        <v>143</v>
      </c>
      <c r="K280" s="272" t="s">
        <v>276</v>
      </c>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5843</v>
      </c>
      <c r="B281" s="260" t="s">
        <v>5844</v>
      </c>
      <c r="C281" s="261" t="s">
        <v>5856</v>
      </c>
      <c r="D281" s="264" t="s">
        <v>5857</v>
      </c>
      <c r="E281" s="265" t="s">
        <v>5292</v>
      </c>
      <c r="F281" s="268" t="s">
        <v>5847</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5843</v>
      </c>
      <c r="B282" s="260" t="s">
        <v>5844</v>
      </c>
      <c r="C282" s="261" t="s">
        <v>5858</v>
      </c>
      <c r="D282" s="264" t="s">
        <v>5859</v>
      </c>
      <c r="E282" s="265" t="s">
        <v>5292</v>
      </c>
      <c r="F282" s="268" t="s">
        <v>5847</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5843</v>
      </c>
      <c r="B283" s="260" t="s">
        <v>5844</v>
      </c>
      <c r="C283" s="261" t="s">
        <v>5860</v>
      </c>
      <c r="D283" s="264" t="s">
        <v>5861</v>
      </c>
      <c r="E283" s="265" t="s">
        <v>5388</v>
      </c>
      <c r="F283" s="268" t="s">
        <v>5862</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5843</v>
      </c>
      <c r="B284" s="260" t="s">
        <v>5844</v>
      </c>
      <c r="C284" s="261" t="s">
        <v>5863</v>
      </c>
      <c r="D284" s="264" t="s">
        <v>5864</v>
      </c>
      <c r="E284" s="265" t="s">
        <v>5388</v>
      </c>
      <c r="F284" s="268" t="s">
        <v>5862</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5843</v>
      </c>
      <c r="B285" s="260" t="s">
        <v>5844</v>
      </c>
      <c r="C285" s="261" t="s">
        <v>5865</v>
      </c>
      <c r="D285" s="264" t="s">
        <v>5866</v>
      </c>
      <c r="E285" s="265" t="s">
        <v>5292</v>
      </c>
      <c r="F285" s="268" t="s">
        <v>5862</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5843</v>
      </c>
      <c r="B286" s="260" t="s">
        <v>5844</v>
      </c>
      <c r="C286" s="261" t="s">
        <v>5867</v>
      </c>
      <c r="D286" s="264" t="s">
        <v>5868</v>
      </c>
      <c r="E286" s="265" t="s">
        <v>5321</v>
      </c>
      <c r="F286" s="268" t="s">
        <v>5862</v>
      </c>
      <c r="G286" s="271">
        <f>IF(COUNTIF(H286:AU286,"&lt;&gt;")=0,"",SUMPRODUCT(((Recommendations[ImplStatus]="Implemented")+(Recommendations[ImplStatus]="Compensated"))*ISNUMBER(MATCH(Recommendations[Id],H286:AU286,0)))/COUNTIF(H286:AU286,"&lt;&gt;"))</f>
        <v>0</v>
      </c>
      <c r="H286" s="272" t="s">
        <v>158</v>
      </c>
      <c r="I286" s="272" t="s">
        <v>346</v>
      </c>
      <c r="J286" s="272" t="s">
        <v>390</v>
      </c>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5843</v>
      </c>
      <c r="B287" s="260" t="s">
        <v>5844</v>
      </c>
      <c r="C287" s="261" t="s">
        <v>5869</v>
      </c>
      <c r="D287" s="264" t="s">
        <v>5870</v>
      </c>
      <c r="E287" s="265" t="s">
        <v>5321</v>
      </c>
      <c r="F287" s="268" t="s">
        <v>5862</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5843</v>
      </c>
      <c r="B288" s="260" t="s">
        <v>5844</v>
      </c>
      <c r="C288" s="261" t="s">
        <v>5871</v>
      </c>
      <c r="D288" s="264" t="s">
        <v>5872</v>
      </c>
      <c r="E288" s="265" t="s">
        <v>5321</v>
      </c>
      <c r="F288" s="268" t="s">
        <v>5862</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5843</v>
      </c>
      <c r="B289" s="260" t="s">
        <v>5844</v>
      </c>
      <c r="C289" s="261" t="s">
        <v>5873</v>
      </c>
      <c r="D289" s="264" t="s">
        <v>5874</v>
      </c>
      <c r="E289" s="265" t="s">
        <v>5321</v>
      </c>
      <c r="F289" s="268" t="s">
        <v>5862</v>
      </c>
      <c r="G289" s="271">
        <f>IF(COUNTIF(H289:AU289,"&lt;&gt;")=0,"",SUMPRODUCT(((Recommendations[ImplStatus]="Implemented")+(Recommendations[ImplStatus]="Compensated"))*ISNUMBER(MATCH(Recommendations[Id],H289:AU289,0)))/COUNTIF(H289:AU289,"&lt;&gt;"))</f>
        <v>0</v>
      </c>
      <c r="H289" s="272" t="s">
        <v>448</v>
      </c>
      <c r="I289" s="272" t="s">
        <v>453</v>
      </c>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5843</v>
      </c>
      <c r="B290" s="260" t="s">
        <v>5844</v>
      </c>
      <c r="C290" s="261" t="s">
        <v>5875</v>
      </c>
      <c r="D290" s="264" t="s">
        <v>5876</v>
      </c>
      <c r="E290" s="265" t="s">
        <v>5292</v>
      </c>
      <c r="F290" s="268" t="s">
        <v>5862</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5843</v>
      </c>
      <c r="B291" s="260" t="s">
        <v>5844</v>
      </c>
      <c r="C291" s="261" t="s">
        <v>5877</v>
      </c>
      <c r="D291" s="264" t="s">
        <v>5878</v>
      </c>
      <c r="E291" s="265" t="s">
        <v>5321</v>
      </c>
      <c r="F291" s="268" t="s">
        <v>5879</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5843</v>
      </c>
      <c r="B292" s="260" t="s">
        <v>5844</v>
      </c>
      <c r="C292" s="261" t="s">
        <v>5880</v>
      </c>
      <c r="D292" s="264" t="s">
        <v>5881</v>
      </c>
      <c r="E292" s="265" t="s">
        <v>5321</v>
      </c>
      <c r="F292" s="268" t="s">
        <v>5879</v>
      </c>
      <c r="G292" s="271">
        <f>IF(COUNTIF(H292:AU292,"&lt;&gt;")=0,"",SUMPRODUCT(((Recommendations[ImplStatus]="Implemented")+(Recommendations[ImplStatus]="Compensated"))*ISNUMBER(MATCH(Recommendations[Id],H292:AU292,0)))/COUNTIF(H292:AU292,"&lt;&gt;"))</f>
        <v>0</v>
      </c>
      <c r="H292" s="272" t="s">
        <v>72</v>
      </c>
      <c r="I292" s="272" t="s">
        <v>271</v>
      </c>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5843</v>
      </c>
      <c r="B293" s="260" t="s">
        <v>5844</v>
      </c>
      <c r="C293" s="261" t="s">
        <v>5882</v>
      </c>
      <c r="D293" s="264" t="s">
        <v>5883</v>
      </c>
      <c r="E293" s="265" t="s">
        <v>5571</v>
      </c>
      <c r="F293" s="268" t="s">
        <v>5862</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5843</v>
      </c>
      <c r="B294" s="260" t="s">
        <v>5844</v>
      </c>
      <c r="C294" s="261" t="s">
        <v>5884</v>
      </c>
      <c r="D294" s="264" t="s">
        <v>5885</v>
      </c>
      <c r="E294" s="265" t="s">
        <v>5571</v>
      </c>
      <c r="F294" s="268" t="s">
        <v>5862</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5843</v>
      </c>
      <c r="B295" s="260" t="s">
        <v>5844</v>
      </c>
      <c r="C295" s="261" t="s">
        <v>5886</v>
      </c>
      <c r="D295" s="264" t="s">
        <v>5887</v>
      </c>
      <c r="E295" s="265" t="s">
        <v>5388</v>
      </c>
      <c r="F295" s="268" t="s">
        <v>5862</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5843</v>
      </c>
      <c r="B296" s="260" t="s">
        <v>5844</v>
      </c>
      <c r="C296" s="261" t="s">
        <v>5888</v>
      </c>
      <c r="D296" s="264" t="s">
        <v>5889</v>
      </c>
      <c r="E296" s="265" t="s">
        <v>5388</v>
      </c>
      <c r="F296" s="268" t="s">
        <v>5862</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5843</v>
      </c>
      <c r="B297" s="260" t="s">
        <v>5844</v>
      </c>
      <c r="C297" s="261" t="s">
        <v>5890</v>
      </c>
      <c r="D297" s="264" t="s">
        <v>5891</v>
      </c>
      <c r="E297" s="265" t="s">
        <v>5292</v>
      </c>
      <c r="F297" s="268" t="s">
        <v>5862</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5843</v>
      </c>
      <c r="B298" s="260" t="s">
        <v>5844</v>
      </c>
      <c r="C298" s="261" t="s">
        <v>5892</v>
      </c>
      <c r="D298" s="264" t="s">
        <v>5893</v>
      </c>
      <c r="E298" s="265" t="s">
        <v>5388</v>
      </c>
      <c r="F298" s="268" t="s">
        <v>5862</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5843</v>
      </c>
      <c r="B299" s="260" t="s">
        <v>5844</v>
      </c>
      <c r="C299" s="261" t="s">
        <v>5894</v>
      </c>
      <c r="D299" s="264" t="s">
        <v>5895</v>
      </c>
      <c r="E299" s="265" t="s">
        <v>5321</v>
      </c>
      <c r="F299" s="268" t="s">
        <v>5862</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5843</v>
      </c>
      <c r="B300" s="260" t="s">
        <v>5844</v>
      </c>
      <c r="C300" s="261" t="s">
        <v>5896</v>
      </c>
      <c r="D300" s="264" t="s">
        <v>5897</v>
      </c>
      <c r="E300" s="265" t="s">
        <v>5388</v>
      </c>
      <c r="F300" s="268" t="s">
        <v>5862</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5843</v>
      </c>
      <c r="B301" s="260" t="s">
        <v>5844</v>
      </c>
      <c r="C301" s="261" t="s">
        <v>5898</v>
      </c>
      <c r="D301" s="264" t="s">
        <v>5899</v>
      </c>
      <c r="E301" s="265" t="s">
        <v>5436</v>
      </c>
      <c r="F301" s="268" t="s">
        <v>5862</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5843</v>
      </c>
      <c r="B302" s="260" t="s">
        <v>5844</v>
      </c>
      <c r="C302" s="261" t="s">
        <v>5900</v>
      </c>
      <c r="D302" s="264" t="s">
        <v>5901</v>
      </c>
      <c r="E302" s="265" t="s">
        <v>5436</v>
      </c>
      <c r="F302" s="268" t="s">
        <v>5862</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5843</v>
      </c>
      <c r="B303" s="259" t="s">
        <v>1658</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5843</v>
      </c>
      <c r="B304" s="260" t="s">
        <v>1658</v>
      </c>
      <c r="C304" s="261" t="s">
        <v>5902</v>
      </c>
      <c r="D304" s="264" t="s">
        <v>5903</v>
      </c>
      <c r="E304" s="265" t="s">
        <v>5292</v>
      </c>
      <c r="F304" s="268" t="s">
        <v>5904</v>
      </c>
      <c r="G304" s="271">
        <f>IF(COUNTIF(H304:AU304,"&lt;&gt;")=0,"",SUMPRODUCT(((Recommendations[ImplStatus]="Implemented")+(Recommendations[ImplStatus]="Compensated"))*ISNUMBER(MATCH(Recommendations[Id],H304:AU304,0)))/COUNTIF(H304:AU304,"&lt;&gt;"))</f>
        <v>0</v>
      </c>
      <c r="H304" s="272" t="s">
        <v>221</v>
      </c>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5843</v>
      </c>
      <c r="B305" s="260" t="s">
        <v>1658</v>
      </c>
      <c r="C305" s="261" t="s">
        <v>5905</v>
      </c>
      <c r="D305" s="264" t="s">
        <v>5906</v>
      </c>
      <c r="E305" s="265" t="s">
        <v>5292</v>
      </c>
      <c r="F305" s="268" t="s">
        <v>5904</v>
      </c>
      <c r="G305" s="271" t="str">
        <f>IF(COUNTIF(H305:AU305,"&lt;&gt;")=0,"",SUMPRODUCT(((Recommendations[ImplStatus]="Implemented")+(Recommendations[ImplStatus]="Compensated"))*ISNUMBER(MATCH(Recommendations[Id],H305:AU305,0)))/COUNTIF(H305:AU305,"&lt;&gt;"))</f>
        <v/>
      </c>
      <c r="H305" s="272"/>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5843</v>
      </c>
      <c r="B306" s="260" t="s">
        <v>1658</v>
      </c>
      <c r="C306" s="261" t="s">
        <v>5907</v>
      </c>
      <c r="D306" s="264" t="s">
        <v>5908</v>
      </c>
      <c r="E306" s="265" t="s">
        <v>5292</v>
      </c>
      <c r="F306" s="268" t="s">
        <v>5904</v>
      </c>
      <c r="G306" s="271">
        <f>IF(COUNTIF(H306:AU306,"&lt;&gt;")=0,"",SUMPRODUCT(((Recommendations[ImplStatus]="Implemented")+(Recommendations[ImplStatus]="Compensated"))*ISNUMBER(MATCH(Recommendations[Id],H306:AU306,0)))/COUNTIF(H306:AU306,"&lt;&gt;"))</f>
        <v>0</v>
      </c>
      <c r="H306" s="272" t="s">
        <v>52</v>
      </c>
      <c r="I306" s="272" t="s">
        <v>117</v>
      </c>
      <c r="J306" s="272" t="s">
        <v>212</v>
      </c>
      <c r="K306" s="272" t="s">
        <v>217</v>
      </c>
      <c r="L306" s="272" t="s">
        <v>341</v>
      </c>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5843</v>
      </c>
      <c r="B307" s="260" t="s">
        <v>1658</v>
      </c>
      <c r="C307" s="261" t="s">
        <v>5909</v>
      </c>
      <c r="D307" s="264" t="s">
        <v>5910</v>
      </c>
      <c r="E307" s="265" t="s">
        <v>5292</v>
      </c>
      <c r="F307" s="268" t="s">
        <v>5904</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5843</v>
      </c>
      <c r="B308" s="260" t="s">
        <v>1658</v>
      </c>
      <c r="C308" s="261" t="s">
        <v>5911</v>
      </c>
      <c r="D308" s="264" t="s">
        <v>5912</v>
      </c>
      <c r="E308" s="265" t="s">
        <v>5388</v>
      </c>
      <c r="F308" s="268" t="s">
        <v>5904</v>
      </c>
      <c r="G308" s="271">
        <f>IF(COUNTIF(H308:AU308,"&lt;&gt;")=0,"",SUMPRODUCT(((Recommendations[ImplStatus]="Implemented")+(Recommendations[ImplStatus]="Compensated"))*ISNUMBER(MATCH(Recommendations[Id],H308:AU308,0)))/COUNTIF(H308:AU308,"&lt;&gt;"))</f>
        <v>0</v>
      </c>
      <c r="H308" s="272" t="s">
        <v>62</v>
      </c>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5843</v>
      </c>
      <c r="B309" s="260" t="s">
        <v>1658</v>
      </c>
      <c r="C309" s="261" t="s">
        <v>5913</v>
      </c>
      <c r="D309" s="264" t="s">
        <v>5914</v>
      </c>
      <c r="E309" s="265" t="s">
        <v>5388</v>
      </c>
      <c r="F309" s="268" t="s">
        <v>5904</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5843</v>
      </c>
      <c r="B310" s="260" t="s">
        <v>1658</v>
      </c>
      <c r="C310" s="261" t="s">
        <v>5915</v>
      </c>
      <c r="D310" s="264" t="s">
        <v>5916</v>
      </c>
      <c r="E310" s="265" t="s">
        <v>5388</v>
      </c>
      <c r="F310" s="268" t="s">
        <v>5904</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5843</v>
      </c>
      <c r="B311" s="260" t="s">
        <v>1658</v>
      </c>
      <c r="C311" s="261" t="s">
        <v>5917</v>
      </c>
      <c r="D311" s="264" t="s">
        <v>5918</v>
      </c>
      <c r="E311" s="265" t="s">
        <v>5388</v>
      </c>
      <c r="F311" s="268" t="s">
        <v>5904</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5843</v>
      </c>
      <c r="B312" s="260" t="s">
        <v>1658</v>
      </c>
      <c r="C312" s="261" t="s">
        <v>5919</v>
      </c>
      <c r="D312" s="264" t="s">
        <v>5920</v>
      </c>
      <c r="E312" s="265" t="s">
        <v>5388</v>
      </c>
      <c r="F312" s="268" t="s">
        <v>5904</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5843</v>
      </c>
      <c r="B313" s="260" t="s">
        <v>1658</v>
      </c>
      <c r="C313" s="261" t="s">
        <v>5921</v>
      </c>
      <c r="D313" s="264" t="s">
        <v>5922</v>
      </c>
      <c r="E313" s="265" t="s">
        <v>5321</v>
      </c>
      <c r="F313" s="268" t="s">
        <v>5904</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5843</v>
      </c>
      <c r="B314" s="260" t="s">
        <v>1658</v>
      </c>
      <c r="C314" s="261" t="s">
        <v>5923</v>
      </c>
      <c r="D314" s="264" t="s">
        <v>5924</v>
      </c>
      <c r="E314" s="265" t="s">
        <v>5321</v>
      </c>
      <c r="F314" s="268" t="s">
        <v>5904</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5843</v>
      </c>
      <c r="B315" s="260" t="s">
        <v>1658</v>
      </c>
      <c r="C315" s="261" t="s">
        <v>5925</v>
      </c>
      <c r="D315" s="264" t="s">
        <v>5926</v>
      </c>
      <c r="E315" s="265" t="s">
        <v>5321</v>
      </c>
      <c r="F315" s="268" t="s">
        <v>5904</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5843</v>
      </c>
      <c r="B316" s="260" t="s">
        <v>1658</v>
      </c>
      <c r="C316" s="261" t="s">
        <v>5927</v>
      </c>
      <c r="D316" s="264" t="s">
        <v>5928</v>
      </c>
      <c r="E316" s="265" t="s">
        <v>5321</v>
      </c>
      <c r="F316" s="268" t="s">
        <v>5904</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5843</v>
      </c>
      <c r="B317" s="260" t="s">
        <v>1658</v>
      </c>
      <c r="C317" s="261" t="s">
        <v>5929</v>
      </c>
      <c r="D317" s="264" t="s">
        <v>5930</v>
      </c>
      <c r="E317" s="265" t="s">
        <v>5388</v>
      </c>
      <c r="F317" s="268" t="s">
        <v>5862</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5843</v>
      </c>
      <c r="B318" s="260" t="s">
        <v>1658</v>
      </c>
      <c r="C318" s="261" t="s">
        <v>5931</v>
      </c>
      <c r="D318" s="264" t="s">
        <v>5932</v>
      </c>
      <c r="E318" s="265" t="s">
        <v>5436</v>
      </c>
      <c r="F318" s="268" t="s">
        <v>5862</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5843</v>
      </c>
      <c r="B319" s="260" t="s">
        <v>1658</v>
      </c>
      <c r="C319" s="261" t="s">
        <v>5933</v>
      </c>
      <c r="D319" s="264" t="s">
        <v>5934</v>
      </c>
      <c r="E319" s="265" t="s">
        <v>5436</v>
      </c>
      <c r="F319" s="268" t="s">
        <v>5862</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5843</v>
      </c>
      <c r="B320" s="259" t="s">
        <v>5935</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5843</v>
      </c>
      <c r="B321" s="260" t="s">
        <v>5935</v>
      </c>
      <c r="C321" s="261" t="s">
        <v>5936</v>
      </c>
      <c r="D321" s="264" t="s">
        <v>5937</v>
      </c>
      <c r="E321" s="265" t="s">
        <v>5321</v>
      </c>
      <c r="F321" s="268" t="s">
        <v>5938</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5843</v>
      </c>
      <c r="B322" s="260" t="s">
        <v>5935</v>
      </c>
      <c r="C322" s="261" t="s">
        <v>5939</v>
      </c>
      <c r="D322" s="264" t="s">
        <v>5940</v>
      </c>
      <c r="E322" s="265" t="s">
        <v>5321</v>
      </c>
      <c r="F322" s="268" t="s">
        <v>5938</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5843</v>
      </c>
      <c r="B323" s="260" t="s">
        <v>5935</v>
      </c>
      <c r="C323" s="261" t="s">
        <v>5941</v>
      </c>
      <c r="D323" s="264" t="s">
        <v>5942</v>
      </c>
      <c r="E323" s="265" t="s">
        <v>5321</v>
      </c>
      <c r="F323" s="268" t="s">
        <v>5938</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5843</v>
      </c>
      <c r="B324" s="260" t="s">
        <v>5935</v>
      </c>
      <c r="C324" s="261" t="s">
        <v>5943</v>
      </c>
      <c r="D324" s="264" t="s">
        <v>5944</v>
      </c>
      <c r="E324" s="265" t="s">
        <v>5321</v>
      </c>
      <c r="F324" s="268" t="s">
        <v>5938</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5843</v>
      </c>
      <c r="B325" s="260" t="s">
        <v>5935</v>
      </c>
      <c r="C325" s="261" t="s">
        <v>5945</v>
      </c>
      <c r="D325" s="264" t="s">
        <v>5946</v>
      </c>
      <c r="E325" s="265" t="s">
        <v>5321</v>
      </c>
      <c r="F325" s="268" t="s">
        <v>5938</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5843</v>
      </c>
      <c r="B326" s="260" t="s">
        <v>5935</v>
      </c>
      <c r="C326" s="261" t="s">
        <v>5947</v>
      </c>
      <c r="D326" s="264" t="s">
        <v>5948</v>
      </c>
      <c r="E326" s="265" t="s">
        <v>5321</v>
      </c>
      <c r="F326" s="268" t="s">
        <v>5938</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5843</v>
      </c>
      <c r="B327" s="260" t="s">
        <v>5935</v>
      </c>
      <c r="C327" s="261" t="s">
        <v>5949</v>
      </c>
      <c r="D327" s="264" t="s">
        <v>5950</v>
      </c>
      <c r="E327" s="265" t="s">
        <v>5321</v>
      </c>
      <c r="F327" s="268" t="s">
        <v>5938</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5843</v>
      </c>
      <c r="B328" s="260" t="s">
        <v>5935</v>
      </c>
      <c r="C328" s="261" t="s">
        <v>5951</v>
      </c>
      <c r="D328" s="264" t="s">
        <v>5952</v>
      </c>
      <c r="E328" s="265" t="s">
        <v>5321</v>
      </c>
      <c r="F328" s="268" t="s">
        <v>5938</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5843</v>
      </c>
      <c r="B329" s="260" t="s">
        <v>5935</v>
      </c>
      <c r="C329" s="261" t="s">
        <v>5953</v>
      </c>
      <c r="D329" s="264" t="s">
        <v>5954</v>
      </c>
      <c r="E329" s="265" t="s">
        <v>5321</v>
      </c>
      <c r="F329" s="268" t="s">
        <v>5938</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5843</v>
      </c>
      <c r="B330" s="260" t="s">
        <v>5935</v>
      </c>
      <c r="C330" s="261" t="s">
        <v>5955</v>
      </c>
      <c r="D330" s="264" t="s">
        <v>5956</v>
      </c>
      <c r="E330" s="265" t="s">
        <v>5321</v>
      </c>
      <c r="F330" s="268" t="s">
        <v>5938</v>
      </c>
      <c r="G330" s="271">
        <f>IF(COUNTIF(H330:AU330,"&lt;&gt;")=0,"",SUMPRODUCT(((Recommendations[ImplStatus]="Implemented")+(Recommendations[ImplStatus]="Compensated"))*ISNUMBER(MATCH(Recommendations[Id],H330:AU330,0)))/COUNTIF(H330:AU330,"&lt;&gt;"))</f>
        <v>0</v>
      </c>
      <c r="H330" s="272" t="s">
        <v>127</v>
      </c>
      <c r="I330" s="272" t="s">
        <v>306</v>
      </c>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5843</v>
      </c>
      <c r="B331" s="260" t="s">
        <v>5935</v>
      </c>
      <c r="C331" s="261" t="s">
        <v>5957</v>
      </c>
      <c r="D331" s="264" t="s">
        <v>5958</v>
      </c>
      <c r="E331" s="265" t="s">
        <v>5321</v>
      </c>
      <c r="F331" s="268" t="s">
        <v>5938</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5843</v>
      </c>
      <c r="B332" s="260" t="s">
        <v>5935</v>
      </c>
      <c r="C332" s="261" t="s">
        <v>5959</v>
      </c>
      <c r="D332" s="264" t="s">
        <v>5960</v>
      </c>
      <c r="E332" s="265" t="s">
        <v>5321</v>
      </c>
      <c r="F332" s="268" t="s">
        <v>5938</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5843</v>
      </c>
      <c r="B333" s="260" t="s">
        <v>5935</v>
      </c>
      <c r="C333" s="261" t="s">
        <v>5961</v>
      </c>
      <c r="D333" s="264" t="s">
        <v>5962</v>
      </c>
      <c r="E333" s="265" t="s">
        <v>5321</v>
      </c>
      <c r="F333" s="268" t="s">
        <v>5938</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5843</v>
      </c>
      <c r="B334" s="260" t="s">
        <v>5935</v>
      </c>
      <c r="C334" s="261" t="s">
        <v>5963</v>
      </c>
      <c r="D334" s="264" t="s">
        <v>5964</v>
      </c>
      <c r="E334" s="265" t="s">
        <v>5321</v>
      </c>
      <c r="F334" s="268" t="s">
        <v>5938</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5843</v>
      </c>
      <c r="B335" s="260" t="s">
        <v>5935</v>
      </c>
      <c r="C335" s="261" t="s">
        <v>5965</v>
      </c>
      <c r="D335" s="264" t="s">
        <v>5966</v>
      </c>
      <c r="E335" s="265" t="s">
        <v>5321</v>
      </c>
      <c r="F335" s="268" t="s">
        <v>5938</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5843</v>
      </c>
      <c r="B336" s="260" t="s">
        <v>5935</v>
      </c>
      <c r="C336" s="261" t="s">
        <v>5967</v>
      </c>
      <c r="D336" s="264" t="s">
        <v>5968</v>
      </c>
      <c r="E336" s="265" t="s">
        <v>5436</v>
      </c>
      <c r="F336" s="268" t="s">
        <v>5938</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5843</v>
      </c>
      <c r="B337" s="260" t="s">
        <v>5935</v>
      </c>
      <c r="C337" s="261" t="s">
        <v>5969</v>
      </c>
      <c r="D337" s="264" t="s">
        <v>5970</v>
      </c>
      <c r="E337" s="265" t="s">
        <v>5436</v>
      </c>
      <c r="F337" s="268" t="s">
        <v>5938</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5843</v>
      </c>
      <c r="B338" s="260" t="s">
        <v>5935</v>
      </c>
      <c r="C338" s="261" t="s">
        <v>5971</v>
      </c>
      <c r="D338" s="264" t="s">
        <v>5972</v>
      </c>
      <c r="E338" s="265" t="s">
        <v>5321</v>
      </c>
      <c r="F338" s="268" t="s">
        <v>5938</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5843</v>
      </c>
      <c r="B339" s="260" t="s">
        <v>5935</v>
      </c>
      <c r="C339" s="261" t="s">
        <v>5973</v>
      </c>
      <c r="D339" s="264" t="s">
        <v>5974</v>
      </c>
      <c r="E339" s="265" t="s">
        <v>5321</v>
      </c>
      <c r="F339" s="268" t="s">
        <v>5938</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5843</v>
      </c>
      <c r="B340" s="259" t="s">
        <v>5975</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5843</v>
      </c>
      <c r="B341" s="260" t="s">
        <v>5975</v>
      </c>
      <c r="C341" s="261" t="s">
        <v>5976</v>
      </c>
      <c r="D341" s="264" t="s">
        <v>5977</v>
      </c>
      <c r="E341" s="265" t="s">
        <v>5292</v>
      </c>
      <c r="F341" s="268" t="s">
        <v>5862</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5843</v>
      </c>
      <c r="B342" s="260" t="s">
        <v>5975</v>
      </c>
      <c r="C342" s="261" t="s">
        <v>5978</v>
      </c>
      <c r="D342" s="264" t="s">
        <v>5979</v>
      </c>
      <c r="E342" s="265" t="s">
        <v>5292</v>
      </c>
      <c r="F342" s="268" t="s">
        <v>5862</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5843</v>
      </c>
      <c r="B343" s="260" t="s">
        <v>5975</v>
      </c>
      <c r="C343" s="261" t="s">
        <v>5980</v>
      </c>
      <c r="D343" s="264" t="s">
        <v>5981</v>
      </c>
      <c r="E343" s="265" t="s">
        <v>5388</v>
      </c>
      <c r="F343" s="268" t="s">
        <v>5982</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5843</v>
      </c>
      <c r="B344" s="260" t="s">
        <v>5975</v>
      </c>
      <c r="C344" s="261" t="s">
        <v>5983</v>
      </c>
      <c r="D344" s="264" t="s">
        <v>5984</v>
      </c>
      <c r="E344" s="265" t="s">
        <v>5321</v>
      </c>
      <c r="F344" s="268" t="s">
        <v>5982</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5843</v>
      </c>
      <c r="B345" s="260" t="s">
        <v>5975</v>
      </c>
      <c r="C345" s="261" t="s">
        <v>5985</v>
      </c>
      <c r="D345" s="264" t="s">
        <v>5986</v>
      </c>
      <c r="E345" s="265" t="s">
        <v>5321</v>
      </c>
      <c r="F345" s="268" t="s">
        <v>5982</v>
      </c>
      <c r="G345" s="271">
        <f>IF(COUNTIF(H345:AU345,"&lt;&gt;")=0,"",SUMPRODUCT(((Recommendations[ImplStatus]="Implemented")+(Recommendations[ImplStatus]="Compensated"))*ISNUMBER(MATCH(Recommendations[Id],H345:AU345,0)))/COUNTIF(H345:AU345,"&lt;&gt;"))</f>
        <v>0</v>
      </c>
      <c r="H345" s="272" t="s">
        <v>25</v>
      </c>
      <c r="I345" s="272" t="s">
        <v>57</v>
      </c>
      <c r="J345" s="272" t="s">
        <v>112</v>
      </c>
      <c r="K345" s="272" t="s">
        <v>148</v>
      </c>
      <c r="L345" s="272" t="s">
        <v>331</v>
      </c>
      <c r="M345" s="272" t="s">
        <v>473</v>
      </c>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5843</v>
      </c>
      <c r="B346" s="260" t="s">
        <v>5975</v>
      </c>
      <c r="C346" s="261" t="s">
        <v>5987</v>
      </c>
      <c r="D346" s="264" t="s">
        <v>5988</v>
      </c>
      <c r="E346" s="265" t="s">
        <v>5321</v>
      </c>
      <c r="F346" s="268" t="s">
        <v>5982</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5843</v>
      </c>
      <c r="B347" s="260" t="s">
        <v>5975</v>
      </c>
      <c r="C347" s="261" t="s">
        <v>5989</v>
      </c>
      <c r="D347" s="264" t="s">
        <v>5990</v>
      </c>
      <c r="E347" s="265" t="s">
        <v>5321</v>
      </c>
      <c r="F347" s="268" t="s">
        <v>5982</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5843</v>
      </c>
      <c r="B348" s="260" t="s">
        <v>5975</v>
      </c>
      <c r="C348" s="261" t="s">
        <v>5991</v>
      </c>
      <c r="D348" s="264" t="s">
        <v>5992</v>
      </c>
      <c r="E348" s="265" t="s">
        <v>5321</v>
      </c>
      <c r="F348" s="268" t="s">
        <v>5982</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5843</v>
      </c>
      <c r="B349" s="260" t="s">
        <v>5975</v>
      </c>
      <c r="C349" s="261" t="s">
        <v>5993</v>
      </c>
      <c r="D349" s="264" t="s">
        <v>5994</v>
      </c>
      <c r="E349" s="265" t="s">
        <v>5321</v>
      </c>
      <c r="F349" s="268" t="s">
        <v>5982</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5843</v>
      </c>
      <c r="B350" s="260" t="s">
        <v>5975</v>
      </c>
      <c r="C350" s="261" t="s">
        <v>5995</v>
      </c>
      <c r="D350" s="264" t="s">
        <v>5996</v>
      </c>
      <c r="E350" s="265" t="s">
        <v>5292</v>
      </c>
      <c r="F350" s="268" t="s">
        <v>5982</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5843</v>
      </c>
      <c r="B351" s="260" t="s">
        <v>5975</v>
      </c>
      <c r="C351" s="261" t="s">
        <v>5997</v>
      </c>
      <c r="D351" s="264" t="s">
        <v>5998</v>
      </c>
      <c r="E351" s="265" t="s">
        <v>5292</v>
      </c>
      <c r="F351" s="268" t="s">
        <v>5982</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5843</v>
      </c>
      <c r="B352" s="260" t="s">
        <v>5975</v>
      </c>
      <c r="C352" s="261" t="s">
        <v>5999</v>
      </c>
      <c r="D352" s="264" t="s">
        <v>6000</v>
      </c>
      <c r="E352" s="265" t="s">
        <v>5292</v>
      </c>
      <c r="F352" s="268" t="s">
        <v>5982</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5843</v>
      </c>
      <c r="B353" s="260" t="s">
        <v>5975</v>
      </c>
      <c r="C353" s="261" t="s">
        <v>6001</v>
      </c>
      <c r="D353" s="264" t="s">
        <v>6002</v>
      </c>
      <c r="E353" s="265" t="s">
        <v>5388</v>
      </c>
      <c r="F353" s="268" t="s">
        <v>5862</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5843</v>
      </c>
      <c r="B354" s="259" t="s">
        <v>6003</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5843</v>
      </c>
      <c r="B355" s="260" t="s">
        <v>6003</v>
      </c>
      <c r="C355" s="261" t="s">
        <v>6004</v>
      </c>
      <c r="D355" s="264" t="s">
        <v>6005</v>
      </c>
      <c r="E355" s="265" t="s">
        <v>5388</v>
      </c>
      <c r="F355" s="268" t="s">
        <v>6006</v>
      </c>
      <c r="G355" s="271" t="str">
        <f>IF(COUNTIF(H355:AU355,"&lt;&gt;")=0,"",SUMPRODUCT(((Recommendations[ImplStatus]="Implemented")+(Recommendations[ImplStatus]="Compensated"))*ISNUMBER(MATCH(Recommendations[Id],H355:AU355,0)))/COUNTIF(H355:AU355,"&lt;&gt;"))</f>
        <v/>
      </c>
      <c r="H355" s="272"/>
      <c r="I355" s="272"/>
      <c r="J355" s="272"/>
      <c r="K355" s="272"/>
      <c r="L355" s="272"/>
      <c r="M355" s="272"/>
      <c r="N355" s="272"/>
      <c r="O355" s="272"/>
      <c r="P355" s="272"/>
      <c r="Q355" s="272"/>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5843</v>
      </c>
      <c r="B356" s="260" t="s">
        <v>6003</v>
      </c>
      <c r="C356" s="261" t="s">
        <v>6007</v>
      </c>
      <c r="D356" s="264" t="s">
        <v>6008</v>
      </c>
      <c r="E356" s="265" t="s">
        <v>5388</v>
      </c>
      <c r="F356" s="268" t="s">
        <v>6006</v>
      </c>
      <c r="G356" s="271">
        <f>IF(COUNTIF(H356:AU356,"&lt;&gt;")=0,"",SUMPRODUCT(((Recommendations[ImplStatus]="Implemented")+(Recommendations[ImplStatus]="Compensated"))*ISNUMBER(MATCH(Recommendations[Id],H356:AU356,0)))/COUNTIF(H356:AU356,"&lt;&gt;"))</f>
        <v>0</v>
      </c>
      <c r="H356" s="272" t="s">
        <v>168</v>
      </c>
      <c r="I356" s="272" t="s">
        <v>182</v>
      </c>
      <c r="J356" s="272" t="s">
        <v>428</v>
      </c>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5843</v>
      </c>
      <c r="B357" s="260" t="s">
        <v>6003</v>
      </c>
      <c r="C357" s="261" t="s">
        <v>6009</v>
      </c>
      <c r="D357" s="264" t="s">
        <v>6010</v>
      </c>
      <c r="E357" s="265" t="s">
        <v>5436</v>
      </c>
      <c r="F357" s="268" t="s">
        <v>6006</v>
      </c>
      <c r="G357" s="271">
        <f>IF(COUNTIF(H357:AU357,"&lt;&gt;")=0,"",SUMPRODUCT(((Recommendations[ImplStatus]="Implemented")+(Recommendations[ImplStatus]="Compensated"))*ISNUMBER(MATCH(Recommendations[Id],H357:AU357,0)))/COUNTIF(H357:AU357,"&lt;&gt;"))</f>
        <v>0</v>
      </c>
      <c r="H357" s="272" t="s">
        <v>187</v>
      </c>
      <c r="I357" s="272" t="s">
        <v>366</v>
      </c>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5843</v>
      </c>
      <c r="B358" s="260" t="s">
        <v>6003</v>
      </c>
      <c r="C358" s="261" t="s">
        <v>6011</v>
      </c>
      <c r="D358" s="264" t="s">
        <v>6012</v>
      </c>
      <c r="E358" s="265" t="s">
        <v>5436</v>
      </c>
      <c r="F358" s="268" t="s">
        <v>6006</v>
      </c>
      <c r="G358" s="271">
        <f>IF(COUNTIF(H358:AU358,"&lt;&gt;")=0,"",SUMPRODUCT(((Recommendations[ImplStatus]="Implemented")+(Recommendations[ImplStatus]="Compensated"))*ISNUMBER(MATCH(Recommendations[Id],H358:AU358,0)))/COUNTIF(H358:AU358,"&lt;&gt;"))</f>
        <v>0</v>
      </c>
      <c r="H358" s="272" t="s">
        <v>177</v>
      </c>
      <c r="I358" s="272" t="s">
        <v>380</v>
      </c>
      <c r="J358" s="272" t="s">
        <v>404</v>
      </c>
      <c r="K358" s="272" t="s">
        <v>409</v>
      </c>
      <c r="L358" s="272" t="s">
        <v>413</v>
      </c>
      <c r="M358" s="272" t="s">
        <v>418</v>
      </c>
      <c r="N358" s="272" t="s">
        <v>423</v>
      </c>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5843</v>
      </c>
      <c r="B359" s="260" t="s">
        <v>6003</v>
      </c>
      <c r="C359" s="261" t="s">
        <v>6013</v>
      </c>
      <c r="D359" s="264" t="s">
        <v>6014</v>
      </c>
      <c r="E359" s="265" t="s">
        <v>5436</v>
      </c>
      <c r="F359" s="268" t="s">
        <v>6006</v>
      </c>
      <c r="G359" s="271" t="str">
        <f>IF(COUNTIF(H359:AU359,"&lt;&gt;")=0,"",SUMPRODUCT(((Recommendations[ImplStatus]="Implemented")+(Recommendations[ImplStatus]="Compensated"))*ISNUMBER(MATCH(Recommendations[Id],H359:AU359,0)))/COUNTIF(H359:AU359,"&lt;&gt;"))</f>
        <v/>
      </c>
      <c r="H359" s="272"/>
      <c r="I359" s="272"/>
      <c r="J359" s="272"/>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5843</v>
      </c>
      <c r="B360" s="260" t="s">
        <v>6003</v>
      </c>
      <c r="C360" s="261" t="s">
        <v>6015</v>
      </c>
      <c r="D360" s="264" t="s">
        <v>6016</v>
      </c>
      <c r="E360" s="265" t="s">
        <v>5388</v>
      </c>
      <c r="F360" s="268" t="s">
        <v>6006</v>
      </c>
      <c r="G360" s="271">
        <f>IF(COUNTIF(H360:AU360,"&lt;&gt;")=0,"",SUMPRODUCT(((Recommendations[ImplStatus]="Implemented")+(Recommendations[ImplStatus]="Compensated"))*ISNUMBER(MATCH(Recommendations[Id],H360:AU360,0)))/COUNTIF(H360:AU360,"&lt;&gt;"))</f>
        <v>0</v>
      </c>
      <c r="H360" s="272" t="s">
        <v>47</v>
      </c>
      <c r="I360" s="272" t="s">
        <v>173</v>
      </c>
      <c r="J360" s="272" t="s">
        <v>202</v>
      </c>
      <c r="K360" s="272" t="s">
        <v>207</v>
      </c>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5843</v>
      </c>
      <c r="B361" s="260" t="s">
        <v>6003</v>
      </c>
      <c r="C361" s="261" t="s">
        <v>6017</v>
      </c>
      <c r="D361" s="264" t="s">
        <v>6018</v>
      </c>
      <c r="E361" s="265" t="s">
        <v>5321</v>
      </c>
      <c r="F361" s="268" t="s">
        <v>6006</v>
      </c>
      <c r="G361" s="271" t="str">
        <f>IF(COUNTIF(H361:AU361,"&lt;&gt;")=0,"",SUMPRODUCT(((Recommendations[ImplStatus]="Implemented")+(Recommendations[ImplStatus]="Compensated"))*ISNUMBER(MATCH(Recommendations[Id],H361:AU361,0)))/COUNTIF(H361:AU361,"&lt;&gt;"))</f>
        <v/>
      </c>
      <c r="H361" s="272"/>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5843</v>
      </c>
      <c r="B362" s="260" t="s">
        <v>6003</v>
      </c>
      <c r="C362" s="261" t="s">
        <v>6019</v>
      </c>
      <c r="D362" s="264" t="s">
        <v>6020</v>
      </c>
      <c r="E362" s="265" t="s">
        <v>5436</v>
      </c>
      <c r="F362" s="268" t="s">
        <v>6006</v>
      </c>
      <c r="G362" s="271">
        <f>IF(COUNTIF(H362:AU362,"&lt;&gt;")=0,"",SUMPRODUCT(((Recommendations[ImplStatus]="Implemented")+(Recommendations[ImplStatus]="Compensated"))*ISNUMBER(MATCH(Recommendations[Id],H362:AU362,0)))/COUNTIF(H362:AU362,"&lt;&gt;"))</f>
        <v>0</v>
      </c>
      <c r="H362" s="272" t="s">
        <v>197</v>
      </c>
      <c r="I362" s="272" t="s">
        <v>351</v>
      </c>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5843</v>
      </c>
      <c r="B363" s="260" t="s">
        <v>6003</v>
      </c>
      <c r="C363" s="261" t="s">
        <v>6021</v>
      </c>
      <c r="D363" s="264" t="s">
        <v>6022</v>
      </c>
      <c r="E363" s="265" t="s">
        <v>5436</v>
      </c>
      <c r="F363" s="268" t="s">
        <v>6006</v>
      </c>
      <c r="G363" s="271">
        <f>IF(COUNTIF(H363:AU363,"&lt;&gt;")=0,"",SUMPRODUCT(((Recommendations[ImplStatus]="Implemented")+(Recommendations[ImplStatus]="Compensated"))*ISNUMBER(MATCH(Recommendations[Id],H363:AU363,0)))/COUNTIF(H363:AU363,"&lt;&gt;"))</f>
        <v>0</v>
      </c>
      <c r="H363" s="272" t="s">
        <v>192</v>
      </c>
      <c r="I363" s="272" t="s">
        <v>356</v>
      </c>
      <c r="J363" s="272" t="s">
        <v>361</v>
      </c>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5843</v>
      </c>
      <c r="B364" s="260" t="s">
        <v>6003</v>
      </c>
      <c r="C364" s="261" t="s">
        <v>6023</v>
      </c>
      <c r="D364" s="264" t="s">
        <v>6024</v>
      </c>
      <c r="E364" s="265" t="s">
        <v>5436</v>
      </c>
      <c r="F364" s="268" t="s">
        <v>6006</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5843</v>
      </c>
      <c r="B365" s="260" t="s">
        <v>6003</v>
      </c>
      <c r="C365" s="261" t="s">
        <v>6025</v>
      </c>
      <c r="D365" s="264" t="s">
        <v>6026</v>
      </c>
      <c r="E365" s="265" t="s">
        <v>5436</v>
      </c>
      <c r="F365" s="268" t="s">
        <v>6006</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5843</v>
      </c>
      <c r="B366" s="260" t="s">
        <v>6003</v>
      </c>
      <c r="C366" s="261" t="s">
        <v>6027</v>
      </c>
      <c r="D366" s="264" t="s">
        <v>6028</v>
      </c>
      <c r="E366" s="265" t="s">
        <v>5436</v>
      </c>
      <c r="F366" s="268" t="s">
        <v>6006</v>
      </c>
      <c r="G366" s="271">
        <f>IF(COUNTIF(H366:AU366,"&lt;&gt;")=0,"",SUMPRODUCT(((Recommendations[ImplStatus]="Implemented")+(Recommendations[ImplStatus]="Compensated"))*ISNUMBER(MATCH(Recommendations[Id],H366:AU366,0)))/COUNTIF(H366:AU366,"&lt;&gt;"))</f>
        <v>0</v>
      </c>
      <c r="H366" s="272" t="s">
        <v>433</v>
      </c>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5843</v>
      </c>
      <c r="B367" s="260" t="s">
        <v>6003</v>
      </c>
      <c r="C367" s="261" t="s">
        <v>6029</v>
      </c>
      <c r="D367" s="264" t="s">
        <v>6030</v>
      </c>
      <c r="E367" s="265" t="s">
        <v>5436</v>
      </c>
      <c r="F367" s="268" t="s">
        <v>6006</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5843</v>
      </c>
      <c r="B368" s="260" t="s">
        <v>6003</v>
      </c>
      <c r="C368" s="261" t="s">
        <v>6031</v>
      </c>
      <c r="D368" s="264" t="s">
        <v>6032</v>
      </c>
      <c r="E368" s="265" t="s">
        <v>5436</v>
      </c>
      <c r="F368" s="268" t="s">
        <v>6006</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5843</v>
      </c>
      <c r="B369" s="260" t="s">
        <v>6003</v>
      </c>
      <c r="C369" s="261" t="s">
        <v>6033</v>
      </c>
      <c r="D369" s="264" t="s">
        <v>6034</v>
      </c>
      <c r="E369" s="265" t="s">
        <v>5436</v>
      </c>
      <c r="F369" s="268" t="s">
        <v>6006</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6035</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6035</v>
      </c>
      <c r="B371" s="259" t="s">
        <v>6036</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6035</v>
      </c>
      <c r="B372" s="260" t="s">
        <v>6036</v>
      </c>
      <c r="C372" s="261" t="s">
        <v>6037</v>
      </c>
      <c r="D372" s="264" t="s">
        <v>6038</v>
      </c>
      <c r="E372" s="265" t="s">
        <v>5292</v>
      </c>
      <c r="F372" s="268" t="s">
        <v>6039</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6035</v>
      </c>
      <c r="B373" s="260" t="s">
        <v>6036</v>
      </c>
      <c r="C373" s="261" t="s">
        <v>6040</v>
      </c>
      <c r="D373" s="264" t="s">
        <v>6041</v>
      </c>
      <c r="E373" s="265" t="s">
        <v>5292</v>
      </c>
      <c r="F373" s="268" t="s">
        <v>6042</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6035</v>
      </c>
      <c r="B374" s="260" t="s">
        <v>6036</v>
      </c>
      <c r="C374" s="261" t="s">
        <v>6043</v>
      </c>
      <c r="D374" s="264" t="s">
        <v>6044</v>
      </c>
      <c r="E374" s="265" t="s">
        <v>5321</v>
      </c>
      <c r="F374" s="268" t="s">
        <v>6042</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6035</v>
      </c>
      <c r="B375" s="260" t="s">
        <v>6036</v>
      </c>
      <c r="C375" s="261" t="s">
        <v>6045</v>
      </c>
      <c r="D375" s="264" t="s">
        <v>6046</v>
      </c>
      <c r="E375" s="265" t="s">
        <v>5321</v>
      </c>
      <c r="F375" s="268" t="s">
        <v>6042</v>
      </c>
      <c r="G375" s="271" t="str">
        <f>IF(COUNTIF(H375:AU375,"&lt;&gt;")=0,"",SUMPRODUCT(((Recommendations[ImplStatus]="Implemented")+(Recommendations[ImplStatus]="Compensated"))*ISNUMBER(MATCH(Recommendations[Id],H375:AU375,0)))/COUNTIF(H375:AU375,"&lt;&gt;"))</f>
        <v/>
      </c>
      <c r="H375" s="272"/>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6035</v>
      </c>
      <c r="B376" s="260" t="s">
        <v>6036</v>
      </c>
      <c r="C376" s="261" t="s">
        <v>6047</v>
      </c>
      <c r="D376" s="264" t="s">
        <v>6048</v>
      </c>
      <c r="E376" s="265" t="s">
        <v>5321</v>
      </c>
      <c r="F376" s="268" t="s">
        <v>5904</v>
      </c>
      <c r="G376" s="271" t="str">
        <f>IF(COUNTIF(H376:AU376,"&lt;&gt;")=0,"",SUMPRODUCT(((Recommendations[ImplStatus]="Implemented")+(Recommendations[ImplStatus]="Compensated"))*ISNUMBER(MATCH(Recommendations[Id],H376:AU376,0)))/COUNTIF(H376:AU376,"&lt;&gt;"))</f>
        <v/>
      </c>
      <c r="H376" s="272"/>
      <c r="I376" s="272"/>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6035</v>
      </c>
      <c r="B377" s="260" t="s">
        <v>6036</v>
      </c>
      <c r="C377" s="261" t="s">
        <v>6049</v>
      </c>
      <c r="D377" s="264" t="s">
        <v>6050</v>
      </c>
      <c r="E377" s="265" t="s">
        <v>5388</v>
      </c>
      <c r="F377" s="268" t="s">
        <v>5862</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6035</v>
      </c>
      <c r="B378" s="260" t="s">
        <v>6036</v>
      </c>
      <c r="C378" s="261" t="s">
        <v>6051</v>
      </c>
      <c r="D378" s="264" t="s">
        <v>6052</v>
      </c>
      <c r="E378" s="265" t="s">
        <v>5388</v>
      </c>
      <c r="F378" s="268" t="s">
        <v>6042</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6035</v>
      </c>
      <c r="B379" s="260" t="s">
        <v>6036</v>
      </c>
      <c r="C379" s="261" t="s">
        <v>6053</v>
      </c>
      <c r="D379" s="264" t="s">
        <v>6054</v>
      </c>
      <c r="E379" s="265" t="s">
        <v>5388</v>
      </c>
      <c r="F379" s="268" t="s">
        <v>6039</v>
      </c>
      <c r="G379" s="271" t="str">
        <f>IF(COUNTIF(H379:AU379,"&lt;&gt;")=0,"",SUMPRODUCT(((Recommendations[ImplStatus]="Implemented")+(Recommendations[ImplStatus]="Compensated"))*ISNUMBER(MATCH(Recommendations[Id],H379:AU379,0)))/COUNTIF(H379:AU379,"&lt;&gt;"))</f>
        <v/>
      </c>
      <c r="H379" s="272"/>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6035</v>
      </c>
      <c r="B380" s="260" t="s">
        <v>6036</v>
      </c>
      <c r="C380" s="261" t="s">
        <v>6055</v>
      </c>
      <c r="D380" s="264" t="s">
        <v>6056</v>
      </c>
      <c r="E380" s="265" t="s">
        <v>5388</v>
      </c>
      <c r="F380" s="268" t="s">
        <v>6039</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6035</v>
      </c>
      <c r="B381" s="260" t="s">
        <v>6036</v>
      </c>
      <c r="C381" s="261" t="s">
        <v>6057</v>
      </c>
      <c r="D381" s="264" t="s">
        <v>6058</v>
      </c>
      <c r="E381" s="265" t="s">
        <v>5388</v>
      </c>
      <c r="F381" s="268" t="s">
        <v>6039</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6035</v>
      </c>
      <c r="B382" s="260" t="s">
        <v>6036</v>
      </c>
      <c r="C382" s="261" t="s">
        <v>6059</v>
      </c>
      <c r="D382" s="264" t="s">
        <v>6060</v>
      </c>
      <c r="E382" s="265" t="s">
        <v>5436</v>
      </c>
      <c r="F382" s="268" t="s">
        <v>6039</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6035</v>
      </c>
      <c r="B383" s="260" t="s">
        <v>6036</v>
      </c>
      <c r="C383" s="261" t="s">
        <v>6061</v>
      </c>
      <c r="D383" s="264" t="s">
        <v>6062</v>
      </c>
      <c r="E383" s="265" t="s">
        <v>5436</v>
      </c>
      <c r="F383" s="268" t="s">
        <v>6039</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6035</v>
      </c>
      <c r="B384" s="260" t="s">
        <v>6036</v>
      </c>
      <c r="C384" s="261" t="s">
        <v>6063</v>
      </c>
      <c r="D384" s="264" t="s">
        <v>6064</v>
      </c>
      <c r="E384" s="265" t="s">
        <v>5436</v>
      </c>
      <c r="F384" s="268" t="s">
        <v>6039</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6035</v>
      </c>
      <c r="B385" s="260" t="s">
        <v>6036</v>
      </c>
      <c r="C385" s="261" t="s">
        <v>6065</v>
      </c>
      <c r="D385" s="264" t="s">
        <v>6066</v>
      </c>
      <c r="E385" s="265" t="s">
        <v>5388</v>
      </c>
      <c r="F385" s="268" t="s">
        <v>6039</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6035</v>
      </c>
      <c r="B386" s="259" t="s">
        <v>6067</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6035</v>
      </c>
      <c r="B387" s="260" t="s">
        <v>6067</v>
      </c>
      <c r="C387" s="261" t="s">
        <v>6068</v>
      </c>
      <c r="D387" s="264" t="s">
        <v>6069</v>
      </c>
      <c r="E387" s="265" t="s">
        <v>5292</v>
      </c>
      <c r="F387" s="268" t="s">
        <v>6070</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6035</v>
      </c>
      <c r="B388" s="260" t="s">
        <v>6067</v>
      </c>
      <c r="C388" s="261" t="s">
        <v>6071</v>
      </c>
      <c r="D388" s="264" t="s">
        <v>6072</v>
      </c>
      <c r="E388" s="265" t="s">
        <v>5292</v>
      </c>
      <c r="F388" s="268" t="s">
        <v>6070</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6035</v>
      </c>
      <c r="B389" s="260" t="s">
        <v>6067</v>
      </c>
      <c r="C389" s="261" t="s">
        <v>6073</v>
      </c>
      <c r="D389" s="264" t="s">
        <v>6074</v>
      </c>
      <c r="E389" s="265" t="s">
        <v>5571</v>
      </c>
      <c r="F389" s="268" t="s">
        <v>6070</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6035</v>
      </c>
      <c r="B390" s="260" t="s">
        <v>6067</v>
      </c>
      <c r="C390" s="261" t="s">
        <v>6075</v>
      </c>
      <c r="D390" s="264" t="s">
        <v>6076</v>
      </c>
      <c r="E390" s="265" t="s">
        <v>5388</v>
      </c>
      <c r="F390" s="268" t="s">
        <v>6070</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6035</v>
      </c>
      <c r="B391" s="260" t="s">
        <v>6067</v>
      </c>
      <c r="C391" s="261" t="s">
        <v>6077</v>
      </c>
      <c r="D391" s="264" t="s">
        <v>6078</v>
      </c>
      <c r="E391" s="265" t="s">
        <v>5571</v>
      </c>
      <c r="F391" s="268" t="s">
        <v>6070</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6035</v>
      </c>
      <c r="B392" s="260" t="s">
        <v>6067</v>
      </c>
      <c r="C392" s="261" t="s">
        <v>6079</v>
      </c>
      <c r="D392" s="264" t="s">
        <v>6080</v>
      </c>
      <c r="E392" s="265" t="s">
        <v>5321</v>
      </c>
      <c r="F392" s="268" t="s">
        <v>6070</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6035</v>
      </c>
      <c r="B393" s="260" t="s">
        <v>6067</v>
      </c>
      <c r="C393" s="261" t="s">
        <v>6081</v>
      </c>
      <c r="D393" s="264" t="s">
        <v>6082</v>
      </c>
      <c r="E393" s="265" t="s">
        <v>5321</v>
      </c>
      <c r="F393" s="268" t="s">
        <v>6070</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6035</v>
      </c>
      <c r="B394" s="260" t="s">
        <v>6067</v>
      </c>
      <c r="C394" s="261" t="s">
        <v>6083</v>
      </c>
      <c r="D394" s="264" t="s">
        <v>6084</v>
      </c>
      <c r="E394" s="265" t="s">
        <v>5571</v>
      </c>
      <c r="F394" s="268" t="s">
        <v>6070</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6035</v>
      </c>
      <c r="B395" s="260" t="s">
        <v>6067</v>
      </c>
      <c r="C395" s="261" t="s">
        <v>6085</v>
      </c>
      <c r="D395" s="264" t="s">
        <v>6086</v>
      </c>
      <c r="E395" s="265" t="s">
        <v>5388</v>
      </c>
      <c r="F395" s="268" t="s">
        <v>6070</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6035</v>
      </c>
      <c r="B396" s="260" t="s">
        <v>6067</v>
      </c>
      <c r="C396" s="261" t="s">
        <v>6087</v>
      </c>
      <c r="D396" s="264" t="s">
        <v>6088</v>
      </c>
      <c r="E396" s="265" t="s">
        <v>5571</v>
      </c>
      <c r="F396" s="268" t="s">
        <v>6070</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6035</v>
      </c>
      <c r="B397" s="260" t="s">
        <v>6067</v>
      </c>
      <c r="C397" s="261" t="s">
        <v>6089</v>
      </c>
      <c r="D397" s="264" t="s">
        <v>6090</v>
      </c>
      <c r="E397" s="265" t="s">
        <v>5321</v>
      </c>
      <c r="F397" s="268" t="s">
        <v>6070</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6035</v>
      </c>
      <c r="B398" s="260" t="s">
        <v>6067</v>
      </c>
      <c r="C398" s="261" t="s">
        <v>6091</v>
      </c>
      <c r="D398" s="264" t="s">
        <v>6092</v>
      </c>
      <c r="E398" s="265" t="s">
        <v>5436</v>
      </c>
      <c r="F398" s="268" t="s">
        <v>6070</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6035</v>
      </c>
      <c r="B399" s="260" t="s">
        <v>6067</v>
      </c>
      <c r="C399" s="261" t="s">
        <v>6093</v>
      </c>
      <c r="D399" s="264" t="s">
        <v>6094</v>
      </c>
      <c r="E399" s="265" t="s">
        <v>5571</v>
      </c>
      <c r="F399" s="268" t="s">
        <v>6070</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6035</v>
      </c>
      <c r="B400" s="260" t="s">
        <v>6067</v>
      </c>
      <c r="C400" s="261" t="s">
        <v>6095</v>
      </c>
      <c r="D400" s="264" t="s">
        <v>6096</v>
      </c>
      <c r="E400" s="265" t="s">
        <v>5571</v>
      </c>
      <c r="F400" s="268" t="s">
        <v>6070</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6035</v>
      </c>
      <c r="B401" s="260" t="s">
        <v>6067</v>
      </c>
      <c r="C401" s="261" t="s">
        <v>6097</v>
      </c>
      <c r="D401" s="264" t="s">
        <v>6098</v>
      </c>
      <c r="E401" s="265" t="s">
        <v>5321</v>
      </c>
      <c r="F401" s="268" t="s">
        <v>6070</v>
      </c>
      <c r="G401" s="271" t="str">
        <f>IF(COUNTIF(H401:AU401,"&lt;&gt;")=0,"",SUMPRODUCT(((Recommendations[ImplStatus]="Implemented")+(Recommendations[ImplStatus]="Compensated"))*ISNUMBER(MATCH(Recommendations[Id],H401:AU401,0)))/COUNTIF(H401:AU401,"&lt;&gt;"))</f>
        <v/>
      </c>
      <c r="H401" s="272"/>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6035</v>
      </c>
      <c r="B402" s="260" t="s">
        <v>6067</v>
      </c>
      <c r="C402" s="261" t="s">
        <v>6099</v>
      </c>
      <c r="D402" s="264" t="s">
        <v>6100</v>
      </c>
      <c r="E402" s="265" t="s">
        <v>5321</v>
      </c>
      <c r="F402" s="268" t="s">
        <v>6070</v>
      </c>
      <c r="G402" s="271" t="str">
        <f>IF(COUNTIF(H402:AU402,"&lt;&gt;")=0,"",SUMPRODUCT(((Recommendations[ImplStatus]="Implemented")+(Recommendations[ImplStatus]="Compensated"))*ISNUMBER(MATCH(Recommendations[Id],H402:AU402,0)))/COUNTIF(H402:AU402,"&lt;&gt;"))</f>
        <v/>
      </c>
      <c r="H402" s="272"/>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6035</v>
      </c>
      <c r="B403" s="260" t="s">
        <v>6067</v>
      </c>
      <c r="C403" s="261" t="s">
        <v>6101</v>
      </c>
      <c r="D403" s="264" t="s">
        <v>6102</v>
      </c>
      <c r="E403" s="265" t="s">
        <v>5321</v>
      </c>
      <c r="F403" s="268" t="s">
        <v>6070</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6035</v>
      </c>
      <c r="B404" s="260" t="s">
        <v>6067</v>
      </c>
      <c r="C404" s="261" t="s">
        <v>6103</v>
      </c>
      <c r="D404" s="264" t="s">
        <v>6104</v>
      </c>
      <c r="E404" s="265" t="s">
        <v>5436</v>
      </c>
      <c r="F404" s="268" t="s">
        <v>6070</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6035</v>
      </c>
      <c r="B405" s="260" t="s">
        <v>6067</v>
      </c>
      <c r="C405" s="261" t="s">
        <v>6105</v>
      </c>
      <c r="D405" s="264" t="s">
        <v>6106</v>
      </c>
      <c r="E405" s="265" t="s">
        <v>5436</v>
      </c>
      <c r="F405" s="268" t="s">
        <v>6070</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6035</v>
      </c>
      <c r="B406" s="260" t="s">
        <v>6067</v>
      </c>
      <c r="C406" s="261" t="s">
        <v>6107</v>
      </c>
      <c r="D406" s="264" t="s">
        <v>6108</v>
      </c>
      <c r="E406" s="265" t="s">
        <v>5436</v>
      </c>
      <c r="F406" s="268" t="s">
        <v>6109</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6035</v>
      </c>
      <c r="B407" s="260" t="s">
        <v>6067</v>
      </c>
      <c r="C407" s="261" t="s">
        <v>6110</v>
      </c>
      <c r="D407" s="264" t="s">
        <v>6111</v>
      </c>
      <c r="E407" s="265" t="s">
        <v>5436</v>
      </c>
      <c r="F407" s="268" t="s">
        <v>6070</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6035</v>
      </c>
      <c r="B408" s="260" t="s">
        <v>6067</v>
      </c>
      <c r="C408" s="261" t="s">
        <v>6112</v>
      </c>
      <c r="D408" s="264" t="s">
        <v>6113</v>
      </c>
      <c r="E408" s="265" t="s">
        <v>5436</v>
      </c>
      <c r="F408" s="268" t="s">
        <v>6070</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6035</v>
      </c>
      <c r="B409" s="260" t="s">
        <v>6067</v>
      </c>
      <c r="C409" s="261" t="s">
        <v>6114</v>
      </c>
      <c r="D409" s="264" t="s">
        <v>6115</v>
      </c>
      <c r="E409" s="265" t="s">
        <v>5436</v>
      </c>
      <c r="F409" s="268" t="s">
        <v>6116</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6035</v>
      </c>
      <c r="B410" s="259" t="s">
        <v>6117</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6035</v>
      </c>
      <c r="B411" s="260" t="s">
        <v>6117</v>
      </c>
      <c r="C411" s="261" t="s">
        <v>6118</v>
      </c>
      <c r="D411" s="264" t="s">
        <v>6119</v>
      </c>
      <c r="E411" s="265" t="s">
        <v>5292</v>
      </c>
      <c r="F411" s="268" t="s">
        <v>6042</v>
      </c>
      <c r="G411" s="271" t="str">
        <f>IF(COUNTIF(H411:AU411,"&lt;&gt;")=0,"",SUMPRODUCT(((Recommendations[ImplStatus]="Implemented")+(Recommendations[ImplStatus]="Compensated"))*ISNUMBER(MATCH(Recommendations[Id],H411:AU411,0)))/COUNTIF(H411:AU411,"&lt;&gt;"))</f>
        <v/>
      </c>
      <c r="H411" s="272"/>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6035</v>
      </c>
      <c r="B412" s="260" t="s">
        <v>6117</v>
      </c>
      <c r="C412" s="261" t="s">
        <v>6120</v>
      </c>
      <c r="D412" s="264" t="s">
        <v>6121</v>
      </c>
      <c r="E412" s="265" t="s">
        <v>5292</v>
      </c>
      <c r="F412" s="268" t="s">
        <v>6042</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6035</v>
      </c>
      <c r="B413" s="260" t="s">
        <v>6117</v>
      </c>
      <c r="C413" s="261" t="s">
        <v>6122</v>
      </c>
      <c r="D413" s="264" t="s">
        <v>6123</v>
      </c>
      <c r="E413" s="265" t="s">
        <v>5292</v>
      </c>
      <c r="F413" s="268" t="s">
        <v>6042</v>
      </c>
      <c r="G413" s="271" t="str">
        <f>IF(COUNTIF(H413:AU413,"&lt;&gt;")=0,"",SUMPRODUCT(((Recommendations[ImplStatus]="Implemented")+(Recommendations[ImplStatus]="Compensated"))*ISNUMBER(MATCH(Recommendations[Id],H413:AU413,0)))/COUNTIF(H413:AU413,"&lt;&gt;"))</f>
        <v/>
      </c>
      <c r="H413" s="272"/>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6035</v>
      </c>
      <c r="B414" s="260" t="s">
        <v>6117</v>
      </c>
      <c r="C414" s="261" t="s">
        <v>6124</v>
      </c>
      <c r="D414" s="264" t="s">
        <v>6125</v>
      </c>
      <c r="E414" s="265" t="s">
        <v>5292</v>
      </c>
      <c r="F414" s="268" t="s">
        <v>6042</v>
      </c>
      <c r="G414" s="271" t="str">
        <f>IF(COUNTIF(H414:AU414,"&lt;&gt;")=0,"",SUMPRODUCT(((Recommendations[ImplStatus]="Implemented")+(Recommendations[ImplStatus]="Compensated"))*ISNUMBER(MATCH(Recommendations[Id],H414:AU414,0)))/COUNTIF(H414:AU414,"&lt;&gt;"))</f>
        <v/>
      </c>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6035</v>
      </c>
      <c r="B415" s="260" t="s">
        <v>6117</v>
      </c>
      <c r="C415" s="261" t="s">
        <v>6126</v>
      </c>
      <c r="D415" s="264" t="s">
        <v>6127</v>
      </c>
      <c r="E415" s="265" t="s">
        <v>5321</v>
      </c>
      <c r="F415" s="268" t="s">
        <v>6042</v>
      </c>
      <c r="G415" s="271" t="str">
        <f>IF(COUNTIF(H415:AU415,"&lt;&gt;")=0,"",SUMPRODUCT(((Recommendations[ImplStatus]="Implemented")+(Recommendations[ImplStatus]="Compensated"))*ISNUMBER(MATCH(Recommendations[Id],H415:AU415,0)))/COUNTIF(H415:AU415,"&lt;&gt;"))</f>
        <v/>
      </c>
      <c r="H415" s="272"/>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6035</v>
      </c>
      <c r="B416" s="260" t="s">
        <v>6117</v>
      </c>
      <c r="C416" s="261" t="s">
        <v>6128</v>
      </c>
      <c r="D416" s="264" t="s">
        <v>6129</v>
      </c>
      <c r="E416" s="265" t="s">
        <v>5321</v>
      </c>
      <c r="F416" s="268" t="s">
        <v>6130</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6035</v>
      </c>
      <c r="B417" s="260" t="s">
        <v>6117</v>
      </c>
      <c r="C417" s="261" t="s">
        <v>6131</v>
      </c>
      <c r="D417" s="264" t="s">
        <v>6132</v>
      </c>
      <c r="E417" s="265" t="s">
        <v>5321</v>
      </c>
      <c r="F417" s="268" t="s">
        <v>6130</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6035</v>
      </c>
      <c r="B418" s="260" t="s">
        <v>6117</v>
      </c>
      <c r="C418" s="261" t="s">
        <v>6133</v>
      </c>
      <c r="D418" s="264" t="s">
        <v>6134</v>
      </c>
      <c r="E418" s="265" t="s">
        <v>5571</v>
      </c>
      <c r="F418" s="268" t="s">
        <v>6130</v>
      </c>
      <c r="G418" s="271">
        <f>IF(COUNTIF(H418:AU418,"&lt;&gt;")=0,"",SUMPRODUCT(((Recommendations[ImplStatus]="Implemented")+(Recommendations[ImplStatus]="Compensated"))*ISNUMBER(MATCH(Recommendations[Id],H418:AU418,0)))/COUNTIF(H418:AU418,"&lt;&gt;"))</f>
        <v>0</v>
      </c>
      <c r="H418" s="272" t="s">
        <v>281</v>
      </c>
      <c r="I418" s="272" t="s">
        <v>286</v>
      </c>
      <c r="J418" s="272" t="s">
        <v>463</v>
      </c>
      <c r="K418" s="272" t="s">
        <v>468</v>
      </c>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6035</v>
      </c>
      <c r="B419" s="260" t="s">
        <v>6117</v>
      </c>
      <c r="C419" s="261" t="s">
        <v>6135</v>
      </c>
      <c r="D419" s="264" t="s">
        <v>6136</v>
      </c>
      <c r="E419" s="265" t="s">
        <v>5321</v>
      </c>
      <c r="F419" s="268" t="s">
        <v>6130</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6035</v>
      </c>
      <c r="B420" s="260" t="s">
        <v>6117</v>
      </c>
      <c r="C420" s="261" t="s">
        <v>6137</v>
      </c>
      <c r="D420" s="264" t="s">
        <v>6138</v>
      </c>
      <c r="E420" s="265" t="s">
        <v>5571</v>
      </c>
      <c r="F420" s="268" t="s">
        <v>6130</v>
      </c>
      <c r="G420" s="271" t="str">
        <f>IF(COUNTIF(H420:AU420,"&lt;&gt;")=0,"",SUMPRODUCT(((Recommendations[ImplStatus]="Implemented")+(Recommendations[ImplStatus]="Compensated"))*ISNUMBER(MATCH(Recommendations[Id],H420:AU420,0)))/COUNTIF(H420:AU420,"&lt;&gt;"))</f>
        <v/>
      </c>
      <c r="H420" s="272"/>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6035</v>
      </c>
      <c r="B421" s="260" t="s">
        <v>6117</v>
      </c>
      <c r="C421" s="261" t="s">
        <v>6139</v>
      </c>
      <c r="D421" s="264" t="s">
        <v>6140</v>
      </c>
      <c r="E421" s="265" t="s">
        <v>5571</v>
      </c>
      <c r="F421" s="268" t="s">
        <v>6130</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6035</v>
      </c>
      <c r="B422" s="260" t="s">
        <v>6117</v>
      </c>
      <c r="C422" s="261" t="s">
        <v>6141</v>
      </c>
      <c r="D422" s="264" t="s">
        <v>6142</v>
      </c>
      <c r="E422" s="265" t="s">
        <v>5321</v>
      </c>
      <c r="F422" s="268" t="s">
        <v>6130</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6035</v>
      </c>
      <c r="B423" s="260" t="s">
        <v>6117</v>
      </c>
      <c r="C423" s="261" t="s">
        <v>6143</v>
      </c>
      <c r="D423" s="264" t="s">
        <v>6144</v>
      </c>
      <c r="E423" s="265" t="s">
        <v>5321</v>
      </c>
      <c r="F423" s="268" t="s">
        <v>6130</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6145</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6145</v>
      </c>
      <c r="B425" s="259" t="s">
        <v>6146</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6145</v>
      </c>
      <c r="B426" s="260" t="s">
        <v>6146</v>
      </c>
      <c r="C426" s="261" t="s">
        <v>6147</v>
      </c>
      <c r="D426" s="264" t="s">
        <v>6148</v>
      </c>
      <c r="E426" s="265" t="s">
        <v>5292</v>
      </c>
      <c r="F426" s="268" t="s">
        <v>6109</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6145</v>
      </c>
      <c r="B427" s="260" t="s">
        <v>6146</v>
      </c>
      <c r="C427" s="261" t="s">
        <v>6149</v>
      </c>
      <c r="D427" s="264" t="s">
        <v>6150</v>
      </c>
      <c r="E427" s="265" t="s">
        <v>5292</v>
      </c>
      <c r="F427" s="268" t="s">
        <v>6109</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6145</v>
      </c>
      <c r="B428" s="260" t="s">
        <v>6146</v>
      </c>
      <c r="C428" s="261" t="s">
        <v>6151</v>
      </c>
      <c r="D428" s="264" t="s">
        <v>6152</v>
      </c>
      <c r="E428" s="265" t="s">
        <v>5571</v>
      </c>
      <c r="F428" s="268" t="s">
        <v>6109</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6145</v>
      </c>
      <c r="B429" s="260" t="s">
        <v>6146</v>
      </c>
      <c r="C429" s="261" t="s">
        <v>6153</v>
      </c>
      <c r="D429" s="264" t="s">
        <v>6154</v>
      </c>
      <c r="E429" s="265" t="s">
        <v>5321</v>
      </c>
      <c r="F429" s="268" t="s">
        <v>6109</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6145</v>
      </c>
      <c r="B430" s="260" t="s">
        <v>6146</v>
      </c>
      <c r="C430" s="261" t="s">
        <v>6155</v>
      </c>
      <c r="D430" s="264" t="s">
        <v>6156</v>
      </c>
      <c r="E430" s="265" t="s">
        <v>5321</v>
      </c>
      <c r="F430" s="268" t="s">
        <v>6109</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6145</v>
      </c>
      <c r="B431" s="260" t="s">
        <v>6146</v>
      </c>
      <c r="C431" s="261" t="s">
        <v>6157</v>
      </c>
      <c r="D431" s="264" t="s">
        <v>6158</v>
      </c>
      <c r="E431" s="265" t="s">
        <v>5571</v>
      </c>
      <c r="F431" s="268" t="s">
        <v>6109</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6145</v>
      </c>
      <c r="B432" s="260" t="s">
        <v>6146</v>
      </c>
      <c r="C432" s="261" t="s">
        <v>6159</v>
      </c>
      <c r="D432" s="264" t="s">
        <v>6160</v>
      </c>
      <c r="E432" s="265" t="s">
        <v>5571</v>
      </c>
      <c r="F432" s="268" t="s">
        <v>6109</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6145</v>
      </c>
      <c r="B433" s="260" t="s">
        <v>6146</v>
      </c>
      <c r="C433" s="261" t="s">
        <v>6161</v>
      </c>
      <c r="D433" s="264" t="s">
        <v>6162</v>
      </c>
      <c r="E433" s="265" t="s">
        <v>5388</v>
      </c>
      <c r="F433" s="268" t="s">
        <v>6109</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6145</v>
      </c>
      <c r="B434" s="260" t="s">
        <v>6146</v>
      </c>
      <c r="C434" s="261" t="s">
        <v>6163</v>
      </c>
      <c r="D434" s="264" t="s">
        <v>6164</v>
      </c>
      <c r="E434" s="265" t="s">
        <v>5388</v>
      </c>
      <c r="F434" s="268" t="s">
        <v>6109</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6145</v>
      </c>
      <c r="B435" s="260" t="s">
        <v>6146</v>
      </c>
      <c r="C435" s="261" t="s">
        <v>6165</v>
      </c>
      <c r="D435" s="264" t="s">
        <v>6166</v>
      </c>
      <c r="E435" s="265" t="s">
        <v>5321</v>
      </c>
      <c r="F435" s="268" t="s">
        <v>6109</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6145</v>
      </c>
      <c r="B436" s="260" t="s">
        <v>6146</v>
      </c>
      <c r="C436" s="261" t="s">
        <v>6167</v>
      </c>
      <c r="D436" s="264" t="s">
        <v>6168</v>
      </c>
      <c r="E436" s="265" t="s">
        <v>5388</v>
      </c>
      <c r="F436" s="268" t="s">
        <v>6109</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6145</v>
      </c>
      <c r="B437" s="260" t="s">
        <v>6146</v>
      </c>
      <c r="C437" s="261" t="s">
        <v>6169</v>
      </c>
      <c r="D437" s="264" t="s">
        <v>6170</v>
      </c>
      <c r="E437" s="265" t="s">
        <v>5321</v>
      </c>
      <c r="F437" s="268" t="s">
        <v>6109</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6145</v>
      </c>
      <c r="B438" s="259" t="s">
        <v>6171</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6145</v>
      </c>
      <c r="B439" s="260" t="s">
        <v>6171</v>
      </c>
      <c r="C439" s="261" t="s">
        <v>6172</v>
      </c>
      <c r="D439" s="264" t="s">
        <v>6173</v>
      </c>
      <c r="E439" s="265" t="s">
        <v>5292</v>
      </c>
      <c r="F439" s="268" t="s">
        <v>6174</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6145</v>
      </c>
      <c r="B440" s="260" t="s">
        <v>6171</v>
      </c>
      <c r="C440" s="261" t="s">
        <v>6175</v>
      </c>
      <c r="D440" s="264" t="s">
        <v>6176</v>
      </c>
      <c r="E440" s="265" t="s">
        <v>5292</v>
      </c>
      <c r="F440" s="268" t="s">
        <v>6174</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6145</v>
      </c>
      <c r="B441" s="260" t="s">
        <v>6171</v>
      </c>
      <c r="C441" s="261" t="s">
        <v>6177</v>
      </c>
      <c r="D441" s="264" t="s">
        <v>6178</v>
      </c>
      <c r="E441" s="265" t="s">
        <v>5292</v>
      </c>
      <c r="F441" s="268" t="s">
        <v>6174</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6145</v>
      </c>
      <c r="B442" s="260" t="s">
        <v>6171</v>
      </c>
      <c r="C442" s="261" t="s">
        <v>6179</v>
      </c>
      <c r="D442" s="264" t="s">
        <v>6180</v>
      </c>
      <c r="E442" s="265" t="s">
        <v>5292</v>
      </c>
      <c r="F442" s="268" t="s">
        <v>6174</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6145</v>
      </c>
      <c r="B443" s="260" t="s">
        <v>6171</v>
      </c>
      <c r="C443" s="261" t="s">
        <v>6181</v>
      </c>
      <c r="D443" s="264" t="s">
        <v>6182</v>
      </c>
      <c r="E443" s="265" t="s">
        <v>5321</v>
      </c>
      <c r="F443" s="268" t="s">
        <v>6174</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6145</v>
      </c>
      <c r="B444" s="260" t="s">
        <v>6171</v>
      </c>
      <c r="C444" s="261" t="s">
        <v>6183</v>
      </c>
      <c r="D444" s="264" t="s">
        <v>6184</v>
      </c>
      <c r="E444" s="265" t="s">
        <v>5321</v>
      </c>
      <c r="F444" s="268" t="s">
        <v>6174</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6145</v>
      </c>
      <c r="B445" s="260" t="s">
        <v>6171</v>
      </c>
      <c r="C445" s="261" t="s">
        <v>6185</v>
      </c>
      <c r="D445" s="264" t="s">
        <v>6186</v>
      </c>
      <c r="E445" s="265" t="s">
        <v>5321</v>
      </c>
      <c r="F445" s="268" t="s">
        <v>6174</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6145</v>
      </c>
      <c r="B446" s="260" t="s">
        <v>6171</v>
      </c>
      <c r="C446" s="261" t="s">
        <v>6187</v>
      </c>
      <c r="D446" s="264" t="s">
        <v>6188</v>
      </c>
      <c r="E446" s="265" t="s">
        <v>5436</v>
      </c>
      <c r="F446" s="268" t="s">
        <v>6174</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6145</v>
      </c>
      <c r="B447" s="260" t="s">
        <v>6171</v>
      </c>
      <c r="C447" s="261" t="s">
        <v>6189</v>
      </c>
      <c r="D447" s="264" t="s">
        <v>6190</v>
      </c>
      <c r="E447" s="265" t="s">
        <v>5321</v>
      </c>
      <c r="F447" s="268" t="s">
        <v>6174</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6145</v>
      </c>
      <c r="B448" s="260" t="s">
        <v>6171</v>
      </c>
      <c r="C448" s="261" t="s">
        <v>6191</v>
      </c>
      <c r="D448" s="264" t="s">
        <v>6192</v>
      </c>
      <c r="E448" s="265" t="s">
        <v>5436</v>
      </c>
      <c r="F448" s="268" t="s">
        <v>6174</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6145</v>
      </c>
      <c r="B449" s="260" t="s">
        <v>6171</v>
      </c>
      <c r="C449" s="261" t="s">
        <v>6193</v>
      </c>
      <c r="D449" s="264" t="s">
        <v>6194</v>
      </c>
      <c r="E449" s="265" t="s">
        <v>5436</v>
      </c>
      <c r="F449" s="268" t="s">
        <v>6174</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6195</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6195</v>
      </c>
      <c r="B451" s="259" t="s">
        <v>6196</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6195</v>
      </c>
      <c r="B452" s="260" t="s">
        <v>6196</v>
      </c>
      <c r="C452" s="261" t="s">
        <v>6197</v>
      </c>
      <c r="D452" s="264" t="s">
        <v>6198</v>
      </c>
      <c r="E452" s="265" t="s">
        <v>5292</v>
      </c>
      <c r="F452" s="268" t="s">
        <v>6199</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6195</v>
      </c>
      <c r="B453" s="260" t="s">
        <v>6196</v>
      </c>
      <c r="C453" s="261" t="s">
        <v>6200</v>
      </c>
      <c r="D453" s="264" t="s">
        <v>6201</v>
      </c>
      <c r="E453" s="265" t="s">
        <v>5292</v>
      </c>
      <c r="F453" s="268" t="s">
        <v>6199</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6195</v>
      </c>
      <c r="B454" s="260" t="s">
        <v>6196</v>
      </c>
      <c r="C454" s="261" t="s">
        <v>6202</v>
      </c>
      <c r="D454" s="264" t="s">
        <v>6203</v>
      </c>
      <c r="E454" s="265" t="s">
        <v>5292</v>
      </c>
      <c r="F454" s="268" t="s">
        <v>6199</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6195</v>
      </c>
      <c r="B455" s="260" t="s">
        <v>6196</v>
      </c>
      <c r="C455" s="261" t="s">
        <v>6204</v>
      </c>
      <c r="D455" s="264" t="s">
        <v>6205</v>
      </c>
      <c r="E455" s="265" t="s">
        <v>5292</v>
      </c>
      <c r="F455" s="268" t="s">
        <v>6199</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6195</v>
      </c>
      <c r="B456" s="260" t="s">
        <v>6196</v>
      </c>
      <c r="C456" s="261" t="s">
        <v>6206</v>
      </c>
      <c r="D456" s="264" t="s">
        <v>6207</v>
      </c>
      <c r="E456" s="265" t="s">
        <v>5292</v>
      </c>
      <c r="F456" s="268" t="s">
        <v>6199</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6195</v>
      </c>
      <c r="B457" s="260" t="s">
        <v>6196</v>
      </c>
      <c r="C457" s="261" t="s">
        <v>6208</v>
      </c>
      <c r="D457" s="264" t="s">
        <v>6209</v>
      </c>
      <c r="E457" s="265" t="s">
        <v>5321</v>
      </c>
      <c r="F457" s="268" t="s">
        <v>6199</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6195</v>
      </c>
      <c r="B458" s="260" t="s">
        <v>6196</v>
      </c>
      <c r="C458" s="261" t="s">
        <v>6210</v>
      </c>
      <c r="D458" s="264" t="s">
        <v>6211</v>
      </c>
      <c r="E458" s="265" t="s">
        <v>5321</v>
      </c>
      <c r="F458" s="268" t="s">
        <v>6199</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6195</v>
      </c>
      <c r="B459" s="260" t="s">
        <v>6196</v>
      </c>
      <c r="C459" s="261" t="s">
        <v>6212</v>
      </c>
      <c r="D459" s="264" t="s">
        <v>6213</v>
      </c>
      <c r="E459" s="265" t="s">
        <v>5321</v>
      </c>
      <c r="F459" s="268" t="s">
        <v>6199</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6195</v>
      </c>
      <c r="B460" s="260" t="s">
        <v>6196</v>
      </c>
      <c r="C460" s="261" t="s">
        <v>6214</v>
      </c>
      <c r="D460" s="264" t="s">
        <v>6215</v>
      </c>
      <c r="E460" s="265" t="s">
        <v>5321</v>
      </c>
      <c r="F460" s="268" t="s">
        <v>6199</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6195</v>
      </c>
      <c r="B461" s="260" t="s">
        <v>6196</v>
      </c>
      <c r="C461" s="261" t="s">
        <v>6216</v>
      </c>
      <c r="D461" s="264" t="s">
        <v>6217</v>
      </c>
      <c r="E461" s="265" t="s">
        <v>5321</v>
      </c>
      <c r="F461" s="268" t="s">
        <v>6199</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6195</v>
      </c>
      <c r="B462" s="260" t="s">
        <v>6196</v>
      </c>
      <c r="C462" s="261" t="s">
        <v>6218</v>
      </c>
      <c r="D462" s="264" t="s">
        <v>6219</v>
      </c>
      <c r="E462" s="265" t="s">
        <v>5321</v>
      </c>
      <c r="F462" s="268" t="s">
        <v>6199</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6195</v>
      </c>
      <c r="B463" s="260" t="s">
        <v>6196</v>
      </c>
      <c r="C463" s="261" t="s">
        <v>6220</v>
      </c>
      <c r="D463" s="264" t="s">
        <v>6221</v>
      </c>
      <c r="E463" s="265" t="s">
        <v>5321</v>
      </c>
      <c r="F463" s="268" t="s">
        <v>6199</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6195</v>
      </c>
      <c r="B464" s="260" t="s">
        <v>6196</v>
      </c>
      <c r="C464" s="261" t="s">
        <v>6222</v>
      </c>
      <c r="D464" s="264" t="s">
        <v>6223</v>
      </c>
      <c r="E464" s="265" t="s">
        <v>5321</v>
      </c>
      <c r="F464" s="268" t="s">
        <v>6199</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6195</v>
      </c>
      <c r="B465" s="260" t="s">
        <v>6196</v>
      </c>
      <c r="C465" s="261" t="s">
        <v>6224</v>
      </c>
      <c r="D465" s="264" t="s">
        <v>6225</v>
      </c>
      <c r="E465" s="265" t="s">
        <v>5321</v>
      </c>
      <c r="F465" s="268" t="s">
        <v>6199</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6195</v>
      </c>
      <c r="B466" s="259" t="s">
        <v>6226</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6195</v>
      </c>
      <c r="B467" s="260" t="s">
        <v>6226</v>
      </c>
      <c r="C467" s="261" t="s">
        <v>6227</v>
      </c>
      <c r="D467" s="264" t="s">
        <v>6228</v>
      </c>
      <c r="E467" s="265" t="s">
        <v>5292</v>
      </c>
      <c r="F467" s="268" t="s">
        <v>5431</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6195</v>
      </c>
      <c r="B468" s="260" t="s">
        <v>6226</v>
      </c>
      <c r="C468" s="261" t="s">
        <v>6229</v>
      </c>
      <c r="D468" s="264" t="s">
        <v>6230</v>
      </c>
      <c r="E468" s="265" t="s">
        <v>5292</v>
      </c>
      <c r="F468" s="268" t="s">
        <v>5431</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6195</v>
      </c>
      <c r="B469" s="260" t="s">
        <v>6226</v>
      </c>
      <c r="C469" s="261" t="s">
        <v>6231</v>
      </c>
      <c r="D469" s="264" t="s">
        <v>6232</v>
      </c>
      <c r="E469" s="265" t="s">
        <v>5292</v>
      </c>
      <c r="F469" s="268" t="s">
        <v>5431</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6195</v>
      </c>
      <c r="B470" s="260" t="s">
        <v>6226</v>
      </c>
      <c r="C470" s="261" t="s">
        <v>6233</v>
      </c>
      <c r="D470" s="264" t="s">
        <v>6234</v>
      </c>
      <c r="E470" s="265" t="s">
        <v>5388</v>
      </c>
      <c r="F470" s="268" t="s">
        <v>5800</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6195</v>
      </c>
      <c r="B471" s="260" t="s">
        <v>6226</v>
      </c>
      <c r="C471" s="261" t="s">
        <v>6235</v>
      </c>
      <c r="D471" s="264" t="s">
        <v>6236</v>
      </c>
      <c r="E471" s="265" t="s">
        <v>5388</v>
      </c>
      <c r="F471" s="268" t="s">
        <v>5800</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6195</v>
      </c>
      <c r="B472" s="260" t="s">
        <v>6226</v>
      </c>
      <c r="C472" s="261" t="s">
        <v>6237</v>
      </c>
      <c r="D472" s="264" t="s">
        <v>6238</v>
      </c>
      <c r="E472" s="265" t="s">
        <v>5292</v>
      </c>
      <c r="F472" s="268" t="s">
        <v>5800</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6195</v>
      </c>
      <c r="B473" s="260" t="s">
        <v>6226</v>
      </c>
      <c r="C473" s="261" t="s">
        <v>6239</v>
      </c>
      <c r="D473" s="264" t="s">
        <v>6240</v>
      </c>
      <c r="E473" s="265" t="s">
        <v>5292</v>
      </c>
      <c r="F473" s="268" t="s">
        <v>5739</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6195</v>
      </c>
      <c r="B474" s="260" t="s">
        <v>6226</v>
      </c>
      <c r="C474" s="261" t="s">
        <v>6241</v>
      </c>
      <c r="D474" s="264" t="s">
        <v>6242</v>
      </c>
      <c r="E474" s="265" t="s">
        <v>5321</v>
      </c>
      <c r="F474" s="268" t="s">
        <v>5739</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6195</v>
      </c>
      <c r="B475" s="260" t="s">
        <v>6226</v>
      </c>
      <c r="C475" s="261" t="s">
        <v>6243</v>
      </c>
      <c r="D475" s="264" t="s">
        <v>6244</v>
      </c>
      <c r="E475" s="265" t="s">
        <v>5321</v>
      </c>
      <c r="F475" s="268" t="s">
        <v>5739</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6195</v>
      </c>
      <c r="B476" s="260" t="s">
        <v>6226</v>
      </c>
      <c r="C476" s="261" t="s">
        <v>6245</v>
      </c>
      <c r="D476" s="264" t="s">
        <v>6246</v>
      </c>
      <c r="E476" s="265" t="s">
        <v>5321</v>
      </c>
      <c r="F476" s="268" t="s">
        <v>5739</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6195</v>
      </c>
      <c r="B477" s="260" t="s">
        <v>6226</v>
      </c>
      <c r="C477" s="261" t="s">
        <v>6247</v>
      </c>
      <c r="D477" s="264" t="s">
        <v>6248</v>
      </c>
      <c r="E477" s="265" t="s">
        <v>5321</v>
      </c>
      <c r="F477" s="268" t="s">
        <v>5739</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6195</v>
      </c>
      <c r="B478" s="260" t="s">
        <v>6226</v>
      </c>
      <c r="C478" s="261" t="s">
        <v>6249</v>
      </c>
      <c r="D478" s="264" t="s">
        <v>6250</v>
      </c>
      <c r="E478" s="265" t="s">
        <v>5321</v>
      </c>
      <c r="F478" s="268" t="s">
        <v>5800</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6195</v>
      </c>
      <c r="B479" s="260" t="s">
        <v>6226</v>
      </c>
      <c r="C479" s="261" t="s">
        <v>6251</v>
      </c>
      <c r="D479" s="264" t="s">
        <v>6252</v>
      </c>
      <c r="E479" s="265" t="s">
        <v>5436</v>
      </c>
      <c r="F479" s="268" t="s">
        <v>5800</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6195</v>
      </c>
      <c r="B480" s="260" t="s">
        <v>6226</v>
      </c>
      <c r="C480" s="261" t="s">
        <v>6253</v>
      </c>
      <c r="D480" s="264" t="s">
        <v>6254</v>
      </c>
      <c r="E480" s="265" t="s">
        <v>5436</v>
      </c>
      <c r="F480" s="268" t="s">
        <v>5800</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6195</v>
      </c>
      <c r="B481" s="273" t="s">
        <v>6226</v>
      </c>
      <c r="C481" s="274" t="s">
        <v>6255</v>
      </c>
      <c r="D481" s="275" t="s">
        <v>6256</v>
      </c>
      <c r="E481" s="276" t="s">
        <v>5436</v>
      </c>
      <c r="F481" s="277" t="s">
        <v>5431</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553</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IFERROR(INDEX('Recommendations'!$H$2:$H$108, MATCH(H2,'Recommendations'!$A$2:$A$108,0))="Implemented", FALSE))</xm:f>
            <x14:dxf>
              <font>
                <color rgb="FF000000"/>
              </font>
              <fill>
                <patternFill>
                  <bgColor rgb="FF3C7D22"/>
                </patternFill>
              </fill>
            </x14:dxf>
          </x14:cfRule>
          <x14:cfRule type="expression" priority="2" id="{00000000-000E-0000-0B00-000002000000}">
            <xm:f>AND(H2&lt;&gt;"", IFERROR(INDEX('Recommendations'!$H$2:$H$108, MATCH(H2,'Recommendations'!$A$2:$A$108,0))="Compensated", FALSE))</xm:f>
            <x14:dxf>
              <font>
                <color rgb="FF000000"/>
              </font>
              <fill>
                <patternFill>
                  <bgColor rgb="FFC6E0B4"/>
                </patternFill>
              </fill>
            </x14:dxf>
          </x14:cfRule>
          <x14:cfRule type="expression" priority="3" id="{00000000-000E-0000-0B00-000003000000}">
            <xm:f>AND(H2&lt;&gt;"", IFERROR(INDEX('Recommendations'!$H$2:$H$108, MATCH(H2,'Recommendations'!$A$2:$A$108,0))="Testing", FALSE))</xm:f>
            <x14:dxf>
              <font>
                <color rgb="FF000000"/>
              </font>
              <fill>
                <patternFill>
                  <bgColor rgb="FFFFC000"/>
                </patternFill>
              </fill>
            </x14:dxf>
          </x14:cfRule>
          <x14:cfRule type="expression" priority="4" id="{00000000-000E-0000-0B00-000004000000}">
            <xm:f>AND(H2&lt;&gt;"", IFERROR(INDEX('Recommendations'!$H$2:$H$108, MATCH(H2,'Recommendations'!$A$2:$A$108,0))="Failed", FALSE))</xm:f>
            <x14:dxf>
              <font>
                <color rgb="FF000000"/>
              </font>
              <fill>
                <patternFill>
                  <bgColor rgb="FFD82891"/>
                </patternFill>
              </fill>
            </x14:dxf>
          </x14:cfRule>
          <x14:cfRule type="expression" priority="5" id="{00000000-000E-0000-0B00-000005000000}">
            <xm:f>AND(H2&lt;&gt;"", IFERROR(INDEX('Recommendations'!$H$2:$H$108, MATCH(H2,'Recommendations'!$A$2:$A$108,0))="Risk Accepted", FALSE))</xm:f>
            <x14:dxf>
              <font>
                <color rgb="FF000000"/>
              </font>
              <fill>
                <patternFill>
                  <bgColor rgb="FFD9D9D9"/>
                </patternFill>
              </fill>
            </x14:dxf>
          </x14:cfRule>
          <x14:cfRule type="expression" priority="6" id="{00000000-000E-0000-0B00-000006000000}">
            <xm:f>AND(H2&lt;&gt;"", IFERROR(INDEX('Recommendations'!$H$2:$H$108, MATCH(H2,'Recommendations'!$A$2:$A$108,0))="N/A",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636</v>
      </c>
      <c r="C2" s="293"/>
      <c r="D2" s="293"/>
      <c r="E2" s="293"/>
      <c r="F2" s="293"/>
      <c r="G2" s="293"/>
      <c r="H2" s="293"/>
      <c r="I2" s="293"/>
    </row>
    <row r="4" spans="2:15" ht="18.5" x14ac:dyDescent="0.45">
      <c r="B4" s="42" t="s">
        <v>637</v>
      </c>
    </row>
    <row r="5" spans="2:15" x14ac:dyDescent="0.35">
      <c r="B5" s="44" t="s">
        <v>21</v>
      </c>
      <c r="C5" s="44" t="s">
        <v>638</v>
      </c>
      <c r="D5" s="44" t="s">
        <v>639</v>
      </c>
      <c r="F5" s="294" t="s">
        <v>640</v>
      </c>
      <c r="G5" s="294"/>
      <c r="H5" s="294"/>
      <c r="I5" s="295" t="s">
        <v>641</v>
      </c>
      <c r="J5" s="295"/>
      <c r="K5" s="295"/>
      <c r="L5" s="295"/>
      <c r="M5" s="295"/>
      <c r="N5" s="295"/>
      <c r="O5" s="295"/>
    </row>
    <row r="6" spans="2:15" x14ac:dyDescent="0.35">
      <c r="B6" s="50" t="s">
        <v>642</v>
      </c>
      <c r="C6" s="51">
        <v>107</v>
      </c>
      <c r="D6" s="52" t="s">
        <v>21</v>
      </c>
      <c r="F6" s="294" t="s">
        <v>643</v>
      </c>
      <c r="G6" s="294"/>
      <c r="H6" s="294"/>
      <c r="I6" s="296" t="s">
        <v>644</v>
      </c>
      <c r="J6" s="296"/>
      <c r="K6" s="296"/>
      <c r="L6" s="296"/>
      <c r="M6" s="296"/>
      <c r="N6" s="296"/>
      <c r="O6" s="296"/>
    </row>
    <row r="7" spans="2:15" x14ac:dyDescent="0.35">
      <c r="B7" s="53" t="s">
        <v>645</v>
      </c>
      <c r="C7" s="54">
        <f>C6-C8-C9</f>
        <v>107</v>
      </c>
      <c r="D7" s="55">
        <f>IF(C6&gt;0,C7/C6,0)</f>
        <v>1</v>
      </c>
      <c r="F7" s="294" t="s">
        <v>646</v>
      </c>
      <c r="G7" s="294"/>
      <c r="H7" s="294"/>
      <c r="I7" s="296" t="s">
        <v>644</v>
      </c>
      <c r="J7" s="296"/>
      <c r="K7" s="296"/>
      <c r="L7" s="296"/>
      <c r="M7" s="296"/>
      <c r="N7" s="296"/>
      <c r="O7" s="296"/>
    </row>
    <row r="8" spans="2:15" x14ac:dyDescent="0.35">
      <c r="B8" s="46" t="s">
        <v>647</v>
      </c>
      <c r="C8" s="47">
        <f>COUNTIF('Recommendations'!H:H,"Risk Accepted")</f>
        <v>0</v>
      </c>
      <c r="D8" s="48">
        <f>IF(C6&gt;0,C8/C6,0)</f>
        <v>0</v>
      </c>
      <c r="F8" s="294" t="s">
        <v>648</v>
      </c>
      <c r="G8" s="294"/>
      <c r="H8" s="294"/>
      <c r="I8" s="296" t="s">
        <v>644</v>
      </c>
      <c r="J8" s="296"/>
      <c r="K8" s="296"/>
      <c r="L8" s="296"/>
      <c r="M8" s="296"/>
      <c r="N8" s="296"/>
      <c r="O8" s="296"/>
    </row>
    <row r="9" spans="2:15" x14ac:dyDescent="0.35">
      <c r="B9" s="46" t="s">
        <v>649</v>
      </c>
      <c r="C9" s="47">
        <f>COUNTIF('Recommendations'!H:H,"N/A")</f>
        <v>0</v>
      </c>
      <c r="D9" s="48">
        <f>IF(C6&gt;0,C9/C6,0)</f>
        <v>0</v>
      </c>
      <c r="F9" s="294" t="s">
        <v>650</v>
      </c>
      <c r="G9" s="294"/>
      <c r="H9" s="294"/>
      <c r="I9" s="296" t="s">
        <v>644</v>
      </c>
      <c r="J9" s="296"/>
      <c r="K9" s="296"/>
      <c r="L9" s="296"/>
      <c r="M9" s="296"/>
      <c r="N9" s="296"/>
      <c r="O9" s="296"/>
    </row>
    <row r="12" spans="2:15" ht="18.5" x14ac:dyDescent="0.45">
      <c r="B12" s="42" t="s">
        <v>651</v>
      </c>
    </row>
    <row r="14" spans="2:15" x14ac:dyDescent="0.35">
      <c r="B14" s="56" t="s">
        <v>652</v>
      </c>
    </row>
    <row r="15" spans="2:15" x14ac:dyDescent="0.35">
      <c r="B15" s="44" t="s">
        <v>21</v>
      </c>
      <c r="C15" s="44" t="s">
        <v>653</v>
      </c>
      <c r="D15" s="44" t="s">
        <v>654</v>
      </c>
      <c r="E15" s="44" t="s">
        <v>655</v>
      </c>
      <c r="F15" s="44" t="s">
        <v>656</v>
      </c>
    </row>
    <row r="16" spans="2:15" x14ac:dyDescent="0.35">
      <c r="B16" s="46" t="s">
        <v>657</v>
      </c>
      <c r="C16" s="47">
        <f>COUNTIF('Recommendations'!M:M,"Resolved")</f>
        <v>0</v>
      </c>
      <c r="D16" s="47">
        <f>COUNTIF('Recommendations'!M:M,"Testing")</f>
        <v>0</v>
      </c>
      <c r="E16" s="47">
        <f>COUNTIF('Recommendations'!M:M,"Outstanding")</f>
        <v>107</v>
      </c>
      <c r="F16" s="47">
        <f>SUM(C16:E16)</f>
        <v>107</v>
      </c>
    </row>
    <row r="18" spans="2:6" x14ac:dyDescent="0.35">
      <c r="B18" s="56" t="s">
        <v>658</v>
      </c>
    </row>
    <row r="19" spans="2:6" x14ac:dyDescent="0.35">
      <c r="B19" s="57" t="s">
        <v>21</v>
      </c>
      <c r="C19" s="57" t="s">
        <v>653</v>
      </c>
      <c r="D19" s="57" t="s">
        <v>654</v>
      </c>
      <c r="E19" s="57" t="s">
        <v>655</v>
      </c>
      <c r="F19" s="57" t="s">
        <v>21</v>
      </c>
    </row>
    <row r="20" spans="2:6" x14ac:dyDescent="0.35">
      <c r="B20" s="46" t="s">
        <v>657</v>
      </c>
      <c r="C20" s="48">
        <f>IF(F16&gt;0, C16/F16, 0)</f>
        <v>0</v>
      </c>
      <c r="D20" s="48">
        <f>IF(F16&gt;0, D16/F16, 0)</f>
        <v>0</v>
      </c>
      <c r="E20" s="48">
        <f>IF(F16&gt;0, E16/F16, 0)</f>
        <v>1</v>
      </c>
      <c r="F20" s="49" t="s">
        <v>21</v>
      </c>
    </row>
    <row r="25" spans="2:6" ht="18.5" x14ac:dyDescent="0.45">
      <c r="B25" s="42" t="s">
        <v>659</v>
      </c>
    </row>
    <row r="27" spans="2:6" x14ac:dyDescent="0.35">
      <c r="B27" s="56" t="s">
        <v>652</v>
      </c>
    </row>
    <row r="28" spans="2:6" x14ac:dyDescent="0.35">
      <c r="B28" s="44" t="s">
        <v>3</v>
      </c>
      <c r="C28" s="44" t="s">
        <v>653</v>
      </c>
      <c r="D28" s="44" t="s">
        <v>654</v>
      </c>
      <c r="E28" s="44" t="s">
        <v>655</v>
      </c>
      <c r="F28" s="44" t="s">
        <v>656</v>
      </c>
    </row>
    <row r="29" spans="2:6" x14ac:dyDescent="0.35">
      <c r="B29" s="46" t="s">
        <v>17</v>
      </c>
      <c r="C29" s="47">
        <f>COUNTIFS('Recommendations'!D:D,"Database",'Recommendations'!M:M,"=Resolved")</f>
        <v>0</v>
      </c>
      <c r="D29" s="47">
        <f>COUNTIFS('Recommendations'!D:D,"=Database",'Recommendations'!M:M,"=Testing")</f>
        <v>0</v>
      </c>
      <c r="E29" s="47">
        <f>COUNTIFS('Recommendations'!D:D,"=Database",'Recommendations'!M:M,"=Outstanding")</f>
        <v>23</v>
      </c>
      <c r="F29" s="47">
        <f>SUM(C29:E29)</f>
        <v>23</v>
      </c>
    </row>
    <row r="30" spans="2:6" x14ac:dyDescent="0.35">
      <c r="B30" s="46" t="s">
        <v>134</v>
      </c>
      <c r="C30" s="47">
        <f>COUNTIFS('Recommendations'!D:D,"Instance",'Recommendations'!M:M,"=Resolved")</f>
        <v>0</v>
      </c>
      <c r="D30" s="47">
        <f>COUNTIFS('Recommendations'!D:D,"=Instance",'Recommendations'!M:M,"=Testing")</f>
        <v>0</v>
      </c>
      <c r="E30" s="47">
        <f>COUNTIFS('Recommendations'!D:D,"=Instance",'Recommendations'!M:M,"=Outstanding")</f>
        <v>84</v>
      </c>
      <c r="F30" s="47">
        <f>SUM(C30:E30)</f>
        <v>84</v>
      </c>
    </row>
    <row r="32" spans="2:6" x14ac:dyDescent="0.35">
      <c r="B32" s="56" t="s">
        <v>658</v>
      </c>
    </row>
    <row r="33" spans="2:6" x14ac:dyDescent="0.35">
      <c r="B33" s="57" t="s">
        <v>3</v>
      </c>
      <c r="C33" s="57" t="s">
        <v>653</v>
      </c>
      <c r="D33" s="57" t="s">
        <v>654</v>
      </c>
      <c r="E33" s="57" t="s">
        <v>655</v>
      </c>
      <c r="F33" s="57" t="s">
        <v>21</v>
      </c>
    </row>
    <row r="34" spans="2:6" x14ac:dyDescent="0.35">
      <c r="B34" s="46" t="s">
        <v>17</v>
      </c>
      <c r="C34" s="48">
        <f>IF(F29&gt;0, C29/F29, 0)</f>
        <v>0</v>
      </c>
      <c r="D34" s="48">
        <f>IF(F29&gt;0, D29/F29, 0)</f>
        <v>0</v>
      </c>
      <c r="E34" s="48">
        <f>IF(F29&gt;0, E29/F29, 0)</f>
        <v>1</v>
      </c>
      <c r="F34" s="49" t="s">
        <v>21</v>
      </c>
    </row>
    <row r="35" spans="2:6" x14ac:dyDescent="0.35">
      <c r="B35" s="46" t="s">
        <v>134</v>
      </c>
      <c r="C35" s="48">
        <f>IF(F30&gt;0, C30/F30, 0)</f>
        <v>0</v>
      </c>
      <c r="D35" s="48">
        <f>IF(F30&gt;0, D30/F30, 0)</f>
        <v>0</v>
      </c>
      <c r="E35" s="48">
        <f>IF(F30&gt;0, E30/F30, 0)</f>
        <v>1</v>
      </c>
      <c r="F35" s="49" t="s">
        <v>21</v>
      </c>
    </row>
    <row r="40" spans="2:6" ht="18.5" x14ac:dyDescent="0.45">
      <c r="B40" s="42" t="s">
        <v>660</v>
      </c>
    </row>
    <row r="42" spans="2:6" x14ac:dyDescent="0.35">
      <c r="B42" s="56" t="s">
        <v>652</v>
      </c>
    </row>
    <row r="43" spans="2:6" x14ac:dyDescent="0.35">
      <c r="B43" s="44" t="s">
        <v>6</v>
      </c>
      <c r="C43" s="44" t="s">
        <v>653</v>
      </c>
      <c r="D43" s="44" t="s">
        <v>654</v>
      </c>
      <c r="E43" s="44" t="s">
        <v>655</v>
      </c>
      <c r="F43" s="44" t="s">
        <v>656</v>
      </c>
    </row>
    <row r="44" spans="2:6" x14ac:dyDescent="0.35">
      <c r="B44" s="46" t="s">
        <v>661</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662</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663</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664</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665</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107</v>
      </c>
      <c r="F49" s="47">
        <f t="shared" si="0"/>
        <v>107</v>
      </c>
    </row>
    <row r="51" spans="2:6" x14ac:dyDescent="0.35">
      <c r="B51" s="56" t="s">
        <v>658</v>
      </c>
    </row>
    <row r="52" spans="2:6" x14ac:dyDescent="0.35">
      <c r="B52" s="57" t="s">
        <v>6</v>
      </c>
      <c r="C52" s="57" t="s">
        <v>653</v>
      </c>
      <c r="D52" s="57" t="s">
        <v>654</v>
      </c>
      <c r="E52" s="57" t="s">
        <v>655</v>
      </c>
      <c r="F52" s="57" t="s">
        <v>21</v>
      </c>
    </row>
    <row r="53" spans="2:6" x14ac:dyDescent="0.35">
      <c r="B53" s="46" t="s">
        <v>661</v>
      </c>
      <c r="C53" s="48">
        <f t="shared" ref="C53:C58" si="1">IF(F44&gt;0, C44/F44, 0)</f>
        <v>0</v>
      </c>
      <c r="D53" s="48">
        <f t="shared" ref="D53:D58" si="2">IF(F44&gt;0, D44/F44, 0)</f>
        <v>0</v>
      </c>
      <c r="E53" s="48">
        <f t="shared" ref="E53:E58" si="3">IF(F44&gt;0, E44/F44, 0)</f>
        <v>0</v>
      </c>
      <c r="F53" s="49" t="s">
        <v>21</v>
      </c>
    </row>
    <row r="54" spans="2:6" x14ac:dyDescent="0.35">
      <c r="B54" s="46" t="s">
        <v>662</v>
      </c>
      <c r="C54" s="48">
        <f t="shared" si="1"/>
        <v>0</v>
      </c>
      <c r="D54" s="48">
        <f t="shared" si="2"/>
        <v>0</v>
      </c>
      <c r="E54" s="48">
        <f t="shared" si="3"/>
        <v>0</v>
      </c>
      <c r="F54" s="49" t="s">
        <v>21</v>
      </c>
    </row>
    <row r="55" spans="2:6" x14ac:dyDescent="0.35">
      <c r="B55" s="46" t="s">
        <v>663</v>
      </c>
      <c r="C55" s="48">
        <f t="shared" si="1"/>
        <v>0</v>
      </c>
      <c r="D55" s="48">
        <f t="shared" si="2"/>
        <v>0</v>
      </c>
      <c r="E55" s="48">
        <f t="shared" si="3"/>
        <v>0</v>
      </c>
      <c r="F55" s="49" t="s">
        <v>21</v>
      </c>
    </row>
    <row r="56" spans="2:6" x14ac:dyDescent="0.35">
      <c r="B56" s="46" t="s">
        <v>664</v>
      </c>
      <c r="C56" s="48">
        <f t="shared" si="1"/>
        <v>0</v>
      </c>
      <c r="D56" s="48">
        <f t="shared" si="2"/>
        <v>0</v>
      </c>
      <c r="E56" s="48">
        <f t="shared" si="3"/>
        <v>0</v>
      </c>
      <c r="F56" s="49" t="s">
        <v>21</v>
      </c>
    </row>
    <row r="57" spans="2:6" x14ac:dyDescent="0.35">
      <c r="B57" s="46" t="s">
        <v>665</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666</v>
      </c>
    </row>
    <row r="65" spans="2:6" x14ac:dyDescent="0.35">
      <c r="B65" s="56" t="s">
        <v>652</v>
      </c>
    </row>
    <row r="66" spans="2:6" x14ac:dyDescent="0.35">
      <c r="B66" s="44" t="s">
        <v>2</v>
      </c>
      <c r="C66" s="44" t="s">
        <v>653</v>
      </c>
      <c r="D66" s="44" t="s">
        <v>654</v>
      </c>
      <c r="E66" s="44" t="s">
        <v>655</v>
      </c>
      <c r="F66" s="44" t="s">
        <v>656</v>
      </c>
    </row>
    <row r="67" spans="2:6" x14ac:dyDescent="0.35">
      <c r="B67" s="46" t="s">
        <v>16</v>
      </c>
      <c r="C67" s="47">
        <f>COUNTIFS('Recommendations'!C:C,"CAT I (High)",'Recommendations'!M:M,"=Resolved")</f>
        <v>0</v>
      </c>
      <c r="D67" s="47">
        <f>COUNTIFS('Recommendations'!C:C,"=CAT I (High)",'Recommendations'!M:M,"=Testing")</f>
        <v>0</v>
      </c>
      <c r="E67" s="47">
        <f>COUNTIFS('Recommendations'!C:C,"=CAT I (High)",'Recommendations'!M:M,"=Outstanding")</f>
        <v>17</v>
      </c>
      <c r="F67" s="47">
        <f>SUM(C67:E67)</f>
        <v>17</v>
      </c>
    </row>
    <row r="68" spans="2:6" x14ac:dyDescent="0.35">
      <c r="B68" s="46" t="s">
        <v>32</v>
      </c>
      <c r="C68" s="47">
        <f>COUNTIFS('Recommendations'!C:C,"CAT II (Medium)",'Recommendations'!M:M,"=Resolved")</f>
        <v>0</v>
      </c>
      <c r="D68" s="47">
        <f>COUNTIFS('Recommendations'!C:C,"=CAT II (Medium)",'Recommendations'!M:M,"=Testing")</f>
        <v>0</v>
      </c>
      <c r="E68" s="47">
        <f>COUNTIFS('Recommendations'!C:C,"=CAT II (Medium)",'Recommendations'!M:M,"=Outstanding")</f>
        <v>85</v>
      </c>
      <c r="F68" s="47">
        <f>SUM(C68:E68)</f>
        <v>85</v>
      </c>
    </row>
    <row r="69" spans="2:6" x14ac:dyDescent="0.35">
      <c r="B69" s="46" t="s">
        <v>38</v>
      </c>
      <c r="C69" s="47">
        <f>COUNTIFS('Recommendations'!C:C,"CAT III (Low)",'Recommendations'!M:M,"=Resolved")</f>
        <v>0</v>
      </c>
      <c r="D69" s="47">
        <f>COUNTIFS('Recommendations'!C:C,"=CAT III (Low)",'Recommendations'!M:M,"=Testing")</f>
        <v>0</v>
      </c>
      <c r="E69" s="47">
        <f>COUNTIFS('Recommendations'!C:C,"=CAT III (Low)",'Recommendations'!M:M,"=Outstanding")</f>
        <v>5</v>
      </c>
      <c r="F69" s="47">
        <f>SUM(C69:E69)</f>
        <v>5</v>
      </c>
    </row>
    <row r="71" spans="2:6" x14ac:dyDescent="0.35">
      <c r="B71" s="56" t="s">
        <v>658</v>
      </c>
    </row>
    <row r="72" spans="2:6" x14ac:dyDescent="0.35">
      <c r="B72" s="57" t="s">
        <v>2</v>
      </c>
      <c r="C72" s="57" t="s">
        <v>653</v>
      </c>
      <c r="D72" s="57" t="s">
        <v>654</v>
      </c>
      <c r="E72" s="57" t="s">
        <v>655</v>
      </c>
      <c r="F72" s="57" t="s">
        <v>21</v>
      </c>
    </row>
    <row r="73" spans="2:6" x14ac:dyDescent="0.35">
      <c r="B73" s="46" t="s">
        <v>16</v>
      </c>
      <c r="C73" s="48">
        <f>IF(F67&gt;0, C67/F67, 0)</f>
        <v>0</v>
      </c>
      <c r="D73" s="48">
        <f>IF(F67&gt;0, D67/F67, 0)</f>
        <v>0</v>
      </c>
      <c r="E73" s="48">
        <f>IF(F67&gt;0, E67/F67, 0)</f>
        <v>1</v>
      </c>
      <c r="F73" s="49" t="s">
        <v>21</v>
      </c>
    </row>
    <row r="74" spans="2:6" x14ac:dyDescent="0.35">
      <c r="B74" s="46" t="s">
        <v>32</v>
      </c>
      <c r="C74" s="48">
        <f>IF(F68&gt;0, C68/F68, 0)</f>
        <v>0</v>
      </c>
      <c r="D74" s="48">
        <f>IF(F68&gt;0, D68/F68, 0)</f>
        <v>0</v>
      </c>
      <c r="E74" s="48">
        <f>IF(F68&gt;0, E68/F68, 0)</f>
        <v>1</v>
      </c>
      <c r="F74" s="49" t="s">
        <v>21</v>
      </c>
    </row>
    <row r="75" spans="2:6" x14ac:dyDescent="0.35">
      <c r="B75" s="46" t="s">
        <v>38</v>
      </c>
      <c r="C75" s="48">
        <f>IF(F69&gt;0, C69/F69, 0)</f>
        <v>0</v>
      </c>
      <c r="D75" s="48">
        <f>IF(F69&gt;0, D69/F69, 0)</f>
        <v>0</v>
      </c>
      <c r="E75" s="48">
        <f>IF(F69&gt;0, E69/F69, 0)</f>
        <v>1</v>
      </c>
      <c r="F75" s="49" t="s">
        <v>21</v>
      </c>
    </row>
    <row r="80" spans="2:6" ht="18.5" x14ac:dyDescent="0.45">
      <c r="B80" s="42" t="s">
        <v>667</v>
      </c>
    </row>
    <row r="82" spans="2:6" x14ac:dyDescent="0.35">
      <c r="B82" s="56" t="s">
        <v>652</v>
      </c>
    </row>
    <row r="83" spans="2:6" x14ac:dyDescent="0.35">
      <c r="B83" s="44" t="s">
        <v>4</v>
      </c>
      <c r="C83" s="44" t="s">
        <v>653</v>
      </c>
      <c r="D83" s="44" t="s">
        <v>654</v>
      </c>
      <c r="E83" s="44" t="s">
        <v>655</v>
      </c>
      <c r="F83" s="44" t="s">
        <v>656</v>
      </c>
    </row>
    <row r="84" spans="2:6" x14ac:dyDescent="0.35">
      <c r="B84" s="46" t="s">
        <v>668</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669</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670</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671</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107</v>
      </c>
      <c r="F88" s="47">
        <f>SUM(C88:E88)</f>
        <v>107</v>
      </c>
    </row>
    <row r="90" spans="2:6" x14ac:dyDescent="0.35">
      <c r="B90" s="56" t="s">
        <v>658</v>
      </c>
    </row>
    <row r="91" spans="2:6" x14ac:dyDescent="0.35">
      <c r="B91" s="57" t="s">
        <v>4</v>
      </c>
      <c r="C91" s="57" t="s">
        <v>653</v>
      </c>
      <c r="D91" s="57" t="s">
        <v>654</v>
      </c>
      <c r="E91" s="57" t="s">
        <v>655</v>
      </c>
      <c r="F91" s="57" t="s">
        <v>21</v>
      </c>
    </row>
    <row r="92" spans="2:6" x14ac:dyDescent="0.35">
      <c r="B92" s="46" t="s">
        <v>668</v>
      </c>
      <c r="C92" s="48">
        <f>IF(F84&gt;0, C84/F84, 0)</f>
        <v>0</v>
      </c>
      <c r="D92" s="48">
        <f>IF(F84&gt;0, D84/F84, 0)</f>
        <v>0</v>
      </c>
      <c r="E92" s="48">
        <f>IF(F84&gt;0, E84/F84, 0)</f>
        <v>0</v>
      </c>
      <c r="F92" s="49" t="s">
        <v>21</v>
      </c>
    </row>
    <row r="93" spans="2:6" x14ac:dyDescent="0.35">
      <c r="B93" s="46" t="s">
        <v>669</v>
      </c>
      <c r="C93" s="48">
        <f>IF(F85&gt;0, C85/F85, 0)</f>
        <v>0</v>
      </c>
      <c r="D93" s="48">
        <f>IF(F85&gt;0, D85/F85, 0)</f>
        <v>0</v>
      </c>
      <c r="E93" s="48">
        <f>IF(F85&gt;0, E85/F85, 0)</f>
        <v>0</v>
      </c>
      <c r="F93" s="49" t="s">
        <v>21</v>
      </c>
    </row>
    <row r="94" spans="2:6" x14ac:dyDescent="0.35">
      <c r="B94" s="46" t="s">
        <v>670</v>
      </c>
      <c r="C94" s="48">
        <f>IF(F86&gt;0, C86/F86, 0)</f>
        <v>0</v>
      </c>
      <c r="D94" s="48">
        <f>IF(F86&gt;0, D86/F86, 0)</f>
        <v>0</v>
      </c>
      <c r="E94" s="48">
        <f>IF(F86&gt;0, E86/F86, 0)</f>
        <v>0</v>
      </c>
      <c r="F94" s="49" t="s">
        <v>21</v>
      </c>
    </row>
    <row r="95" spans="2:6" x14ac:dyDescent="0.35">
      <c r="B95" s="46" t="s">
        <v>671</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672</v>
      </c>
    </row>
    <row r="103" spans="2:6" x14ac:dyDescent="0.35">
      <c r="B103" s="56" t="s">
        <v>652</v>
      </c>
    </row>
    <row r="104" spans="2:6" x14ac:dyDescent="0.35">
      <c r="B104" s="44" t="s">
        <v>673</v>
      </c>
      <c r="C104" s="44" t="s">
        <v>653</v>
      </c>
      <c r="D104" s="44" t="s">
        <v>654</v>
      </c>
      <c r="E104" s="44" t="s">
        <v>655</v>
      </c>
      <c r="F104" s="44" t="s">
        <v>656</v>
      </c>
    </row>
    <row r="105" spans="2:6" x14ac:dyDescent="0.35">
      <c r="B105" s="46" t="s">
        <v>674</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675</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676</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107</v>
      </c>
      <c r="F108" s="47">
        <f>SUM(C108:E108)</f>
        <v>107</v>
      </c>
    </row>
    <row r="110" spans="2:6" x14ac:dyDescent="0.35">
      <c r="B110" s="56" t="s">
        <v>658</v>
      </c>
    </row>
    <row r="111" spans="2:6" x14ac:dyDescent="0.35">
      <c r="B111" s="57" t="s">
        <v>673</v>
      </c>
      <c r="C111" s="57" t="s">
        <v>653</v>
      </c>
      <c r="D111" s="57" t="s">
        <v>654</v>
      </c>
      <c r="E111" s="57" t="s">
        <v>655</v>
      </c>
      <c r="F111" s="57" t="s">
        <v>21</v>
      </c>
    </row>
    <row r="112" spans="2:6" x14ac:dyDescent="0.35">
      <c r="B112" s="46" t="s">
        <v>674</v>
      </c>
      <c r="C112" s="48">
        <f>IF(F105&gt;0, C105/F105, 0)</f>
        <v>0</v>
      </c>
      <c r="D112" s="48">
        <f>IF(F105&gt;0, D105/F105, 0)</f>
        <v>0</v>
      </c>
      <c r="E112" s="48">
        <f>IF(F105&gt;0, E105/F105, 0)</f>
        <v>0</v>
      </c>
      <c r="F112" s="49" t="s">
        <v>21</v>
      </c>
    </row>
    <row r="113" spans="2:15" x14ac:dyDescent="0.35">
      <c r="B113" s="46" t="s">
        <v>675</v>
      </c>
      <c r="C113" s="48">
        <f>IF(F106&gt;0, C106/F106, 0)</f>
        <v>0</v>
      </c>
      <c r="D113" s="48">
        <f>IF(F106&gt;0, D106/F106, 0)</f>
        <v>0</v>
      </c>
      <c r="E113" s="48">
        <f>IF(F106&gt;0, E106/F106, 0)</f>
        <v>0</v>
      </c>
      <c r="F113" s="49" t="s">
        <v>21</v>
      </c>
    </row>
    <row r="114" spans="2:15" x14ac:dyDescent="0.35">
      <c r="B114" s="46" t="s">
        <v>676</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677</v>
      </c>
      <c r="J120" s="42" t="s">
        <v>678</v>
      </c>
    </row>
    <row r="121" spans="2:15" x14ac:dyDescent="0.35">
      <c r="B121" s="44" t="s">
        <v>6</v>
      </c>
      <c r="C121" s="297" t="s">
        <v>679</v>
      </c>
      <c r="D121" s="297"/>
      <c r="E121" s="44" t="s">
        <v>645</v>
      </c>
      <c r="F121" s="44" t="s">
        <v>653</v>
      </c>
      <c r="G121" s="297" t="s">
        <v>680</v>
      </c>
      <c r="H121" s="297"/>
      <c r="J121" s="44" t="s">
        <v>6</v>
      </c>
      <c r="K121" s="44" t="s">
        <v>668</v>
      </c>
      <c r="L121" s="44" t="s">
        <v>669</v>
      </c>
      <c r="M121" s="44" t="s">
        <v>670</v>
      </c>
      <c r="N121" s="44" t="s">
        <v>671</v>
      </c>
      <c r="O121" s="44" t="s">
        <v>18</v>
      </c>
    </row>
    <row r="122" spans="2:15" x14ac:dyDescent="0.35">
      <c r="B122" s="50" t="s">
        <v>661</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661</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662</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662</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663</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663</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664</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664</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665</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665</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107</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107</v>
      </c>
    </row>
    <row r="134" spans="2:24" ht="21" x14ac:dyDescent="0.5">
      <c r="B134" s="42" t="s">
        <v>681</v>
      </c>
      <c r="P134" s="59" t="s">
        <v>682</v>
      </c>
    </row>
    <row r="136" spans="2:24" ht="60" customHeight="1" x14ac:dyDescent="0.35">
      <c r="B136" s="300" t="s">
        <v>683</v>
      </c>
      <c r="C136" s="293"/>
      <c r="D136" s="293"/>
      <c r="E136" s="293"/>
      <c r="F136" s="293"/>
      <c r="P136" s="300" t="s">
        <v>684</v>
      </c>
      <c r="Q136" s="293"/>
      <c r="R136" s="293"/>
      <c r="S136" s="293"/>
      <c r="T136" s="293"/>
      <c r="U136" s="293"/>
      <c r="V136" s="293"/>
      <c r="W136" s="293"/>
    </row>
    <row r="138" spans="2:24" ht="30" customHeight="1" x14ac:dyDescent="0.35">
      <c r="P138" s="60" t="s">
        <v>685</v>
      </c>
      <c r="Q138" s="61">
        <f>C16</f>
        <v>0</v>
      </c>
      <c r="R138" s="62"/>
      <c r="S138" s="61">
        <f>C84</f>
        <v>0</v>
      </c>
      <c r="T138" s="62"/>
      <c r="U138" s="61">
        <f>C85</f>
        <v>0</v>
      </c>
      <c r="V138" s="62"/>
      <c r="W138" s="61">
        <f>C86</f>
        <v>0</v>
      </c>
      <c r="X138" s="62"/>
    </row>
    <row r="139" spans="2:24" ht="35" customHeight="1" x14ac:dyDescent="0.35">
      <c r="P139" s="63" t="s">
        <v>686</v>
      </c>
      <c r="Q139" s="63" t="s">
        <v>687</v>
      </c>
      <c r="R139" s="63" t="s">
        <v>688</v>
      </c>
      <c r="S139" s="63" t="s">
        <v>689</v>
      </c>
      <c r="T139" s="63" t="s">
        <v>690</v>
      </c>
      <c r="U139" s="63" t="s">
        <v>691</v>
      </c>
      <c r="V139" s="63" t="s">
        <v>692</v>
      </c>
      <c r="W139" s="63" t="s">
        <v>693</v>
      </c>
      <c r="X139" s="63" t="s">
        <v>694</v>
      </c>
    </row>
    <row r="140" spans="2:24" x14ac:dyDescent="0.35">
      <c r="O140" s="64" t="s">
        <v>695</v>
      </c>
      <c r="P140" s="65" t="s">
        <v>696</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697</v>
      </c>
      <c r="P175" s="59" t="s">
        <v>698</v>
      </c>
    </row>
    <row r="177" spans="2:22" ht="45" customHeight="1" x14ac:dyDescent="0.35">
      <c r="B177" s="300" t="s">
        <v>699</v>
      </c>
      <c r="C177" s="293"/>
      <c r="D177" s="293"/>
      <c r="E177" s="293"/>
      <c r="F177" s="293"/>
      <c r="P177" s="300" t="s">
        <v>700</v>
      </c>
      <c r="Q177" s="293"/>
      <c r="R177" s="293"/>
      <c r="S177" s="293"/>
      <c r="T177" s="293"/>
      <c r="U177" s="293"/>
    </row>
    <row r="178" spans="2:22" ht="35" customHeight="1" x14ac:dyDescent="0.35">
      <c r="P178" s="297" t="s">
        <v>701</v>
      </c>
      <c r="Q178" s="297"/>
      <c r="R178" s="297" t="s">
        <v>702</v>
      </c>
      <c r="S178" s="297"/>
      <c r="T178" s="297"/>
    </row>
    <row r="179" spans="2:22" ht="30" customHeight="1" x14ac:dyDescent="0.35">
      <c r="P179" s="301">
        <v>0</v>
      </c>
      <c r="Q179" s="302"/>
      <c r="R179" s="303" t="s">
        <v>703</v>
      </c>
      <c r="S179" s="304"/>
      <c r="T179" s="304"/>
    </row>
    <row r="182" spans="2:22" ht="25" customHeight="1" x14ac:dyDescent="0.35">
      <c r="P182" s="68" t="s">
        <v>686</v>
      </c>
      <c r="Q182" s="68" t="s">
        <v>704</v>
      </c>
      <c r="R182" s="68" t="s">
        <v>705</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553</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08"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32</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38</v>
      </c>
      <c r="D5" s="3" t="s">
        <v>17</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32</v>
      </c>
      <c r="D6" s="3" t="s">
        <v>17</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32</v>
      </c>
      <c r="D7" s="3" t="s">
        <v>17</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32</v>
      </c>
      <c r="D8" s="3" t="s">
        <v>17</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32</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32</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32</v>
      </c>
      <c r="D11" s="3" t="s">
        <v>17</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32</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32</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32</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38</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32</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32</v>
      </c>
      <c r="D17" s="3" t="s">
        <v>17</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32</v>
      </c>
      <c r="D18" s="3" t="s">
        <v>17</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32</v>
      </c>
      <c r="D19" s="3" t="s">
        <v>17</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38</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32</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32</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32</v>
      </c>
      <c r="D24" s="3" t="s">
        <v>134</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16</v>
      </c>
      <c r="D25" s="3" t="s">
        <v>134</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32</v>
      </c>
      <c r="D26" s="3" t="s">
        <v>134</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16</v>
      </c>
      <c r="D27" s="3" t="s">
        <v>134</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32</v>
      </c>
      <c r="D28" s="3" t="s">
        <v>134</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32</v>
      </c>
      <c r="D29" s="3" t="s">
        <v>134</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32</v>
      </c>
      <c r="D30" s="3" t="s">
        <v>134</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32</v>
      </c>
      <c r="D31" s="3" t="s">
        <v>134</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48</v>
      </c>
      <c r="C32" s="2" t="s">
        <v>32</v>
      </c>
      <c r="D32" s="3" t="s">
        <v>134</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32</v>
      </c>
      <c r="D33" s="3" t="s">
        <v>134</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32</v>
      </c>
      <c r="D34" s="3" t="s">
        <v>134</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32</v>
      </c>
      <c r="D35" s="3" t="s">
        <v>134</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32</v>
      </c>
      <c r="D36" s="3" t="s">
        <v>134</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32</v>
      </c>
      <c r="D37" s="3" t="s">
        <v>134</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32</v>
      </c>
      <c r="D38" s="3" t="s">
        <v>134</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32</v>
      </c>
      <c r="D39" s="3" t="s">
        <v>134</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32</v>
      </c>
      <c r="D40" s="3" t="s">
        <v>134</v>
      </c>
      <c r="E40" s="4" t="s">
        <v>18</v>
      </c>
      <c r="F40" s="4" t="s">
        <v>19</v>
      </c>
      <c r="G40" s="4" t="s">
        <v>20</v>
      </c>
      <c r="H40" s="4" t="s">
        <v>21</v>
      </c>
      <c r="I40" s="5" t="s">
        <v>21</v>
      </c>
      <c r="J40" s="1" t="s">
        <v>214</v>
      </c>
      <c r="K40" s="1" t="s">
        <v>215</v>
      </c>
      <c r="L40" s="1" t="s">
        <v>216</v>
      </c>
      <c r="M40" s="4" t="str">
        <f t="shared" si="0"/>
        <v>Outstanding</v>
      </c>
      <c r="N40" s="13" t="s">
        <v>21</v>
      </c>
    </row>
    <row r="41" spans="1:14" ht="60" customHeight="1" x14ac:dyDescent="0.35">
      <c r="A41" s="11" t="s">
        <v>217</v>
      </c>
      <c r="B41" s="1" t="s">
        <v>218</v>
      </c>
      <c r="C41" s="2" t="s">
        <v>32</v>
      </c>
      <c r="D41" s="3" t="s">
        <v>134</v>
      </c>
      <c r="E41" s="4" t="s">
        <v>18</v>
      </c>
      <c r="F41" s="4" t="s">
        <v>19</v>
      </c>
      <c r="G41" s="4" t="s">
        <v>20</v>
      </c>
      <c r="H41" s="4" t="s">
        <v>21</v>
      </c>
      <c r="I41" s="5" t="s">
        <v>21</v>
      </c>
      <c r="J41" s="1" t="s">
        <v>219</v>
      </c>
      <c r="K41" s="1" t="s">
        <v>215</v>
      </c>
      <c r="L41" s="1" t="s">
        <v>220</v>
      </c>
      <c r="M41" s="4" t="str">
        <f t="shared" si="0"/>
        <v>Outstanding</v>
      </c>
      <c r="N41" s="13" t="s">
        <v>21</v>
      </c>
    </row>
    <row r="42" spans="1:14" ht="60" customHeight="1" x14ac:dyDescent="0.35">
      <c r="A42" s="11" t="s">
        <v>221</v>
      </c>
      <c r="B42" s="1" t="s">
        <v>222</v>
      </c>
      <c r="C42" s="2" t="s">
        <v>16</v>
      </c>
      <c r="D42" s="3" t="s">
        <v>134</v>
      </c>
      <c r="E42" s="4" t="s">
        <v>18</v>
      </c>
      <c r="F42" s="4" t="s">
        <v>19</v>
      </c>
      <c r="G42" s="4" t="s">
        <v>20</v>
      </c>
      <c r="H42" s="4" t="s">
        <v>21</v>
      </c>
      <c r="I42" s="5" t="s">
        <v>21</v>
      </c>
      <c r="J42" s="1" t="s">
        <v>223</v>
      </c>
      <c r="K42" s="1" t="s">
        <v>224</v>
      </c>
      <c r="L42" s="1" t="s">
        <v>225</v>
      </c>
      <c r="M42" s="4" t="str">
        <f t="shared" si="0"/>
        <v>Outstanding</v>
      </c>
      <c r="N42" s="13" t="s">
        <v>21</v>
      </c>
    </row>
    <row r="43" spans="1:14" ht="60" customHeight="1" x14ac:dyDescent="0.35">
      <c r="A43" s="11" t="s">
        <v>226</v>
      </c>
      <c r="B43" s="1" t="s">
        <v>227</v>
      </c>
      <c r="C43" s="2" t="s">
        <v>32</v>
      </c>
      <c r="D43" s="3" t="s">
        <v>134</v>
      </c>
      <c r="E43" s="4" t="s">
        <v>18</v>
      </c>
      <c r="F43" s="4" t="s">
        <v>19</v>
      </c>
      <c r="G43" s="4" t="s">
        <v>20</v>
      </c>
      <c r="H43" s="4" t="s">
        <v>21</v>
      </c>
      <c r="I43" s="5" t="s">
        <v>21</v>
      </c>
      <c r="J43" s="1" t="s">
        <v>228</v>
      </c>
      <c r="K43" s="1" t="s">
        <v>229</v>
      </c>
      <c r="L43" s="1" t="s">
        <v>230</v>
      </c>
      <c r="M43" s="4" t="str">
        <f t="shared" si="0"/>
        <v>Outstanding</v>
      </c>
      <c r="N43" s="13" t="s">
        <v>21</v>
      </c>
    </row>
    <row r="44" spans="1:14" ht="60" customHeight="1" x14ac:dyDescent="0.35">
      <c r="A44" s="11" t="s">
        <v>231</v>
      </c>
      <c r="B44" s="1" t="s">
        <v>232</v>
      </c>
      <c r="C44" s="2" t="s">
        <v>32</v>
      </c>
      <c r="D44" s="3" t="s">
        <v>134</v>
      </c>
      <c r="E44" s="4" t="s">
        <v>18</v>
      </c>
      <c r="F44" s="4" t="s">
        <v>19</v>
      </c>
      <c r="G44" s="4" t="s">
        <v>20</v>
      </c>
      <c r="H44" s="4" t="s">
        <v>21</v>
      </c>
      <c r="I44" s="5" t="s">
        <v>21</v>
      </c>
      <c r="J44" s="1" t="s">
        <v>233</v>
      </c>
      <c r="K44" s="1" t="s">
        <v>234</v>
      </c>
      <c r="L44" s="1" t="s">
        <v>235</v>
      </c>
      <c r="M44" s="4" t="str">
        <f t="shared" si="0"/>
        <v>Outstanding</v>
      </c>
      <c r="N44" s="13" t="s">
        <v>21</v>
      </c>
    </row>
    <row r="45" spans="1:14" ht="60" customHeight="1" x14ac:dyDescent="0.35">
      <c r="A45" s="11" t="s">
        <v>236</v>
      </c>
      <c r="B45" s="1" t="s">
        <v>237</v>
      </c>
      <c r="C45" s="2" t="s">
        <v>32</v>
      </c>
      <c r="D45" s="3" t="s">
        <v>134</v>
      </c>
      <c r="E45" s="4" t="s">
        <v>18</v>
      </c>
      <c r="F45" s="4" t="s">
        <v>19</v>
      </c>
      <c r="G45" s="4" t="s">
        <v>20</v>
      </c>
      <c r="H45" s="4" t="s">
        <v>21</v>
      </c>
      <c r="I45" s="5" t="s">
        <v>21</v>
      </c>
      <c r="J45" s="1" t="s">
        <v>238</v>
      </c>
      <c r="K45" s="1" t="s">
        <v>239</v>
      </c>
      <c r="L45" s="1" t="s">
        <v>240</v>
      </c>
      <c r="M45" s="4" t="str">
        <f t="shared" si="0"/>
        <v>Outstanding</v>
      </c>
      <c r="N45" s="13" t="s">
        <v>21</v>
      </c>
    </row>
    <row r="46" spans="1:14" ht="60" customHeight="1" x14ac:dyDescent="0.35">
      <c r="A46" s="11" t="s">
        <v>241</v>
      </c>
      <c r="B46" s="1" t="s">
        <v>242</v>
      </c>
      <c r="C46" s="2" t="s">
        <v>32</v>
      </c>
      <c r="D46" s="3" t="s">
        <v>134</v>
      </c>
      <c r="E46" s="4" t="s">
        <v>18</v>
      </c>
      <c r="F46" s="4" t="s">
        <v>19</v>
      </c>
      <c r="G46" s="4" t="s">
        <v>20</v>
      </c>
      <c r="H46" s="4" t="s">
        <v>21</v>
      </c>
      <c r="I46" s="5" t="s">
        <v>21</v>
      </c>
      <c r="J46" s="1" t="s">
        <v>243</v>
      </c>
      <c r="K46" s="1" t="s">
        <v>244</v>
      </c>
      <c r="L46" s="1" t="s">
        <v>245</v>
      </c>
      <c r="M46" s="4" t="str">
        <f t="shared" si="0"/>
        <v>Outstanding</v>
      </c>
      <c r="N46" s="13" t="s">
        <v>21</v>
      </c>
    </row>
    <row r="47" spans="1:14" ht="60" customHeight="1" x14ac:dyDescent="0.35">
      <c r="A47" s="11" t="s">
        <v>246</v>
      </c>
      <c r="B47" s="1" t="s">
        <v>247</v>
      </c>
      <c r="C47" s="2" t="s">
        <v>32</v>
      </c>
      <c r="D47" s="3" t="s">
        <v>134</v>
      </c>
      <c r="E47" s="4" t="s">
        <v>18</v>
      </c>
      <c r="F47" s="4" t="s">
        <v>19</v>
      </c>
      <c r="G47" s="4" t="s">
        <v>20</v>
      </c>
      <c r="H47" s="4" t="s">
        <v>21</v>
      </c>
      <c r="I47" s="5" t="s">
        <v>21</v>
      </c>
      <c r="J47" s="1" t="s">
        <v>248</v>
      </c>
      <c r="K47" s="1" t="s">
        <v>249</v>
      </c>
      <c r="L47" s="1" t="s">
        <v>250</v>
      </c>
      <c r="M47" s="4" t="str">
        <f t="shared" si="0"/>
        <v>Outstanding</v>
      </c>
      <c r="N47" s="13" t="s">
        <v>21</v>
      </c>
    </row>
    <row r="48" spans="1:14" ht="60" customHeight="1" x14ac:dyDescent="0.35">
      <c r="A48" s="11" t="s">
        <v>251</v>
      </c>
      <c r="B48" s="1" t="s">
        <v>252</v>
      </c>
      <c r="C48" s="2" t="s">
        <v>32</v>
      </c>
      <c r="D48" s="3" t="s">
        <v>134</v>
      </c>
      <c r="E48" s="4" t="s">
        <v>18</v>
      </c>
      <c r="F48" s="4" t="s">
        <v>19</v>
      </c>
      <c r="G48" s="4" t="s">
        <v>20</v>
      </c>
      <c r="H48" s="4" t="s">
        <v>21</v>
      </c>
      <c r="I48" s="5" t="s">
        <v>21</v>
      </c>
      <c r="J48" s="1" t="s">
        <v>253</v>
      </c>
      <c r="K48" s="1" t="s">
        <v>254</v>
      </c>
      <c r="L48" s="1" t="s">
        <v>255</v>
      </c>
      <c r="M48" s="4" t="str">
        <f t="shared" si="0"/>
        <v>Outstanding</v>
      </c>
      <c r="N48" s="13" t="s">
        <v>21</v>
      </c>
    </row>
    <row r="49" spans="1:14" ht="60" customHeight="1" x14ac:dyDescent="0.35">
      <c r="A49" s="11" t="s">
        <v>256</v>
      </c>
      <c r="B49" s="1" t="s">
        <v>257</v>
      </c>
      <c r="C49" s="2" t="s">
        <v>32</v>
      </c>
      <c r="D49" s="3" t="s">
        <v>134</v>
      </c>
      <c r="E49" s="4" t="s">
        <v>18</v>
      </c>
      <c r="F49" s="4" t="s">
        <v>19</v>
      </c>
      <c r="G49" s="4" t="s">
        <v>20</v>
      </c>
      <c r="H49" s="4" t="s">
        <v>21</v>
      </c>
      <c r="I49" s="5" t="s">
        <v>21</v>
      </c>
      <c r="J49" s="1" t="s">
        <v>258</v>
      </c>
      <c r="K49" s="1" t="s">
        <v>259</v>
      </c>
      <c r="L49" s="1" t="s">
        <v>260</v>
      </c>
      <c r="M49" s="4" t="str">
        <f t="shared" si="0"/>
        <v>Outstanding</v>
      </c>
      <c r="N49" s="13" t="s">
        <v>21</v>
      </c>
    </row>
    <row r="50" spans="1:14" ht="60" customHeight="1" x14ac:dyDescent="0.35">
      <c r="A50" s="11" t="s">
        <v>261</v>
      </c>
      <c r="B50" s="1" t="s">
        <v>262</v>
      </c>
      <c r="C50" s="2" t="s">
        <v>32</v>
      </c>
      <c r="D50" s="3" t="s">
        <v>134</v>
      </c>
      <c r="E50" s="4" t="s">
        <v>18</v>
      </c>
      <c r="F50" s="4" t="s">
        <v>19</v>
      </c>
      <c r="G50" s="4" t="s">
        <v>20</v>
      </c>
      <c r="H50" s="4" t="s">
        <v>21</v>
      </c>
      <c r="I50" s="5" t="s">
        <v>21</v>
      </c>
      <c r="J50" s="1" t="s">
        <v>263</v>
      </c>
      <c r="K50" s="1" t="s">
        <v>264</v>
      </c>
      <c r="L50" s="1" t="s">
        <v>265</v>
      </c>
      <c r="M50" s="4" t="str">
        <f t="shared" si="0"/>
        <v>Outstanding</v>
      </c>
      <c r="N50" s="13" t="s">
        <v>21</v>
      </c>
    </row>
    <row r="51" spans="1:14" ht="60" customHeight="1" x14ac:dyDescent="0.35">
      <c r="A51" s="11" t="s">
        <v>266</v>
      </c>
      <c r="B51" s="1" t="s">
        <v>267</v>
      </c>
      <c r="C51" s="2" t="s">
        <v>32</v>
      </c>
      <c r="D51" s="3" t="s">
        <v>134</v>
      </c>
      <c r="E51" s="4" t="s">
        <v>18</v>
      </c>
      <c r="F51" s="4" t="s">
        <v>19</v>
      </c>
      <c r="G51" s="4" t="s">
        <v>20</v>
      </c>
      <c r="H51" s="4" t="s">
        <v>21</v>
      </c>
      <c r="I51" s="5" t="s">
        <v>21</v>
      </c>
      <c r="J51" s="1" t="s">
        <v>268</v>
      </c>
      <c r="K51" s="1" t="s">
        <v>269</v>
      </c>
      <c r="L51" s="1" t="s">
        <v>270</v>
      </c>
      <c r="M51" s="4" t="str">
        <f t="shared" si="0"/>
        <v>Outstanding</v>
      </c>
      <c r="N51" s="13" t="s">
        <v>21</v>
      </c>
    </row>
    <row r="52" spans="1:14" ht="60" customHeight="1" x14ac:dyDescent="0.35">
      <c r="A52" s="11" t="s">
        <v>271</v>
      </c>
      <c r="B52" s="1" t="s">
        <v>272</v>
      </c>
      <c r="C52" s="2" t="s">
        <v>16</v>
      </c>
      <c r="D52" s="3" t="s">
        <v>134</v>
      </c>
      <c r="E52" s="4" t="s">
        <v>18</v>
      </c>
      <c r="F52" s="4" t="s">
        <v>19</v>
      </c>
      <c r="G52" s="4" t="s">
        <v>20</v>
      </c>
      <c r="H52" s="4" t="s">
        <v>21</v>
      </c>
      <c r="I52" s="5" t="s">
        <v>21</v>
      </c>
      <c r="J52" s="1" t="s">
        <v>273</v>
      </c>
      <c r="K52" s="1" t="s">
        <v>274</v>
      </c>
      <c r="L52" s="1" t="s">
        <v>275</v>
      </c>
      <c r="M52" s="4" t="str">
        <f t="shared" si="0"/>
        <v>Outstanding</v>
      </c>
      <c r="N52" s="13" t="s">
        <v>21</v>
      </c>
    </row>
    <row r="53" spans="1:14" ht="60" customHeight="1" x14ac:dyDescent="0.35">
      <c r="A53" s="11" t="s">
        <v>276</v>
      </c>
      <c r="B53" s="1" t="s">
        <v>277</v>
      </c>
      <c r="C53" s="2" t="s">
        <v>32</v>
      </c>
      <c r="D53" s="3" t="s">
        <v>134</v>
      </c>
      <c r="E53" s="4" t="s">
        <v>18</v>
      </c>
      <c r="F53" s="4" t="s">
        <v>19</v>
      </c>
      <c r="G53" s="4" t="s">
        <v>20</v>
      </c>
      <c r="H53" s="4" t="s">
        <v>21</v>
      </c>
      <c r="I53" s="5" t="s">
        <v>21</v>
      </c>
      <c r="J53" s="1" t="s">
        <v>278</v>
      </c>
      <c r="K53" s="1" t="s">
        <v>279</v>
      </c>
      <c r="L53" s="1" t="s">
        <v>280</v>
      </c>
      <c r="M53" s="4" t="str">
        <f t="shared" si="0"/>
        <v>Outstanding</v>
      </c>
      <c r="N53" s="13" t="s">
        <v>21</v>
      </c>
    </row>
    <row r="54" spans="1:14" ht="60" customHeight="1" x14ac:dyDescent="0.35">
      <c r="A54" s="11" t="s">
        <v>281</v>
      </c>
      <c r="B54" s="1" t="s">
        <v>282</v>
      </c>
      <c r="C54" s="2" t="s">
        <v>16</v>
      </c>
      <c r="D54" s="3" t="s">
        <v>134</v>
      </c>
      <c r="E54" s="4" t="s">
        <v>18</v>
      </c>
      <c r="F54" s="4" t="s">
        <v>19</v>
      </c>
      <c r="G54" s="4" t="s">
        <v>20</v>
      </c>
      <c r="H54" s="4" t="s">
        <v>21</v>
      </c>
      <c r="I54" s="5" t="s">
        <v>21</v>
      </c>
      <c r="J54" s="1" t="s">
        <v>283</v>
      </c>
      <c r="K54" s="1" t="s">
        <v>284</v>
      </c>
      <c r="L54" s="1" t="s">
        <v>285</v>
      </c>
      <c r="M54" s="4" t="str">
        <f t="shared" si="0"/>
        <v>Outstanding</v>
      </c>
      <c r="N54" s="13" t="s">
        <v>21</v>
      </c>
    </row>
    <row r="55" spans="1:14" ht="60" customHeight="1" x14ac:dyDescent="0.35">
      <c r="A55" s="11" t="s">
        <v>286</v>
      </c>
      <c r="B55" s="1" t="s">
        <v>287</v>
      </c>
      <c r="C55" s="2" t="s">
        <v>16</v>
      </c>
      <c r="D55" s="3" t="s">
        <v>134</v>
      </c>
      <c r="E55" s="4" t="s">
        <v>18</v>
      </c>
      <c r="F55" s="4" t="s">
        <v>19</v>
      </c>
      <c r="G55" s="4" t="s">
        <v>20</v>
      </c>
      <c r="H55" s="4" t="s">
        <v>21</v>
      </c>
      <c r="I55" s="5" t="s">
        <v>21</v>
      </c>
      <c r="J55" s="1" t="s">
        <v>288</v>
      </c>
      <c r="K55" s="1" t="s">
        <v>289</v>
      </c>
      <c r="L55" s="1" t="s">
        <v>290</v>
      </c>
      <c r="M55" s="4" t="str">
        <f t="shared" si="0"/>
        <v>Outstanding</v>
      </c>
      <c r="N55" s="13" t="s">
        <v>21</v>
      </c>
    </row>
    <row r="56" spans="1:14" ht="60" customHeight="1" x14ac:dyDescent="0.35">
      <c r="A56" s="11" t="s">
        <v>291</v>
      </c>
      <c r="B56" s="1" t="s">
        <v>292</v>
      </c>
      <c r="C56" s="2" t="s">
        <v>16</v>
      </c>
      <c r="D56" s="3" t="s">
        <v>134</v>
      </c>
      <c r="E56" s="4" t="s">
        <v>18</v>
      </c>
      <c r="F56" s="4" t="s">
        <v>19</v>
      </c>
      <c r="G56" s="4" t="s">
        <v>20</v>
      </c>
      <c r="H56" s="4" t="s">
        <v>21</v>
      </c>
      <c r="I56" s="5" t="s">
        <v>21</v>
      </c>
      <c r="J56" s="1" t="s">
        <v>293</v>
      </c>
      <c r="K56" s="1" t="s">
        <v>294</v>
      </c>
      <c r="L56" s="1" t="s">
        <v>295</v>
      </c>
      <c r="M56" s="4" t="str">
        <f t="shared" si="0"/>
        <v>Outstanding</v>
      </c>
      <c r="N56" s="13" t="s">
        <v>21</v>
      </c>
    </row>
    <row r="57" spans="1:14" ht="60" customHeight="1" x14ac:dyDescent="0.35">
      <c r="A57" s="11" t="s">
        <v>296</v>
      </c>
      <c r="B57" s="1" t="s">
        <v>297</v>
      </c>
      <c r="C57" s="2" t="s">
        <v>16</v>
      </c>
      <c r="D57" s="3" t="s">
        <v>134</v>
      </c>
      <c r="E57" s="4" t="s">
        <v>18</v>
      </c>
      <c r="F57" s="4" t="s">
        <v>19</v>
      </c>
      <c r="G57" s="4" t="s">
        <v>20</v>
      </c>
      <c r="H57" s="4" t="s">
        <v>21</v>
      </c>
      <c r="I57" s="5" t="s">
        <v>21</v>
      </c>
      <c r="J57" s="1" t="s">
        <v>298</v>
      </c>
      <c r="K57" s="1" t="s">
        <v>299</v>
      </c>
      <c r="L57" s="1" t="s">
        <v>300</v>
      </c>
      <c r="M57" s="4" t="str">
        <f t="shared" si="0"/>
        <v>Outstanding</v>
      </c>
      <c r="N57" s="13" t="s">
        <v>21</v>
      </c>
    </row>
    <row r="58" spans="1:14" ht="60" customHeight="1" x14ac:dyDescent="0.35">
      <c r="A58" s="11" t="s">
        <v>301</v>
      </c>
      <c r="B58" s="1" t="s">
        <v>302</v>
      </c>
      <c r="C58" s="2" t="s">
        <v>32</v>
      </c>
      <c r="D58" s="3" t="s">
        <v>134</v>
      </c>
      <c r="E58" s="4" t="s">
        <v>18</v>
      </c>
      <c r="F58" s="4" t="s">
        <v>19</v>
      </c>
      <c r="G58" s="4" t="s">
        <v>20</v>
      </c>
      <c r="H58" s="4" t="s">
        <v>21</v>
      </c>
      <c r="I58" s="5" t="s">
        <v>21</v>
      </c>
      <c r="J58" s="1" t="s">
        <v>303</v>
      </c>
      <c r="K58" s="1" t="s">
        <v>304</v>
      </c>
      <c r="L58" s="1" t="s">
        <v>305</v>
      </c>
      <c r="M58" s="4" t="str">
        <f t="shared" si="0"/>
        <v>Outstanding</v>
      </c>
      <c r="N58" s="13" t="s">
        <v>21</v>
      </c>
    </row>
    <row r="59" spans="1:14" ht="60" customHeight="1" x14ac:dyDescent="0.35">
      <c r="A59" s="11" t="s">
        <v>306</v>
      </c>
      <c r="B59" s="1" t="s">
        <v>307</v>
      </c>
      <c r="C59" s="2" t="s">
        <v>16</v>
      </c>
      <c r="D59" s="3" t="s">
        <v>134</v>
      </c>
      <c r="E59" s="4" t="s">
        <v>18</v>
      </c>
      <c r="F59" s="4" t="s">
        <v>19</v>
      </c>
      <c r="G59" s="4" t="s">
        <v>20</v>
      </c>
      <c r="H59" s="4" t="s">
        <v>21</v>
      </c>
      <c r="I59" s="5" t="s">
        <v>21</v>
      </c>
      <c r="J59" s="1" t="s">
        <v>308</v>
      </c>
      <c r="K59" s="1" t="s">
        <v>309</v>
      </c>
      <c r="L59" s="1" t="s">
        <v>310</v>
      </c>
      <c r="M59" s="4" t="str">
        <f t="shared" si="0"/>
        <v>Outstanding</v>
      </c>
      <c r="N59" s="13" t="s">
        <v>21</v>
      </c>
    </row>
    <row r="60" spans="1:14" ht="60" customHeight="1" x14ac:dyDescent="0.35">
      <c r="A60" s="11" t="s">
        <v>311</v>
      </c>
      <c r="B60" s="1" t="s">
        <v>312</v>
      </c>
      <c r="C60" s="2" t="s">
        <v>32</v>
      </c>
      <c r="D60" s="3" t="s">
        <v>134</v>
      </c>
      <c r="E60" s="4" t="s">
        <v>18</v>
      </c>
      <c r="F60" s="4" t="s">
        <v>19</v>
      </c>
      <c r="G60" s="4" t="s">
        <v>20</v>
      </c>
      <c r="H60" s="4" t="s">
        <v>21</v>
      </c>
      <c r="I60" s="5" t="s">
        <v>21</v>
      </c>
      <c r="J60" s="1" t="s">
        <v>313</v>
      </c>
      <c r="K60" s="1" t="s">
        <v>314</v>
      </c>
      <c r="L60" s="1" t="s">
        <v>315</v>
      </c>
      <c r="M60" s="4" t="str">
        <f t="shared" si="0"/>
        <v>Outstanding</v>
      </c>
      <c r="N60" s="13" t="s">
        <v>21</v>
      </c>
    </row>
    <row r="61" spans="1:14" ht="60" customHeight="1" x14ac:dyDescent="0.35">
      <c r="A61" s="11" t="s">
        <v>316</v>
      </c>
      <c r="B61" s="1" t="s">
        <v>317</v>
      </c>
      <c r="C61" s="2" t="s">
        <v>32</v>
      </c>
      <c r="D61" s="3" t="s">
        <v>134</v>
      </c>
      <c r="E61" s="4" t="s">
        <v>18</v>
      </c>
      <c r="F61" s="4" t="s">
        <v>19</v>
      </c>
      <c r="G61" s="4" t="s">
        <v>20</v>
      </c>
      <c r="H61" s="4" t="s">
        <v>21</v>
      </c>
      <c r="I61" s="5" t="s">
        <v>21</v>
      </c>
      <c r="J61" s="1" t="s">
        <v>318</v>
      </c>
      <c r="K61" s="1" t="s">
        <v>319</v>
      </c>
      <c r="L61" s="1" t="s">
        <v>320</v>
      </c>
      <c r="M61" s="4" t="str">
        <f t="shared" si="0"/>
        <v>Outstanding</v>
      </c>
      <c r="N61" s="13" t="s">
        <v>21</v>
      </c>
    </row>
    <row r="62" spans="1:14" ht="60" customHeight="1" x14ac:dyDescent="0.35">
      <c r="A62" s="11" t="s">
        <v>321</v>
      </c>
      <c r="B62" s="1" t="s">
        <v>322</v>
      </c>
      <c r="C62" s="2" t="s">
        <v>32</v>
      </c>
      <c r="D62" s="3" t="s">
        <v>134</v>
      </c>
      <c r="E62" s="4" t="s">
        <v>18</v>
      </c>
      <c r="F62" s="4" t="s">
        <v>19</v>
      </c>
      <c r="G62" s="4" t="s">
        <v>20</v>
      </c>
      <c r="H62" s="4" t="s">
        <v>21</v>
      </c>
      <c r="I62" s="5" t="s">
        <v>21</v>
      </c>
      <c r="J62" s="1" t="s">
        <v>323</v>
      </c>
      <c r="K62" s="1" t="s">
        <v>324</v>
      </c>
      <c r="L62" s="1" t="s">
        <v>325</v>
      </c>
      <c r="M62" s="4" t="str">
        <f t="shared" si="0"/>
        <v>Outstanding</v>
      </c>
      <c r="N62" s="13" t="s">
        <v>21</v>
      </c>
    </row>
    <row r="63" spans="1:14" ht="60" customHeight="1" x14ac:dyDescent="0.35">
      <c r="A63" s="11" t="s">
        <v>326</v>
      </c>
      <c r="B63" s="1" t="s">
        <v>327</v>
      </c>
      <c r="C63" s="2" t="s">
        <v>32</v>
      </c>
      <c r="D63" s="3" t="s">
        <v>134</v>
      </c>
      <c r="E63" s="4" t="s">
        <v>18</v>
      </c>
      <c r="F63" s="4" t="s">
        <v>19</v>
      </c>
      <c r="G63" s="4" t="s">
        <v>20</v>
      </c>
      <c r="H63" s="4" t="s">
        <v>21</v>
      </c>
      <c r="I63" s="5" t="s">
        <v>21</v>
      </c>
      <c r="J63" s="1" t="s">
        <v>328</v>
      </c>
      <c r="K63" s="1" t="s">
        <v>329</v>
      </c>
      <c r="L63" s="1" t="s">
        <v>330</v>
      </c>
      <c r="M63" s="4" t="str">
        <f t="shared" si="0"/>
        <v>Outstanding</v>
      </c>
      <c r="N63" s="13" t="s">
        <v>21</v>
      </c>
    </row>
    <row r="64" spans="1:14" ht="60" customHeight="1" x14ac:dyDescent="0.35">
      <c r="A64" s="11" t="s">
        <v>331</v>
      </c>
      <c r="B64" s="1" t="s">
        <v>332</v>
      </c>
      <c r="C64" s="2" t="s">
        <v>32</v>
      </c>
      <c r="D64" s="3" t="s">
        <v>134</v>
      </c>
      <c r="E64" s="4" t="s">
        <v>18</v>
      </c>
      <c r="F64" s="4" t="s">
        <v>19</v>
      </c>
      <c r="G64" s="4" t="s">
        <v>20</v>
      </c>
      <c r="H64" s="4" t="s">
        <v>21</v>
      </c>
      <c r="I64" s="5" t="s">
        <v>21</v>
      </c>
      <c r="J64" s="1" t="s">
        <v>333</v>
      </c>
      <c r="K64" s="1" t="s">
        <v>334</v>
      </c>
      <c r="L64" s="1" t="s">
        <v>335</v>
      </c>
      <c r="M64" s="4" t="str">
        <f t="shared" si="0"/>
        <v>Outstanding</v>
      </c>
      <c r="N64" s="13" t="s">
        <v>21</v>
      </c>
    </row>
    <row r="65" spans="1:14" ht="60" customHeight="1" x14ac:dyDescent="0.35">
      <c r="A65" s="11" t="s">
        <v>336</v>
      </c>
      <c r="B65" s="1" t="s">
        <v>337</v>
      </c>
      <c r="C65" s="2" t="s">
        <v>32</v>
      </c>
      <c r="D65" s="3" t="s">
        <v>134</v>
      </c>
      <c r="E65" s="4" t="s">
        <v>18</v>
      </c>
      <c r="F65" s="4" t="s">
        <v>19</v>
      </c>
      <c r="G65" s="4" t="s">
        <v>20</v>
      </c>
      <c r="H65" s="4" t="s">
        <v>21</v>
      </c>
      <c r="I65" s="5" t="s">
        <v>21</v>
      </c>
      <c r="J65" s="1" t="s">
        <v>338</v>
      </c>
      <c r="K65" s="1" t="s">
        <v>339</v>
      </c>
      <c r="L65" s="1" t="s">
        <v>340</v>
      </c>
      <c r="M65" s="4" t="str">
        <f t="shared" si="0"/>
        <v>Outstanding</v>
      </c>
      <c r="N65" s="13" t="s">
        <v>21</v>
      </c>
    </row>
    <row r="66" spans="1:14" ht="60" customHeight="1" x14ac:dyDescent="0.35">
      <c r="A66" s="11" t="s">
        <v>341</v>
      </c>
      <c r="B66" s="1" t="s">
        <v>342</v>
      </c>
      <c r="C66" s="2" t="s">
        <v>32</v>
      </c>
      <c r="D66" s="3" t="s">
        <v>134</v>
      </c>
      <c r="E66" s="4" t="s">
        <v>18</v>
      </c>
      <c r="F66" s="4" t="s">
        <v>19</v>
      </c>
      <c r="G66" s="4" t="s">
        <v>20</v>
      </c>
      <c r="H66" s="4" t="s">
        <v>21</v>
      </c>
      <c r="I66" s="5" t="s">
        <v>21</v>
      </c>
      <c r="J66" s="1" t="s">
        <v>343</v>
      </c>
      <c r="K66" s="1" t="s">
        <v>344</v>
      </c>
      <c r="L66" s="1" t="s">
        <v>345</v>
      </c>
      <c r="M66" s="4" t="str">
        <f t="shared" si="0"/>
        <v>Outstanding</v>
      </c>
      <c r="N66" s="13" t="s">
        <v>21</v>
      </c>
    </row>
    <row r="67" spans="1:14" ht="60" customHeight="1" x14ac:dyDescent="0.35">
      <c r="A67" s="11" t="s">
        <v>346</v>
      </c>
      <c r="B67" s="1" t="s">
        <v>347</v>
      </c>
      <c r="C67" s="2" t="s">
        <v>32</v>
      </c>
      <c r="D67" s="3" t="s">
        <v>134</v>
      </c>
      <c r="E67" s="4" t="s">
        <v>18</v>
      </c>
      <c r="F67" s="4" t="s">
        <v>19</v>
      </c>
      <c r="G67" s="4" t="s">
        <v>20</v>
      </c>
      <c r="H67" s="4" t="s">
        <v>21</v>
      </c>
      <c r="I67" s="5" t="s">
        <v>21</v>
      </c>
      <c r="J67" s="1" t="s">
        <v>348</v>
      </c>
      <c r="K67" s="1" t="s">
        <v>349</v>
      </c>
      <c r="L67" s="1" t="s">
        <v>350</v>
      </c>
      <c r="M67" s="4" t="str">
        <f t="shared" si="0"/>
        <v>Outstanding</v>
      </c>
      <c r="N67" s="13" t="s">
        <v>21</v>
      </c>
    </row>
    <row r="68" spans="1:14" ht="60" customHeight="1" x14ac:dyDescent="0.35">
      <c r="A68" s="11" t="s">
        <v>351</v>
      </c>
      <c r="B68" s="1" t="s">
        <v>352</v>
      </c>
      <c r="C68" s="2" t="s">
        <v>32</v>
      </c>
      <c r="D68" s="3" t="s">
        <v>134</v>
      </c>
      <c r="E68" s="4" t="s">
        <v>18</v>
      </c>
      <c r="F68" s="4" t="s">
        <v>19</v>
      </c>
      <c r="G68" s="4" t="s">
        <v>20</v>
      </c>
      <c r="H68" s="4" t="s">
        <v>21</v>
      </c>
      <c r="I68" s="5" t="s">
        <v>21</v>
      </c>
      <c r="J68" s="1" t="s">
        <v>353</v>
      </c>
      <c r="K68" s="1" t="s">
        <v>354</v>
      </c>
      <c r="L68" s="1" t="s">
        <v>355</v>
      </c>
      <c r="M68" s="4" t="str">
        <f t="shared" si="0"/>
        <v>Outstanding</v>
      </c>
      <c r="N68" s="13" t="s">
        <v>21</v>
      </c>
    </row>
    <row r="69" spans="1:14" ht="60" customHeight="1" x14ac:dyDescent="0.35">
      <c r="A69" s="11" t="s">
        <v>356</v>
      </c>
      <c r="B69" s="1" t="s">
        <v>357</v>
      </c>
      <c r="C69" s="2" t="s">
        <v>32</v>
      </c>
      <c r="D69" s="3" t="s">
        <v>134</v>
      </c>
      <c r="E69" s="4" t="s">
        <v>18</v>
      </c>
      <c r="F69" s="4" t="s">
        <v>19</v>
      </c>
      <c r="G69" s="4" t="s">
        <v>20</v>
      </c>
      <c r="H69" s="4" t="s">
        <v>21</v>
      </c>
      <c r="I69" s="5" t="s">
        <v>21</v>
      </c>
      <c r="J69" s="1" t="s">
        <v>358</v>
      </c>
      <c r="K69" s="1" t="s">
        <v>359</v>
      </c>
      <c r="L69" s="1" t="s">
        <v>360</v>
      </c>
      <c r="M69" s="4" t="str">
        <f t="shared" si="0"/>
        <v>Outstanding</v>
      </c>
      <c r="N69" s="13" t="s">
        <v>21</v>
      </c>
    </row>
    <row r="70" spans="1:14" ht="60" customHeight="1" x14ac:dyDescent="0.35">
      <c r="A70" s="11" t="s">
        <v>361</v>
      </c>
      <c r="B70" s="1" t="s">
        <v>362</v>
      </c>
      <c r="C70" s="2" t="s">
        <v>32</v>
      </c>
      <c r="D70" s="3" t="s">
        <v>134</v>
      </c>
      <c r="E70" s="4" t="s">
        <v>18</v>
      </c>
      <c r="F70" s="4" t="s">
        <v>19</v>
      </c>
      <c r="G70" s="4" t="s">
        <v>20</v>
      </c>
      <c r="H70" s="4" t="s">
        <v>21</v>
      </c>
      <c r="I70" s="5" t="s">
        <v>21</v>
      </c>
      <c r="J70" s="1" t="s">
        <v>363</v>
      </c>
      <c r="K70" s="1" t="s">
        <v>364</v>
      </c>
      <c r="L70" s="1" t="s">
        <v>365</v>
      </c>
      <c r="M70" s="4" t="str">
        <f t="shared" si="0"/>
        <v>Outstanding</v>
      </c>
      <c r="N70" s="13" t="s">
        <v>21</v>
      </c>
    </row>
    <row r="71" spans="1:14" ht="60" customHeight="1" x14ac:dyDescent="0.35">
      <c r="A71" s="11" t="s">
        <v>366</v>
      </c>
      <c r="B71" s="1" t="s">
        <v>367</v>
      </c>
      <c r="C71" s="2" t="s">
        <v>32</v>
      </c>
      <c r="D71" s="3" t="s">
        <v>134</v>
      </c>
      <c r="E71" s="4" t="s">
        <v>18</v>
      </c>
      <c r="F71" s="4" t="s">
        <v>19</v>
      </c>
      <c r="G71" s="4" t="s">
        <v>20</v>
      </c>
      <c r="H71" s="4" t="s">
        <v>21</v>
      </c>
      <c r="I71" s="5" t="s">
        <v>21</v>
      </c>
      <c r="J71" s="1" t="s">
        <v>368</v>
      </c>
      <c r="K71" s="1" t="s">
        <v>369</v>
      </c>
      <c r="L71" s="1" t="s">
        <v>370</v>
      </c>
      <c r="M71" s="4" t="str">
        <f t="shared" si="0"/>
        <v>Outstanding</v>
      </c>
      <c r="N71" s="13" t="s">
        <v>21</v>
      </c>
    </row>
    <row r="72" spans="1:14" ht="60" customHeight="1" x14ac:dyDescent="0.35">
      <c r="A72" s="11" t="s">
        <v>371</v>
      </c>
      <c r="B72" s="1" t="s">
        <v>372</v>
      </c>
      <c r="C72" s="2" t="s">
        <v>32</v>
      </c>
      <c r="D72" s="3" t="s">
        <v>134</v>
      </c>
      <c r="E72" s="4" t="s">
        <v>18</v>
      </c>
      <c r="F72" s="4" t="s">
        <v>19</v>
      </c>
      <c r="G72" s="4" t="s">
        <v>20</v>
      </c>
      <c r="H72" s="4" t="s">
        <v>21</v>
      </c>
      <c r="I72" s="5" t="s">
        <v>21</v>
      </c>
      <c r="J72" s="1" t="s">
        <v>373</v>
      </c>
      <c r="K72" s="1" t="s">
        <v>374</v>
      </c>
      <c r="L72" s="1" t="s">
        <v>375</v>
      </c>
      <c r="M72" s="4" t="str">
        <f t="shared" si="0"/>
        <v>Outstanding</v>
      </c>
      <c r="N72" s="13" t="s">
        <v>21</v>
      </c>
    </row>
    <row r="73" spans="1:14" ht="60" customHeight="1" x14ac:dyDescent="0.35">
      <c r="A73" s="11" t="s">
        <v>376</v>
      </c>
      <c r="B73" s="1" t="s">
        <v>377</v>
      </c>
      <c r="C73" s="2" t="s">
        <v>32</v>
      </c>
      <c r="D73" s="3" t="s">
        <v>134</v>
      </c>
      <c r="E73" s="4" t="s">
        <v>18</v>
      </c>
      <c r="F73" s="4" t="s">
        <v>19</v>
      </c>
      <c r="G73" s="4" t="s">
        <v>20</v>
      </c>
      <c r="H73" s="4" t="s">
        <v>21</v>
      </c>
      <c r="I73" s="5" t="s">
        <v>21</v>
      </c>
      <c r="J73" s="1" t="s">
        <v>378</v>
      </c>
      <c r="K73" s="1" t="s">
        <v>374</v>
      </c>
      <c r="L73" s="1" t="s">
        <v>379</v>
      </c>
      <c r="M73" s="4" t="str">
        <f t="shared" si="0"/>
        <v>Outstanding</v>
      </c>
      <c r="N73" s="13" t="s">
        <v>21</v>
      </c>
    </row>
    <row r="74" spans="1:14" ht="60" customHeight="1" x14ac:dyDescent="0.35">
      <c r="A74" s="11" t="s">
        <v>380</v>
      </c>
      <c r="B74" s="1" t="s">
        <v>381</v>
      </c>
      <c r="C74" s="2" t="s">
        <v>32</v>
      </c>
      <c r="D74" s="3" t="s">
        <v>134</v>
      </c>
      <c r="E74" s="4" t="s">
        <v>18</v>
      </c>
      <c r="F74" s="4" t="s">
        <v>19</v>
      </c>
      <c r="G74" s="4" t="s">
        <v>20</v>
      </c>
      <c r="H74" s="4" t="s">
        <v>21</v>
      </c>
      <c r="I74" s="5" t="s">
        <v>21</v>
      </c>
      <c r="J74" s="1" t="s">
        <v>382</v>
      </c>
      <c r="K74" s="1" t="s">
        <v>383</v>
      </c>
      <c r="L74" s="1" t="s">
        <v>384</v>
      </c>
      <c r="M74" s="4" t="str">
        <f t="shared" si="0"/>
        <v>Outstanding</v>
      </c>
      <c r="N74" s="13" t="s">
        <v>21</v>
      </c>
    </row>
    <row r="75" spans="1:14" ht="60" customHeight="1" x14ac:dyDescent="0.35">
      <c r="A75" s="11" t="s">
        <v>385</v>
      </c>
      <c r="B75" s="1" t="s">
        <v>386</v>
      </c>
      <c r="C75" s="2" t="s">
        <v>32</v>
      </c>
      <c r="D75" s="3" t="s">
        <v>134</v>
      </c>
      <c r="E75" s="4" t="s">
        <v>18</v>
      </c>
      <c r="F75" s="4" t="s">
        <v>19</v>
      </c>
      <c r="G75" s="4" t="s">
        <v>20</v>
      </c>
      <c r="H75" s="4" t="s">
        <v>21</v>
      </c>
      <c r="I75" s="5" t="s">
        <v>21</v>
      </c>
      <c r="J75" s="1" t="s">
        <v>387</v>
      </c>
      <c r="K75" s="1" t="s">
        <v>388</v>
      </c>
      <c r="L75" s="1" t="s">
        <v>389</v>
      </c>
      <c r="M75" s="4" t="str">
        <f t="shared" si="0"/>
        <v>Outstanding</v>
      </c>
      <c r="N75" s="13" t="s">
        <v>21</v>
      </c>
    </row>
    <row r="76" spans="1:14" ht="60" customHeight="1" x14ac:dyDescent="0.35">
      <c r="A76" s="11" t="s">
        <v>390</v>
      </c>
      <c r="B76" s="1" t="s">
        <v>391</v>
      </c>
      <c r="C76" s="2" t="s">
        <v>32</v>
      </c>
      <c r="D76" s="3" t="s">
        <v>134</v>
      </c>
      <c r="E76" s="4" t="s">
        <v>18</v>
      </c>
      <c r="F76" s="4" t="s">
        <v>19</v>
      </c>
      <c r="G76" s="4" t="s">
        <v>20</v>
      </c>
      <c r="H76" s="4" t="s">
        <v>21</v>
      </c>
      <c r="I76" s="5" t="s">
        <v>21</v>
      </c>
      <c r="J76" s="1" t="s">
        <v>392</v>
      </c>
      <c r="K76" s="1" t="s">
        <v>393</v>
      </c>
      <c r="L76" s="1" t="s">
        <v>394</v>
      </c>
      <c r="M76" s="4" t="str">
        <f t="shared" si="0"/>
        <v>Outstanding</v>
      </c>
      <c r="N76" s="13" t="s">
        <v>21</v>
      </c>
    </row>
    <row r="77" spans="1:14" ht="60" customHeight="1" x14ac:dyDescent="0.35">
      <c r="A77" s="11" t="s">
        <v>395</v>
      </c>
      <c r="B77" s="1" t="s">
        <v>396</v>
      </c>
      <c r="C77" s="2" t="s">
        <v>32</v>
      </c>
      <c r="D77" s="3" t="s">
        <v>134</v>
      </c>
      <c r="E77" s="4" t="s">
        <v>18</v>
      </c>
      <c r="F77" s="4" t="s">
        <v>19</v>
      </c>
      <c r="G77" s="4" t="s">
        <v>20</v>
      </c>
      <c r="H77" s="4" t="s">
        <v>21</v>
      </c>
      <c r="I77" s="5" t="s">
        <v>21</v>
      </c>
      <c r="J77" s="1" t="s">
        <v>238</v>
      </c>
      <c r="K77" s="1" t="s">
        <v>397</v>
      </c>
      <c r="L77" s="1" t="s">
        <v>398</v>
      </c>
      <c r="M77" s="4" t="str">
        <f t="shared" si="0"/>
        <v>Outstanding</v>
      </c>
      <c r="N77" s="13" t="s">
        <v>21</v>
      </c>
    </row>
    <row r="78" spans="1:14" ht="60" customHeight="1" x14ac:dyDescent="0.35">
      <c r="A78" s="11" t="s">
        <v>399</v>
      </c>
      <c r="B78" s="1" t="s">
        <v>400</v>
      </c>
      <c r="C78" s="2" t="s">
        <v>32</v>
      </c>
      <c r="D78" s="3" t="s">
        <v>134</v>
      </c>
      <c r="E78" s="4" t="s">
        <v>18</v>
      </c>
      <c r="F78" s="4" t="s">
        <v>19</v>
      </c>
      <c r="G78" s="4" t="s">
        <v>20</v>
      </c>
      <c r="H78" s="4" t="s">
        <v>21</v>
      </c>
      <c r="I78" s="5" t="s">
        <v>21</v>
      </c>
      <c r="J78" s="1" t="s">
        <v>401</v>
      </c>
      <c r="K78" s="1" t="s">
        <v>402</v>
      </c>
      <c r="L78" s="1" t="s">
        <v>403</v>
      </c>
      <c r="M78" s="4" t="str">
        <f t="shared" si="0"/>
        <v>Outstanding</v>
      </c>
      <c r="N78" s="13" t="s">
        <v>21</v>
      </c>
    </row>
    <row r="79" spans="1:14" ht="60" customHeight="1" x14ac:dyDescent="0.35">
      <c r="A79" s="11" t="s">
        <v>404</v>
      </c>
      <c r="B79" s="1" t="s">
        <v>405</v>
      </c>
      <c r="C79" s="2" t="s">
        <v>32</v>
      </c>
      <c r="D79" s="3" t="s">
        <v>134</v>
      </c>
      <c r="E79" s="4" t="s">
        <v>18</v>
      </c>
      <c r="F79" s="4" t="s">
        <v>19</v>
      </c>
      <c r="G79" s="4" t="s">
        <v>20</v>
      </c>
      <c r="H79" s="4" t="s">
        <v>21</v>
      </c>
      <c r="I79" s="5" t="s">
        <v>21</v>
      </c>
      <c r="J79" s="1" t="s">
        <v>406</v>
      </c>
      <c r="K79" s="1" t="s">
        <v>407</v>
      </c>
      <c r="L79" s="1" t="s">
        <v>408</v>
      </c>
      <c r="M79" s="4" t="str">
        <f t="shared" si="0"/>
        <v>Outstanding</v>
      </c>
      <c r="N79" s="13" t="s">
        <v>21</v>
      </c>
    </row>
    <row r="80" spans="1:14" ht="60" customHeight="1" x14ac:dyDescent="0.35">
      <c r="A80" s="11" t="s">
        <v>409</v>
      </c>
      <c r="B80" s="1" t="s">
        <v>410</v>
      </c>
      <c r="C80" s="2" t="s">
        <v>32</v>
      </c>
      <c r="D80" s="3" t="s">
        <v>134</v>
      </c>
      <c r="E80" s="4" t="s">
        <v>18</v>
      </c>
      <c r="F80" s="4" t="s">
        <v>19</v>
      </c>
      <c r="G80" s="4" t="s">
        <v>20</v>
      </c>
      <c r="H80" s="4" t="s">
        <v>21</v>
      </c>
      <c r="I80" s="5" t="s">
        <v>21</v>
      </c>
      <c r="J80" s="1" t="s">
        <v>406</v>
      </c>
      <c r="K80" s="1" t="s">
        <v>411</v>
      </c>
      <c r="L80" s="1" t="s">
        <v>412</v>
      </c>
      <c r="M80" s="4" t="str">
        <f t="shared" si="0"/>
        <v>Outstanding</v>
      </c>
      <c r="N80" s="13" t="s">
        <v>21</v>
      </c>
    </row>
    <row r="81" spans="1:14" ht="60" customHeight="1" x14ac:dyDescent="0.35">
      <c r="A81" s="11" t="s">
        <v>413</v>
      </c>
      <c r="B81" s="1" t="s">
        <v>414</v>
      </c>
      <c r="C81" s="2" t="s">
        <v>32</v>
      </c>
      <c r="D81" s="3" t="s">
        <v>134</v>
      </c>
      <c r="E81" s="4" t="s">
        <v>18</v>
      </c>
      <c r="F81" s="4" t="s">
        <v>19</v>
      </c>
      <c r="G81" s="4" t="s">
        <v>20</v>
      </c>
      <c r="H81" s="4" t="s">
        <v>21</v>
      </c>
      <c r="I81" s="5" t="s">
        <v>21</v>
      </c>
      <c r="J81" s="1" t="s">
        <v>415</v>
      </c>
      <c r="K81" s="1" t="s">
        <v>416</v>
      </c>
      <c r="L81" s="1" t="s">
        <v>417</v>
      </c>
      <c r="M81" s="4" t="str">
        <f t="shared" si="0"/>
        <v>Outstanding</v>
      </c>
      <c r="N81" s="13" t="s">
        <v>21</v>
      </c>
    </row>
    <row r="82" spans="1:14" ht="60" customHeight="1" x14ac:dyDescent="0.35">
      <c r="A82" s="11" t="s">
        <v>418</v>
      </c>
      <c r="B82" s="1" t="s">
        <v>419</v>
      </c>
      <c r="C82" s="2" t="s">
        <v>32</v>
      </c>
      <c r="D82" s="3" t="s">
        <v>134</v>
      </c>
      <c r="E82" s="4" t="s">
        <v>18</v>
      </c>
      <c r="F82" s="4" t="s">
        <v>19</v>
      </c>
      <c r="G82" s="4" t="s">
        <v>20</v>
      </c>
      <c r="H82" s="4" t="s">
        <v>21</v>
      </c>
      <c r="I82" s="5" t="s">
        <v>21</v>
      </c>
      <c r="J82" s="1" t="s">
        <v>420</v>
      </c>
      <c r="K82" s="1" t="s">
        <v>421</v>
      </c>
      <c r="L82" s="1" t="s">
        <v>422</v>
      </c>
      <c r="M82" s="4" t="str">
        <f t="shared" si="0"/>
        <v>Outstanding</v>
      </c>
      <c r="N82" s="13" t="s">
        <v>21</v>
      </c>
    </row>
    <row r="83" spans="1:14" ht="60" customHeight="1" x14ac:dyDescent="0.35">
      <c r="A83" s="11" t="s">
        <v>423</v>
      </c>
      <c r="B83" s="1" t="s">
        <v>424</v>
      </c>
      <c r="C83" s="2" t="s">
        <v>32</v>
      </c>
      <c r="D83" s="3" t="s">
        <v>134</v>
      </c>
      <c r="E83" s="4" t="s">
        <v>18</v>
      </c>
      <c r="F83" s="4" t="s">
        <v>19</v>
      </c>
      <c r="G83" s="4" t="s">
        <v>20</v>
      </c>
      <c r="H83" s="4" t="s">
        <v>21</v>
      </c>
      <c r="I83" s="5" t="s">
        <v>21</v>
      </c>
      <c r="J83" s="1" t="s">
        <v>425</v>
      </c>
      <c r="K83" s="1" t="s">
        <v>426</v>
      </c>
      <c r="L83" s="1" t="s">
        <v>427</v>
      </c>
      <c r="M83" s="4" t="str">
        <f t="shared" si="0"/>
        <v>Outstanding</v>
      </c>
      <c r="N83" s="13" t="s">
        <v>21</v>
      </c>
    </row>
    <row r="84" spans="1:14" ht="60" customHeight="1" x14ac:dyDescent="0.35">
      <c r="A84" s="11" t="s">
        <v>428</v>
      </c>
      <c r="B84" s="1" t="s">
        <v>429</v>
      </c>
      <c r="C84" s="2" t="s">
        <v>32</v>
      </c>
      <c r="D84" s="3" t="s">
        <v>134</v>
      </c>
      <c r="E84" s="4" t="s">
        <v>18</v>
      </c>
      <c r="F84" s="4" t="s">
        <v>19</v>
      </c>
      <c r="G84" s="4" t="s">
        <v>20</v>
      </c>
      <c r="H84" s="4" t="s">
        <v>21</v>
      </c>
      <c r="I84" s="5" t="s">
        <v>21</v>
      </c>
      <c r="J84" s="1" t="s">
        <v>430</v>
      </c>
      <c r="K84" s="1" t="s">
        <v>431</v>
      </c>
      <c r="L84" s="1" t="s">
        <v>432</v>
      </c>
      <c r="M84" s="4" t="str">
        <f t="shared" si="0"/>
        <v>Outstanding</v>
      </c>
      <c r="N84" s="13" t="s">
        <v>21</v>
      </c>
    </row>
    <row r="85" spans="1:14" ht="60" customHeight="1" x14ac:dyDescent="0.35">
      <c r="A85" s="11" t="s">
        <v>433</v>
      </c>
      <c r="B85" s="1" t="s">
        <v>434</v>
      </c>
      <c r="C85" s="2" t="s">
        <v>32</v>
      </c>
      <c r="D85" s="3" t="s">
        <v>134</v>
      </c>
      <c r="E85" s="4" t="s">
        <v>18</v>
      </c>
      <c r="F85" s="4" t="s">
        <v>19</v>
      </c>
      <c r="G85" s="4" t="s">
        <v>20</v>
      </c>
      <c r="H85" s="4" t="s">
        <v>21</v>
      </c>
      <c r="I85" s="5" t="s">
        <v>21</v>
      </c>
      <c r="J85" s="1" t="s">
        <v>435</v>
      </c>
      <c r="K85" s="1" t="s">
        <v>436</v>
      </c>
      <c r="L85" s="1" t="s">
        <v>437</v>
      </c>
      <c r="M85" s="4" t="str">
        <f t="shared" si="0"/>
        <v>Outstanding</v>
      </c>
      <c r="N85" s="13" t="s">
        <v>21</v>
      </c>
    </row>
    <row r="86" spans="1:14" ht="60" customHeight="1" x14ac:dyDescent="0.35">
      <c r="A86" s="11" t="s">
        <v>438</v>
      </c>
      <c r="B86" s="1" t="s">
        <v>439</v>
      </c>
      <c r="C86" s="2" t="s">
        <v>32</v>
      </c>
      <c r="D86" s="3" t="s">
        <v>134</v>
      </c>
      <c r="E86" s="4" t="s">
        <v>18</v>
      </c>
      <c r="F86" s="4" t="s">
        <v>19</v>
      </c>
      <c r="G86" s="4" t="s">
        <v>20</v>
      </c>
      <c r="H86" s="4" t="s">
        <v>21</v>
      </c>
      <c r="I86" s="5" t="s">
        <v>21</v>
      </c>
      <c r="J86" s="1" t="s">
        <v>440</v>
      </c>
      <c r="K86" s="1" t="s">
        <v>441</v>
      </c>
      <c r="L86" s="1" t="s">
        <v>442</v>
      </c>
      <c r="M86" s="4" t="str">
        <f t="shared" si="0"/>
        <v>Outstanding</v>
      </c>
      <c r="N86" s="13" t="s">
        <v>21</v>
      </c>
    </row>
    <row r="87" spans="1:14" ht="60" customHeight="1" x14ac:dyDescent="0.35">
      <c r="A87" s="11" t="s">
        <v>443</v>
      </c>
      <c r="B87" s="1" t="s">
        <v>444</v>
      </c>
      <c r="C87" s="2" t="s">
        <v>32</v>
      </c>
      <c r="D87" s="3" t="s">
        <v>134</v>
      </c>
      <c r="E87" s="4" t="s">
        <v>18</v>
      </c>
      <c r="F87" s="4" t="s">
        <v>19</v>
      </c>
      <c r="G87" s="4" t="s">
        <v>20</v>
      </c>
      <c r="H87" s="4" t="s">
        <v>21</v>
      </c>
      <c r="I87" s="5" t="s">
        <v>21</v>
      </c>
      <c r="J87" s="1" t="s">
        <v>445</v>
      </c>
      <c r="K87" s="1" t="s">
        <v>446</v>
      </c>
      <c r="L87" s="1" t="s">
        <v>447</v>
      </c>
      <c r="M87" s="4" t="str">
        <f t="shared" si="0"/>
        <v>Outstanding</v>
      </c>
      <c r="N87" s="13" t="s">
        <v>21</v>
      </c>
    </row>
    <row r="88" spans="1:14" ht="60" customHeight="1" x14ac:dyDescent="0.35">
      <c r="A88" s="11" t="s">
        <v>448</v>
      </c>
      <c r="B88" s="1" t="s">
        <v>449</v>
      </c>
      <c r="C88" s="2" t="s">
        <v>16</v>
      </c>
      <c r="D88" s="3" t="s">
        <v>134</v>
      </c>
      <c r="E88" s="4" t="s">
        <v>18</v>
      </c>
      <c r="F88" s="4" t="s">
        <v>19</v>
      </c>
      <c r="G88" s="4" t="s">
        <v>20</v>
      </c>
      <c r="H88" s="4" t="s">
        <v>21</v>
      </c>
      <c r="I88" s="5" t="s">
        <v>21</v>
      </c>
      <c r="J88" s="1" t="s">
        <v>450</v>
      </c>
      <c r="K88" s="1" t="s">
        <v>451</v>
      </c>
      <c r="L88" s="1" t="s">
        <v>452</v>
      </c>
      <c r="M88" s="4" t="str">
        <f t="shared" si="0"/>
        <v>Outstanding</v>
      </c>
      <c r="N88" s="13" t="s">
        <v>21</v>
      </c>
    </row>
    <row r="89" spans="1:14" ht="60" customHeight="1" x14ac:dyDescent="0.35">
      <c r="A89" s="11" t="s">
        <v>453</v>
      </c>
      <c r="B89" s="1" t="s">
        <v>454</v>
      </c>
      <c r="C89" s="2" t="s">
        <v>32</v>
      </c>
      <c r="D89" s="3" t="s">
        <v>134</v>
      </c>
      <c r="E89" s="4" t="s">
        <v>18</v>
      </c>
      <c r="F89" s="4" t="s">
        <v>19</v>
      </c>
      <c r="G89" s="4" t="s">
        <v>20</v>
      </c>
      <c r="H89" s="4" t="s">
        <v>21</v>
      </c>
      <c r="I89" s="5" t="s">
        <v>21</v>
      </c>
      <c r="J89" s="1" t="s">
        <v>455</v>
      </c>
      <c r="K89" s="1" t="s">
        <v>456</v>
      </c>
      <c r="L89" s="1" t="s">
        <v>457</v>
      </c>
      <c r="M89" s="4" t="str">
        <f t="shared" si="0"/>
        <v>Outstanding</v>
      </c>
      <c r="N89" s="13" t="s">
        <v>21</v>
      </c>
    </row>
    <row r="90" spans="1:14" ht="60" customHeight="1" x14ac:dyDescent="0.35">
      <c r="A90" s="11" t="s">
        <v>458</v>
      </c>
      <c r="B90" s="1" t="s">
        <v>459</v>
      </c>
      <c r="C90" s="2" t="s">
        <v>32</v>
      </c>
      <c r="D90" s="3" t="s">
        <v>134</v>
      </c>
      <c r="E90" s="4" t="s">
        <v>18</v>
      </c>
      <c r="F90" s="4" t="s">
        <v>19</v>
      </c>
      <c r="G90" s="4" t="s">
        <v>20</v>
      </c>
      <c r="H90" s="4" t="s">
        <v>21</v>
      </c>
      <c r="I90" s="5" t="s">
        <v>21</v>
      </c>
      <c r="J90" s="1" t="s">
        <v>460</v>
      </c>
      <c r="K90" s="1" t="s">
        <v>461</v>
      </c>
      <c r="L90" s="1" t="s">
        <v>462</v>
      </c>
      <c r="M90" s="4" t="str">
        <f t="shared" si="0"/>
        <v>Outstanding</v>
      </c>
      <c r="N90" s="13" t="s">
        <v>21</v>
      </c>
    </row>
    <row r="91" spans="1:14" ht="60" customHeight="1" x14ac:dyDescent="0.35">
      <c r="A91" s="11" t="s">
        <v>463</v>
      </c>
      <c r="B91" s="1" t="s">
        <v>464</v>
      </c>
      <c r="C91" s="2" t="s">
        <v>32</v>
      </c>
      <c r="D91" s="3" t="s">
        <v>134</v>
      </c>
      <c r="E91" s="4" t="s">
        <v>18</v>
      </c>
      <c r="F91" s="4" t="s">
        <v>19</v>
      </c>
      <c r="G91" s="4" t="s">
        <v>20</v>
      </c>
      <c r="H91" s="4" t="s">
        <v>21</v>
      </c>
      <c r="I91" s="5" t="s">
        <v>21</v>
      </c>
      <c r="J91" s="1" t="s">
        <v>465</v>
      </c>
      <c r="K91" s="1" t="s">
        <v>466</v>
      </c>
      <c r="L91" s="1" t="s">
        <v>467</v>
      </c>
      <c r="M91" s="4" t="str">
        <f t="shared" si="0"/>
        <v>Outstanding</v>
      </c>
      <c r="N91" s="13" t="s">
        <v>21</v>
      </c>
    </row>
    <row r="92" spans="1:14" ht="60" customHeight="1" x14ac:dyDescent="0.35">
      <c r="A92" s="11" t="s">
        <v>468</v>
      </c>
      <c r="B92" s="1" t="s">
        <v>469</v>
      </c>
      <c r="C92" s="2" t="s">
        <v>32</v>
      </c>
      <c r="D92" s="3" t="s">
        <v>134</v>
      </c>
      <c r="E92" s="4" t="s">
        <v>18</v>
      </c>
      <c r="F92" s="4" t="s">
        <v>19</v>
      </c>
      <c r="G92" s="4" t="s">
        <v>20</v>
      </c>
      <c r="H92" s="4" t="s">
        <v>21</v>
      </c>
      <c r="I92" s="5" t="s">
        <v>21</v>
      </c>
      <c r="J92" s="1" t="s">
        <v>470</v>
      </c>
      <c r="K92" s="1" t="s">
        <v>471</v>
      </c>
      <c r="L92" s="1" t="s">
        <v>472</v>
      </c>
      <c r="M92" s="4" t="str">
        <f t="shared" si="0"/>
        <v>Outstanding</v>
      </c>
      <c r="N92" s="13" t="s">
        <v>21</v>
      </c>
    </row>
    <row r="93" spans="1:14" ht="60" customHeight="1" x14ac:dyDescent="0.35">
      <c r="A93" s="11" t="s">
        <v>473</v>
      </c>
      <c r="B93" s="1" t="s">
        <v>474</v>
      </c>
      <c r="C93" s="2" t="s">
        <v>32</v>
      </c>
      <c r="D93" s="3" t="s">
        <v>134</v>
      </c>
      <c r="E93" s="4" t="s">
        <v>18</v>
      </c>
      <c r="F93" s="4" t="s">
        <v>19</v>
      </c>
      <c r="G93" s="4" t="s">
        <v>20</v>
      </c>
      <c r="H93" s="4" t="s">
        <v>21</v>
      </c>
      <c r="I93" s="5" t="s">
        <v>21</v>
      </c>
      <c r="J93" s="1" t="s">
        <v>475</v>
      </c>
      <c r="K93" s="1" t="s">
        <v>476</v>
      </c>
      <c r="L93" s="1" t="s">
        <v>477</v>
      </c>
      <c r="M93" s="4" t="str">
        <f t="shared" si="0"/>
        <v>Outstanding</v>
      </c>
      <c r="N93" s="13" t="s">
        <v>21</v>
      </c>
    </row>
    <row r="94" spans="1:14" ht="60" customHeight="1" x14ac:dyDescent="0.35">
      <c r="A94" s="11" t="s">
        <v>478</v>
      </c>
      <c r="B94" s="1" t="s">
        <v>479</v>
      </c>
      <c r="C94" s="2" t="s">
        <v>32</v>
      </c>
      <c r="D94" s="3" t="s">
        <v>134</v>
      </c>
      <c r="E94" s="4" t="s">
        <v>18</v>
      </c>
      <c r="F94" s="4" t="s">
        <v>19</v>
      </c>
      <c r="G94" s="4" t="s">
        <v>20</v>
      </c>
      <c r="H94" s="4" t="s">
        <v>21</v>
      </c>
      <c r="I94" s="5" t="s">
        <v>21</v>
      </c>
      <c r="J94" s="1" t="s">
        <v>480</v>
      </c>
      <c r="K94" s="1" t="s">
        <v>481</v>
      </c>
      <c r="L94" s="1" t="s">
        <v>482</v>
      </c>
      <c r="M94" s="4" t="str">
        <f t="shared" si="0"/>
        <v>Outstanding</v>
      </c>
      <c r="N94" s="13" t="s">
        <v>21</v>
      </c>
    </row>
    <row r="95" spans="1:14" ht="60" customHeight="1" x14ac:dyDescent="0.35">
      <c r="A95" s="11" t="s">
        <v>483</v>
      </c>
      <c r="B95" s="1" t="s">
        <v>484</v>
      </c>
      <c r="C95" s="2" t="s">
        <v>32</v>
      </c>
      <c r="D95" s="3" t="s">
        <v>134</v>
      </c>
      <c r="E95" s="4" t="s">
        <v>18</v>
      </c>
      <c r="F95" s="4" t="s">
        <v>19</v>
      </c>
      <c r="G95" s="4" t="s">
        <v>20</v>
      </c>
      <c r="H95" s="4" t="s">
        <v>21</v>
      </c>
      <c r="I95" s="5" t="s">
        <v>21</v>
      </c>
      <c r="J95" s="1" t="s">
        <v>485</v>
      </c>
      <c r="K95" s="1" t="s">
        <v>486</v>
      </c>
      <c r="L95" s="1" t="s">
        <v>487</v>
      </c>
      <c r="M95" s="4" t="str">
        <f t="shared" si="0"/>
        <v>Outstanding</v>
      </c>
      <c r="N95" s="13" t="s">
        <v>21</v>
      </c>
    </row>
    <row r="96" spans="1:14" ht="60" customHeight="1" x14ac:dyDescent="0.35">
      <c r="A96" s="11" t="s">
        <v>488</v>
      </c>
      <c r="B96" s="1" t="s">
        <v>489</v>
      </c>
      <c r="C96" s="2" t="s">
        <v>32</v>
      </c>
      <c r="D96" s="3" t="s">
        <v>134</v>
      </c>
      <c r="E96" s="4" t="s">
        <v>18</v>
      </c>
      <c r="F96" s="4" t="s">
        <v>19</v>
      </c>
      <c r="G96" s="4" t="s">
        <v>20</v>
      </c>
      <c r="H96" s="4" t="s">
        <v>21</v>
      </c>
      <c r="I96" s="5" t="s">
        <v>21</v>
      </c>
      <c r="J96" s="1" t="s">
        <v>490</v>
      </c>
      <c r="K96" s="1" t="s">
        <v>491</v>
      </c>
      <c r="L96" s="1" t="s">
        <v>492</v>
      </c>
      <c r="M96" s="4" t="str">
        <f t="shared" si="0"/>
        <v>Outstanding</v>
      </c>
      <c r="N96" s="13" t="s">
        <v>21</v>
      </c>
    </row>
    <row r="97" spans="1:14" ht="60" customHeight="1" x14ac:dyDescent="0.35">
      <c r="A97" s="11" t="s">
        <v>493</v>
      </c>
      <c r="B97" s="1" t="s">
        <v>494</v>
      </c>
      <c r="C97" s="2" t="s">
        <v>32</v>
      </c>
      <c r="D97" s="3" t="s">
        <v>134</v>
      </c>
      <c r="E97" s="4" t="s">
        <v>18</v>
      </c>
      <c r="F97" s="4" t="s">
        <v>19</v>
      </c>
      <c r="G97" s="4" t="s">
        <v>20</v>
      </c>
      <c r="H97" s="4" t="s">
        <v>21</v>
      </c>
      <c r="I97" s="5" t="s">
        <v>21</v>
      </c>
      <c r="J97" s="1" t="s">
        <v>495</v>
      </c>
      <c r="K97" s="1" t="s">
        <v>496</v>
      </c>
      <c r="L97" s="1" t="s">
        <v>497</v>
      </c>
      <c r="M97" s="4" t="str">
        <f t="shared" si="0"/>
        <v>Outstanding</v>
      </c>
      <c r="N97" s="13" t="s">
        <v>21</v>
      </c>
    </row>
    <row r="98" spans="1:14" ht="60" customHeight="1" x14ac:dyDescent="0.35">
      <c r="A98" s="11" t="s">
        <v>498</v>
      </c>
      <c r="B98" s="1" t="s">
        <v>499</v>
      </c>
      <c r="C98" s="2" t="s">
        <v>32</v>
      </c>
      <c r="D98" s="3" t="s">
        <v>134</v>
      </c>
      <c r="E98" s="4" t="s">
        <v>18</v>
      </c>
      <c r="F98" s="4" t="s">
        <v>19</v>
      </c>
      <c r="G98" s="4" t="s">
        <v>20</v>
      </c>
      <c r="H98" s="4" t="s">
        <v>21</v>
      </c>
      <c r="I98" s="5" t="s">
        <v>21</v>
      </c>
      <c r="J98" s="1" t="s">
        <v>500</v>
      </c>
      <c r="K98" s="1" t="s">
        <v>501</v>
      </c>
      <c r="L98" s="1" t="s">
        <v>502</v>
      </c>
      <c r="M98" s="4" t="str">
        <f t="shared" si="0"/>
        <v>Outstanding</v>
      </c>
      <c r="N98" s="13" t="s">
        <v>21</v>
      </c>
    </row>
    <row r="99" spans="1:14" ht="60" customHeight="1" x14ac:dyDescent="0.35">
      <c r="A99" s="11" t="s">
        <v>503</v>
      </c>
      <c r="B99" s="1" t="s">
        <v>504</v>
      </c>
      <c r="C99" s="2" t="s">
        <v>32</v>
      </c>
      <c r="D99" s="3" t="s">
        <v>134</v>
      </c>
      <c r="E99" s="4" t="s">
        <v>18</v>
      </c>
      <c r="F99" s="4" t="s">
        <v>19</v>
      </c>
      <c r="G99" s="4" t="s">
        <v>20</v>
      </c>
      <c r="H99" s="4" t="s">
        <v>21</v>
      </c>
      <c r="I99" s="5" t="s">
        <v>21</v>
      </c>
      <c r="J99" s="1" t="s">
        <v>505</v>
      </c>
      <c r="K99" s="1" t="s">
        <v>506</v>
      </c>
      <c r="L99" s="1" t="s">
        <v>507</v>
      </c>
      <c r="M99" s="4" t="str">
        <f t="shared" si="0"/>
        <v>Outstanding</v>
      </c>
      <c r="N99" s="13" t="s">
        <v>21</v>
      </c>
    </row>
    <row r="100" spans="1:14" ht="60" customHeight="1" x14ac:dyDescent="0.35">
      <c r="A100" s="11" t="s">
        <v>508</v>
      </c>
      <c r="B100" s="1" t="s">
        <v>509</v>
      </c>
      <c r="C100" s="2" t="s">
        <v>32</v>
      </c>
      <c r="D100" s="3" t="s">
        <v>134</v>
      </c>
      <c r="E100" s="4" t="s">
        <v>18</v>
      </c>
      <c r="F100" s="4" t="s">
        <v>19</v>
      </c>
      <c r="G100" s="4" t="s">
        <v>20</v>
      </c>
      <c r="H100" s="4" t="s">
        <v>21</v>
      </c>
      <c r="I100" s="5" t="s">
        <v>21</v>
      </c>
      <c r="J100" s="1" t="s">
        <v>510</v>
      </c>
      <c r="K100" s="1" t="s">
        <v>511</v>
      </c>
      <c r="L100" s="1" t="s">
        <v>512</v>
      </c>
      <c r="M100" s="4" t="str">
        <f t="shared" si="0"/>
        <v>Outstanding</v>
      </c>
      <c r="N100" s="13" t="s">
        <v>21</v>
      </c>
    </row>
    <row r="101" spans="1:14" ht="60" customHeight="1" x14ac:dyDescent="0.35">
      <c r="A101" s="11" t="s">
        <v>513</v>
      </c>
      <c r="B101" s="1" t="s">
        <v>514</v>
      </c>
      <c r="C101" s="2" t="s">
        <v>32</v>
      </c>
      <c r="D101" s="3" t="s">
        <v>134</v>
      </c>
      <c r="E101" s="4" t="s">
        <v>18</v>
      </c>
      <c r="F101" s="4" t="s">
        <v>19</v>
      </c>
      <c r="G101" s="4" t="s">
        <v>20</v>
      </c>
      <c r="H101" s="4" t="s">
        <v>21</v>
      </c>
      <c r="I101" s="5" t="s">
        <v>21</v>
      </c>
      <c r="J101" s="1" t="s">
        <v>515</v>
      </c>
      <c r="K101" s="1" t="s">
        <v>516</v>
      </c>
      <c r="L101" s="1" t="s">
        <v>517</v>
      </c>
      <c r="M101" s="4" t="str">
        <f t="shared" si="0"/>
        <v>Outstanding</v>
      </c>
      <c r="N101" s="13" t="s">
        <v>21</v>
      </c>
    </row>
    <row r="102" spans="1:14" ht="60" customHeight="1" x14ac:dyDescent="0.35">
      <c r="A102" s="11" t="s">
        <v>518</v>
      </c>
      <c r="B102" s="1" t="s">
        <v>519</v>
      </c>
      <c r="C102" s="2" t="s">
        <v>38</v>
      </c>
      <c r="D102" s="3" t="s">
        <v>134</v>
      </c>
      <c r="E102" s="4" t="s">
        <v>18</v>
      </c>
      <c r="F102" s="4" t="s">
        <v>19</v>
      </c>
      <c r="G102" s="4" t="s">
        <v>20</v>
      </c>
      <c r="H102" s="4" t="s">
        <v>21</v>
      </c>
      <c r="I102" s="5" t="s">
        <v>21</v>
      </c>
      <c r="J102" s="1" t="s">
        <v>520</v>
      </c>
      <c r="K102" s="1" t="s">
        <v>521</v>
      </c>
      <c r="L102" s="1" t="s">
        <v>522</v>
      </c>
      <c r="M102" s="4" t="str">
        <f t="shared" si="0"/>
        <v>Outstanding</v>
      </c>
      <c r="N102" s="13" t="s">
        <v>21</v>
      </c>
    </row>
    <row r="103" spans="1:14" ht="60" customHeight="1" x14ac:dyDescent="0.35">
      <c r="A103" s="11" t="s">
        <v>523</v>
      </c>
      <c r="B103" s="1" t="s">
        <v>524</v>
      </c>
      <c r="C103" s="2" t="s">
        <v>32</v>
      </c>
      <c r="D103" s="3" t="s">
        <v>134</v>
      </c>
      <c r="E103" s="4" t="s">
        <v>18</v>
      </c>
      <c r="F103" s="4" t="s">
        <v>19</v>
      </c>
      <c r="G103" s="4" t="s">
        <v>20</v>
      </c>
      <c r="H103" s="4" t="s">
        <v>21</v>
      </c>
      <c r="I103" s="5" t="s">
        <v>21</v>
      </c>
      <c r="J103" s="1" t="s">
        <v>525</v>
      </c>
      <c r="K103" s="1" t="s">
        <v>526</v>
      </c>
      <c r="L103" s="1" t="s">
        <v>527</v>
      </c>
      <c r="M103" s="4" t="str">
        <f t="shared" si="0"/>
        <v>Outstanding</v>
      </c>
      <c r="N103" s="13" t="s">
        <v>21</v>
      </c>
    </row>
    <row r="104" spans="1:14" ht="60" customHeight="1" x14ac:dyDescent="0.35">
      <c r="A104" s="11" t="s">
        <v>528</v>
      </c>
      <c r="B104" s="1" t="s">
        <v>529</v>
      </c>
      <c r="C104" s="2" t="s">
        <v>38</v>
      </c>
      <c r="D104" s="3" t="s">
        <v>134</v>
      </c>
      <c r="E104" s="4" t="s">
        <v>18</v>
      </c>
      <c r="F104" s="4" t="s">
        <v>19</v>
      </c>
      <c r="G104" s="4" t="s">
        <v>20</v>
      </c>
      <c r="H104" s="4" t="s">
        <v>21</v>
      </c>
      <c r="I104" s="5" t="s">
        <v>21</v>
      </c>
      <c r="J104" s="1" t="s">
        <v>530</v>
      </c>
      <c r="K104" s="1" t="s">
        <v>531</v>
      </c>
      <c r="L104" s="1" t="s">
        <v>532</v>
      </c>
      <c r="M104" s="4" t="str">
        <f t="shared" si="0"/>
        <v>Outstanding</v>
      </c>
      <c r="N104" s="13" t="s">
        <v>21</v>
      </c>
    </row>
    <row r="105" spans="1:14" ht="60" customHeight="1" x14ac:dyDescent="0.35">
      <c r="A105" s="11" t="s">
        <v>533</v>
      </c>
      <c r="B105" s="1" t="s">
        <v>534</v>
      </c>
      <c r="C105" s="2" t="s">
        <v>16</v>
      </c>
      <c r="D105" s="3" t="s">
        <v>134</v>
      </c>
      <c r="E105" s="4" t="s">
        <v>18</v>
      </c>
      <c r="F105" s="4" t="s">
        <v>19</v>
      </c>
      <c r="G105" s="4" t="s">
        <v>20</v>
      </c>
      <c r="H105" s="4" t="s">
        <v>21</v>
      </c>
      <c r="I105" s="5" t="s">
        <v>21</v>
      </c>
      <c r="J105" s="1" t="s">
        <v>535</v>
      </c>
      <c r="K105" s="1" t="s">
        <v>536</v>
      </c>
      <c r="L105" s="1" t="s">
        <v>537</v>
      </c>
      <c r="M105" s="4" t="str">
        <f t="shared" si="0"/>
        <v>Outstanding</v>
      </c>
      <c r="N105" s="13" t="s">
        <v>21</v>
      </c>
    </row>
    <row r="106" spans="1:14" ht="60" customHeight="1" x14ac:dyDescent="0.35">
      <c r="A106" s="11" t="s">
        <v>538</v>
      </c>
      <c r="B106" s="1" t="s">
        <v>539</v>
      </c>
      <c r="C106" s="2" t="s">
        <v>16</v>
      </c>
      <c r="D106" s="3" t="s">
        <v>134</v>
      </c>
      <c r="E106" s="4" t="s">
        <v>18</v>
      </c>
      <c r="F106" s="4" t="s">
        <v>19</v>
      </c>
      <c r="G106" s="4" t="s">
        <v>20</v>
      </c>
      <c r="H106" s="4" t="s">
        <v>21</v>
      </c>
      <c r="I106" s="5" t="s">
        <v>21</v>
      </c>
      <c r="J106" s="1" t="s">
        <v>540</v>
      </c>
      <c r="K106" s="1" t="s">
        <v>541</v>
      </c>
      <c r="L106" s="1" t="s">
        <v>542</v>
      </c>
      <c r="M106" s="4" t="str">
        <f t="shared" si="0"/>
        <v>Outstanding</v>
      </c>
      <c r="N106" s="13" t="s">
        <v>21</v>
      </c>
    </row>
    <row r="107" spans="1:14" ht="60" customHeight="1" x14ac:dyDescent="0.35">
      <c r="A107" s="11" t="s">
        <v>543</v>
      </c>
      <c r="B107" s="1" t="s">
        <v>544</v>
      </c>
      <c r="C107" s="2" t="s">
        <v>16</v>
      </c>
      <c r="D107" s="3" t="s">
        <v>17</v>
      </c>
      <c r="E107" s="4" t="s">
        <v>18</v>
      </c>
      <c r="F107" s="4" t="s">
        <v>19</v>
      </c>
      <c r="G107" s="4" t="s">
        <v>20</v>
      </c>
      <c r="H107" s="4" t="s">
        <v>21</v>
      </c>
      <c r="I107" s="5" t="s">
        <v>21</v>
      </c>
      <c r="J107" s="1" t="s">
        <v>545</v>
      </c>
      <c r="K107" s="1" t="s">
        <v>546</v>
      </c>
      <c r="L107" s="1" t="s">
        <v>547</v>
      </c>
      <c r="M107" s="4" t="str">
        <f t="shared" si="0"/>
        <v>Outstanding</v>
      </c>
      <c r="N107" s="13" t="s">
        <v>21</v>
      </c>
    </row>
    <row r="108" spans="1:14" ht="60" customHeight="1" x14ac:dyDescent="0.35">
      <c r="A108" s="12" t="s">
        <v>548</v>
      </c>
      <c r="B108" s="6" t="s">
        <v>549</v>
      </c>
      <c r="C108" s="7" t="s">
        <v>16</v>
      </c>
      <c r="D108" s="8" t="s">
        <v>134</v>
      </c>
      <c r="E108" s="9" t="s">
        <v>18</v>
      </c>
      <c r="F108" s="9" t="s">
        <v>19</v>
      </c>
      <c r="G108" s="9" t="s">
        <v>20</v>
      </c>
      <c r="H108" s="9" t="s">
        <v>21</v>
      </c>
      <c r="I108" s="10" t="s">
        <v>21</v>
      </c>
      <c r="J108" s="6" t="s">
        <v>550</v>
      </c>
      <c r="K108" s="6" t="s">
        <v>551</v>
      </c>
      <c r="L108" s="6" t="s">
        <v>552</v>
      </c>
      <c r="M108" s="9" t="str">
        <f t="shared" si="0"/>
        <v>Outstanding</v>
      </c>
      <c r="N108" s="14" t="s">
        <v>21</v>
      </c>
    </row>
    <row r="112" spans="1:14" ht="32" customHeight="1" x14ac:dyDescent="0.35">
      <c r="A112" s="291" t="s">
        <v>553</v>
      </c>
      <c r="B112" s="291"/>
      <c r="C112" s="291"/>
      <c r="D112" s="291"/>
    </row>
  </sheetData>
  <mergeCells count="1">
    <mergeCell ref="A112:D112"/>
  </mergeCells>
  <conditionalFormatting sqref="C2:C108">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0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0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0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08" xr:uid="{00000000-0002-0000-0200-000000000000}">
      <formula1>"Must,Should,Could,Won't,Unassigned"</formula1>
    </dataValidation>
    <dataValidation type="list" showErrorMessage="1" errorTitle="Invalid Value" error="Please select a value from the list: Low, Medium, High, Unassessed." sqref="F2:F108" xr:uid="{00000000-0002-0000-0200-000001000000}">
      <formula1>"Low,Medium,High,Unassessed"</formula1>
    </dataValidation>
    <dataValidation type="list" showErrorMessage="1" errorTitle="Invalid Value" error="Please select a value from the list: Phase1, Phase2, Phase3, Phase4, Phase5, Pending." sqref="G2:G10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08" xr:uid="{00000000-0002-0000-0200-000003000000}">
      <formula1>"Implemented,Testing,Failed,Compensated,Risk Accepted,N/A"</formula1>
    </dataValidation>
  </dataValidations>
  <hyperlinks>
    <hyperlink ref="A11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706</v>
      </c>
      <c r="C2" s="308" t="s">
        <v>706</v>
      </c>
      <c r="D2" s="308" t="s">
        <v>706</v>
      </c>
      <c r="E2" s="308" t="s">
        <v>706</v>
      </c>
      <c r="F2" s="308" t="s">
        <v>706</v>
      </c>
      <c r="G2" s="308" t="s">
        <v>706</v>
      </c>
      <c r="H2" s="312" t="s">
        <v>707</v>
      </c>
      <c r="I2" s="312" t="s">
        <v>707</v>
      </c>
      <c r="J2" s="312" t="s">
        <v>707</v>
      </c>
      <c r="K2" s="312" t="s">
        <v>707</v>
      </c>
      <c r="L2" s="312" t="s">
        <v>707</v>
      </c>
      <c r="M2" s="311" t="s">
        <v>708</v>
      </c>
      <c r="N2" s="311" t="s">
        <v>708</v>
      </c>
      <c r="O2" s="313" t="s">
        <v>709</v>
      </c>
      <c r="P2" s="313" t="s">
        <v>709</v>
      </c>
      <c r="Q2" s="309" t="s">
        <v>12</v>
      </c>
      <c r="R2" s="309" t="s">
        <v>12</v>
      </c>
      <c r="S2" s="309" t="s">
        <v>12</v>
      </c>
      <c r="T2" s="310" t="s">
        <v>710</v>
      </c>
    </row>
    <row r="3" spans="2:20" ht="35" customHeight="1" x14ac:dyDescent="0.35">
      <c r="B3" s="73" t="s">
        <v>711</v>
      </c>
      <c r="C3" s="73" t="s">
        <v>712</v>
      </c>
      <c r="D3" s="73" t="s">
        <v>713</v>
      </c>
      <c r="E3" s="73" t="s">
        <v>714</v>
      </c>
      <c r="F3" s="73" t="s">
        <v>715</v>
      </c>
      <c r="G3" s="73" t="s">
        <v>10</v>
      </c>
      <c r="H3" s="74" t="s">
        <v>716</v>
      </c>
      <c r="I3" s="74" t="s">
        <v>717</v>
      </c>
      <c r="J3" s="74" t="s">
        <v>718</v>
      </c>
      <c r="K3" s="74" t="s">
        <v>719</v>
      </c>
      <c r="L3" s="74" t="s">
        <v>650</v>
      </c>
      <c r="M3" s="75" t="s">
        <v>720</v>
      </c>
      <c r="N3" s="75" t="s">
        <v>721</v>
      </c>
      <c r="O3" s="76" t="s">
        <v>722</v>
      </c>
      <c r="P3" s="76" t="s">
        <v>723</v>
      </c>
      <c r="Q3" s="77" t="s">
        <v>12</v>
      </c>
      <c r="R3" s="77" t="s">
        <v>724</v>
      </c>
      <c r="S3" s="77" t="s">
        <v>725</v>
      </c>
      <c r="T3" s="78" t="s">
        <v>726</v>
      </c>
    </row>
    <row r="4" spans="2:20" ht="60" customHeight="1" x14ac:dyDescent="0.35">
      <c r="B4" s="79" t="s">
        <v>727</v>
      </c>
      <c r="C4" s="79" t="s">
        <v>728</v>
      </c>
      <c r="D4" s="79" t="s">
        <v>729</v>
      </c>
      <c r="E4" s="79" t="s">
        <v>730</v>
      </c>
      <c r="F4" s="79" t="s">
        <v>731</v>
      </c>
      <c r="G4" s="79" t="s">
        <v>732</v>
      </c>
      <c r="H4" s="79" t="s">
        <v>733</v>
      </c>
      <c r="I4" s="79" t="s">
        <v>734</v>
      </c>
      <c r="J4" s="79" t="s">
        <v>735</v>
      </c>
      <c r="K4" s="79" t="s">
        <v>736</v>
      </c>
      <c r="L4" s="79" t="s">
        <v>737</v>
      </c>
      <c r="M4" s="79" t="s">
        <v>738</v>
      </c>
      <c r="N4" s="79" t="s">
        <v>739</v>
      </c>
      <c r="O4" s="79" t="s">
        <v>740</v>
      </c>
      <c r="P4" s="79" t="s">
        <v>741</v>
      </c>
      <c r="Q4" s="79" t="s">
        <v>742</v>
      </c>
      <c r="R4" s="79" t="s">
        <v>743</v>
      </c>
      <c r="S4" s="79" t="s">
        <v>744</v>
      </c>
      <c r="T4" s="79" t="s">
        <v>745</v>
      </c>
    </row>
    <row r="5" spans="2:20" ht="60" customHeight="1" x14ac:dyDescent="0.35">
      <c r="B5" s="41" t="s">
        <v>746</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747</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748</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749</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750</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751</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752</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753</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754</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755</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756</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757</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758</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759</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760</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761</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762</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763</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764</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765</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766</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767</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768</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769</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770</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771</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772</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773</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774</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775</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776</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777</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778</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779</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780</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781</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782</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783</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784</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785</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786</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787</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788</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789</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790</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791</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792</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793</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794</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795</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553</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796</v>
      </c>
      <c r="B1" s="107" t="s">
        <v>0</v>
      </c>
      <c r="C1" s="107" t="s">
        <v>797</v>
      </c>
      <c r="D1" s="107" t="s">
        <v>10</v>
      </c>
      <c r="E1" s="107" t="s">
        <v>798</v>
      </c>
      <c r="F1" s="107" t="s">
        <v>799</v>
      </c>
      <c r="G1" s="107" t="s">
        <v>800</v>
      </c>
      <c r="H1" s="107" t="s">
        <v>801</v>
      </c>
      <c r="I1" s="107" t="s">
        <v>802</v>
      </c>
      <c r="J1" s="107" t="s">
        <v>803</v>
      </c>
      <c r="K1" s="107" t="s">
        <v>804</v>
      </c>
      <c r="L1" s="107" t="s">
        <v>805</v>
      </c>
      <c r="M1" s="107" t="s">
        <v>806</v>
      </c>
      <c r="N1" s="107" t="s">
        <v>807</v>
      </c>
      <c r="O1" s="107" t="s">
        <v>808</v>
      </c>
      <c r="P1" s="107" t="s">
        <v>809</v>
      </c>
      <c r="Q1" s="107" t="s">
        <v>810</v>
      </c>
      <c r="R1" s="107" t="s">
        <v>811</v>
      </c>
      <c r="S1" s="107" t="s">
        <v>812</v>
      </c>
      <c r="T1" s="107" t="s">
        <v>813</v>
      </c>
      <c r="U1" s="107" t="s">
        <v>814</v>
      </c>
      <c r="V1" s="107" t="s">
        <v>815</v>
      </c>
      <c r="W1" s="107" t="s">
        <v>816</v>
      </c>
      <c r="X1" s="107" t="s">
        <v>817</v>
      </c>
      <c r="Y1" s="107" t="s">
        <v>818</v>
      </c>
      <c r="Z1" s="107" t="s">
        <v>819</v>
      </c>
      <c r="AA1" s="107" t="s">
        <v>820</v>
      </c>
      <c r="AB1" s="107" t="s">
        <v>821</v>
      </c>
      <c r="AC1" s="107" t="s">
        <v>822</v>
      </c>
      <c r="AD1" s="107" t="s">
        <v>823</v>
      </c>
      <c r="AE1" s="107" t="s">
        <v>824</v>
      </c>
      <c r="AF1" s="107" t="s">
        <v>825</v>
      </c>
      <c r="AG1" s="107" t="s">
        <v>826</v>
      </c>
      <c r="AH1" s="107" t="s">
        <v>827</v>
      </c>
      <c r="AI1" s="107" t="s">
        <v>828</v>
      </c>
      <c r="AJ1" s="107" t="s">
        <v>829</v>
      </c>
      <c r="AK1" s="107" t="s">
        <v>830</v>
      </c>
      <c r="AL1" s="107" t="s">
        <v>831</v>
      </c>
      <c r="AM1" s="107" t="s">
        <v>832</v>
      </c>
      <c r="AN1" s="107" t="s">
        <v>833</v>
      </c>
      <c r="AO1" s="107" t="s">
        <v>834</v>
      </c>
      <c r="AP1" s="107" t="s">
        <v>835</v>
      </c>
      <c r="AQ1" s="107" t="s">
        <v>836</v>
      </c>
      <c r="AR1" s="107" t="s">
        <v>837</v>
      </c>
      <c r="AS1" s="107" t="s">
        <v>838</v>
      </c>
      <c r="AT1" s="107" t="s">
        <v>839</v>
      </c>
      <c r="AU1" s="107" t="s">
        <v>840</v>
      </c>
      <c r="AV1" s="107" t="s">
        <v>841</v>
      </c>
      <c r="AW1" s="108" t="s">
        <v>842</v>
      </c>
    </row>
    <row r="2" spans="1:49" ht="60" customHeight="1" outlineLevel="1" x14ac:dyDescent="0.35">
      <c r="A2" s="100" t="s">
        <v>843</v>
      </c>
      <c r="B2" s="83">
        <v>1</v>
      </c>
      <c r="C2" s="85" t="s">
        <v>21</v>
      </c>
      <c r="D2" s="87" t="s">
        <v>844</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843</v>
      </c>
      <c r="B3" s="84" t="s">
        <v>845</v>
      </c>
      <c r="C3" s="86" t="s">
        <v>846</v>
      </c>
      <c r="D3" s="88" t="s">
        <v>847</v>
      </c>
      <c r="E3" s="88" t="s">
        <v>848</v>
      </c>
      <c r="F3" s="89" t="s">
        <v>849</v>
      </c>
      <c r="G3" s="89" t="s">
        <v>850</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843</v>
      </c>
      <c r="B4" s="84" t="s">
        <v>851</v>
      </c>
      <c r="C4" s="86" t="s">
        <v>852</v>
      </c>
      <c r="D4" s="88" t="s">
        <v>853</v>
      </c>
      <c r="E4" s="88" t="s">
        <v>854</v>
      </c>
      <c r="F4" s="89" t="s">
        <v>849</v>
      </c>
      <c r="G4" s="89" t="s">
        <v>855</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843</v>
      </c>
      <c r="B5" s="84" t="s">
        <v>856</v>
      </c>
      <c r="C5" s="86" t="s">
        <v>857</v>
      </c>
      <c r="D5" s="88" t="s">
        <v>858</v>
      </c>
      <c r="E5" s="88" t="s">
        <v>859</v>
      </c>
      <c r="F5" s="89" t="s">
        <v>849</v>
      </c>
      <c r="G5" s="89" t="s">
        <v>860</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843</v>
      </c>
      <c r="B6" s="84" t="s">
        <v>861</v>
      </c>
      <c r="C6" s="86" t="s">
        <v>862</v>
      </c>
      <c r="D6" s="88" t="s">
        <v>863</v>
      </c>
      <c r="E6" s="88" t="s">
        <v>864</v>
      </c>
      <c r="F6" s="89" t="s">
        <v>849</v>
      </c>
      <c r="G6" s="89" t="s">
        <v>850</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843</v>
      </c>
      <c r="B7" s="84" t="s">
        <v>865</v>
      </c>
      <c r="C7" s="86" t="s">
        <v>866</v>
      </c>
      <c r="D7" s="88" t="s">
        <v>867</v>
      </c>
      <c r="E7" s="88" t="s">
        <v>868</v>
      </c>
      <c r="F7" s="89" t="s">
        <v>849</v>
      </c>
      <c r="G7" s="89" t="s">
        <v>860</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869</v>
      </c>
      <c r="B8" s="83">
        <v>2</v>
      </c>
      <c r="C8" s="85" t="s">
        <v>21</v>
      </c>
      <c r="D8" s="87" t="s">
        <v>870</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869</v>
      </c>
      <c r="B9" s="84" t="s">
        <v>871</v>
      </c>
      <c r="C9" s="86" t="s">
        <v>872</v>
      </c>
      <c r="D9" s="88" t="s">
        <v>873</v>
      </c>
      <c r="E9" s="88" t="s">
        <v>874</v>
      </c>
      <c r="F9" s="89" t="s">
        <v>875</v>
      </c>
      <c r="G9" s="89" t="s">
        <v>850</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869</v>
      </c>
      <c r="B10" s="84" t="s">
        <v>876</v>
      </c>
      <c r="C10" s="86" t="s">
        <v>877</v>
      </c>
      <c r="D10" s="88" t="s">
        <v>878</v>
      </c>
      <c r="E10" s="88" t="s">
        <v>879</v>
      </c>
      <c r="F10" s="89" t="s">
        <v>875</v>
      </c>
      <c r="G10" s="89" t="s">
        <v>850</v>
      </c>
      <c r="H10" s="89">
        <v>1</v>
      </c>
      <c r="I10" s="91">
        <f>IF(COUNTIF(J10:AW10,"&lt;&gt;")=0,"",SUMPRODUCT(((Recommendations[ImplStatus]="Implemented")+(Recommendations[ImplStatus]="Compensated"))*ISNUMBER(MATCH(Recommendations[Id],J10:AW10,0)))/COUNTIF(J10:AW10,"&lt;&gt;"))</f>
        <v>0</v>
      </c>
      <c r="J10" s="93" t="s">
        <v>395</v>
      </c>
      <c r="K10" s="93" t="s">
        <v>548</v>
      </c>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869</v>
      </c>
      <c r="B11" s="84" t="s">
        <v>880</v>
      </c>
      <c r="C11" s="86" t="s">
        <v>881</v>
      </c>
      <c r="D11" s="88" t="s">
        <v>882</v>
      </c>
      <c r="E11" s="88" t="s">
        <v>883</v>
      </c>
      <c r="F11" s="89" t="s">
        <v>875</v>
      </c>
      <c r="G11" s="89" t="s">
        <v>855</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869</v>
      </c>
      <c r="B12" s="84" t="s">
        <v>884</v>
      </c>
      <c r="C12" s="86" t="s">
        <v>885</v>
      </c>
      <c r="D12" s="88" t="s">
        <v>886</v>
      </c>
      <c r="E12" s="88" t="s">
        <v>887</v>
      </c>
      <c r="F12" s="89" t="s">
        <v>875</v>
      </c>
      <c r="G12" s="89" t="s">
        <v>860</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869</v>
      </c>
      <c r="B13" s="84" t="s">
        <v>888</v>
      </c>
      <c r="C13" s="86" t="s">
        <v>889</v>
      </c>
      <c r="D13" s="88" t="s">
        <v>890</v>
      </c>
      <c r="E13" s="88" t="s">
        <v>891</v>
      </c>
      <c r="F13" s="89" t="s">
        <v>875</v>
      </c>
      <c r="G13" s="89" t="s">
        <v>892</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869</v>
      </c>
      <c r="B14" s="84" t="s">
        <v>893</v>
      </c>
      <c r="C14" s="86" t="s">
        <v>894</v>
      </c>
      <c r="D14" s="88" t="s">
        <v>895</v>
      </c>
      <c r="E14" s="88" t="s">
        <v>896</v>
      </c>
      <c r="F14" s="89" t="s">
        <v>875</v>
      </c>
      <c r="G14" s="89" t="s">
        <v>892</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869</v>
      </c>
      <c r="B15" s="84" t="s">
        <v>897</v>
      </c>
      <c r="C15" s="86" t="s">
        <v>898</v>
      </c>
      <c r="D15" s="88" t="s">
        <v>899</v>
      </c>
      <c r="E15" s="88" t="s">
        <v>900</v>
      </c>
      <c r="F15" s="89" t="s">
        <v>875</v>
      </c>
      <c r="G15" s="89" t="s">
        <v>892</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901</v>
      </c>
      <c r="B16" s="83">
        <v>3</v>
      </c>
      <c r="C16" s="85" t="s">
        <v>21</v>
      </c>
      <c r="D16" s="87" t="s">
        <v>902</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901</v>
      </c>
      <c r="B17" s="84" t="s">
        <v>903</v>
      </c>
      <c r="C17" s="86" t="s">
        <v>904</v>
      </c>
      <c r="D17" s="88" t="s">
        <v>905</v>
      </c>
      <c r="E17" s="88" t="s">
        <v>906</v>
      </c>
      <c r="F17" s="89" t="s">
        <v>907</v>
      </c>
      <c r="G17" s="89" t="s">
        <v>908</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901</v>
      </c>
      <c r="B18" s="84" t="s">
        <v>909</v>
      </c>
      <c r="C18" s="86" t="s">
        <v>910</v>
      </c>
      <c r="D18" s="88" t="s">
        <v>911</v>
      </c>
      <c r="E18" s="88" t="s">
        <v>912</v>
      </c>
      <c r="F18" s="89" t="s">
        <v>907</v>
      </c>
      <c r="G18" s="89" t="s">
        <v>850</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901</v>
      </c>
      <c r="B19" s="84" t="s">
        <v>913</v>
      </c>
      <c r="C19" s="86" t="s">
        <v>914</v>
      </c>
      <c r="D19" s="88" t="s">
        <v>915</v>
      </c>
      <c r="E19" s="88" t="s">
        <v>916</v>
      </c>
      <c r="F19" s="89" t="s">
        <v>907</v>
      </c>
      <c r="G19" s="89" t="s">
        <v>892</v>
      </c>
      <c r="H19" s="89">
        <v>1</v>
      </c>
      <c r="I19" s="91">
        <f>IF(COUNTIF(J19:AW19,"&lt;&gt;")=0,"",SUMPRODUCT(((Recommendations[ImplStatus]="Implemented")+(Recommendations[ImplStatus]="Compensated"))*ISNUMBER(MATCH(Recommendations[Id],J19:AW19,0)))/COUNTIF(J19:AW19,"&lt;&gt;"))</f>
        <v>0</v>
      </c>
      <c r="J19" s="93" t="s">
        <v>291</v>
      </c>
      <c r="K19" s="93" t="s">
        <v>331</v>
      </c>
      <c r="L19" s="93" t="s">
        <v>473</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901</v>
      </c>
      <c r="B20" s="84" t="s">
        <v>917</v>
      </c>
      <c r="C20" s="86" t="s">
        <v>918</v>
      </c>
      <c r="D20" s="88" t="s">
        <v>919</v>
      </c>
      <c r="E20" s="88" t="s">
        <v>920</v>
      </c>
      <c r="F20" s="89" t="s">
        <v>907</v>
      </c>
      <c r="G20" s="89" t="s">
        <v>892</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901</v>
      </c>
      <c r="B21" s="84" t="s">
        <v>921</v>
      </c>
      <c r="C21" s="86" t="s">
        <v>922</v>
      </c>
      <c r="D21" s="88" t="s">
        <v>923</v>
      </c>
      <c r="E21" s="88" t="s">
        <v>924</v>
      </c>
      <c r="F21" s="89" t="s">
        <v>907</v>
      </c>
      <c r="G21" s="89" t="s">
        <v>892</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901</v>
      </c>
      <c r="B22" s="84" t="s">
        <v>925</v>
      </c>
      <c r="C22" s="86" t="s">
        <v>926</v>
      </c>
      <c r="D22" s="88" t="s">
        <v>927</v>
      </c>
      <c r="E22" s="88" t="s">
        <v>928</v>
      </c>
      <c r="F22" s="89" t="s">
        <v>907</v>
      </c>
      <c r="G22" s="89" t="s">
        <v>892</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901</v>
      </c>
      <c r="B23" s="84" t="s">
        <v>929</v>
      </c>
      <c r="C23" s="86" t="s">
        <v>930</v>
      </c>
      <c r="D23" s="88" t="s">
        <v>931</v>
      </c>
      <c r="E23" s="88" t="s">
        <v>932</v>
      </c>
      <c r="F23" s="89" t="s">
        <v>907</v>
      </c>
      <c r="G23" s="89" t="s">
        <v>850</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901</v>
      </c>
      <c r="B24" s="84" t="s">
        <v>933</v>
      </c>
      <c r="C24" s="86" t="s">
        <v>934</v>
      </c>
      <c r="D24" s="88" t="s">
        <v>935</v>
      </c>
      <c r="E24" s="88" t="s">
        <v>936</v>
      </c>
      <c r="F24" s="89" t="s">
        <v>907</v>
      </c>
      <c r="G24" s="89" t="s">
        <v>850</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901</v>
      </c>
      <c r="B25" s="84" t="s">
        <v>937</v>
      </c>
      <c r="C25" s="86" t="s">
        <v>938</v>
      </c>
      <c r="D25" s="88" t="s">
        <v>939</v>
      </c>
      <c r="E25" s="88" t="s">
        <v>940</v>
      </c>
      <c r="F25" s="89" t="s">
        <v>907</v>
      </c>
      <c r="G25" s="89" t="s">
        <v>892</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901</v>
      </c>
      <c r="B26" s="84" t="s">
        <v>941</v>
      </c>
      <c r="C26" s="86" t="s">
        <v>942</v>
      </c>
      <c r="D26" s="88" t="s">
        <v>943</v>
      </c>
      <c r="E26" s="88" t="s">
        <v>944</v>
      </c>
      <c r="F26" s="89" t="s">
        <v>907</v>
      </c>
      <c r="G26" s="89" t="s">
        <v>892</v>
      </c>
      <c r="H26" s="89">
        <v>2</v>
      </c>
      <c r="I26" s="91">
        <f>IF(COUNTIF(J26:AW26,"&lt;&gt;")=0,"",SUMPRODUCT(((Recommendations[ImplStatus]="Implemented")+(Recommendations[ImplStatus]="Compensated"))*ISNUMBER(MATCH(Recommendations[Id],J26:AW26,0)))/COUNTIF(J26:AW26,"&lt;&gt;"))</f>
        <v>0</v>
      </c>
      <c r="J26" s="93" t="s">
        <v>281</v>
      </c>
      <c r="K26" s="93" t="s">
        <v>286</v>
      </c>
      <c r="L26" s="93" t="s">
        <v>463</v>
      </c>
      <c r="M26" s="93" t="s">
        <v>468</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901</v>
      </c>
      <c r="B27" s="84" t="s">
        <v>945</v>
      </c>
      <c r="C27" s="86" t="s">
        <v>946</v>
      </c>
      <c r="D27" s="88" t="s">
        <v>947</v>
      </c>
      <c r="E27" s="88" t="s">
        <v>948</v>
      </c>
      <c r="F27" s="89" t="s">
        <v>907</v>
      </c>
      <c r="G27" s="89" t="s">
        <v>892</v>
      </c>
      <c r="H27" s="89">
        <v>2</v>
      </c>
      <c r="I27" s="91">
        <f>IF(COUNTIF(J27:AW27,"&lt;&gt;")=0,"",SUMPRODUCT(((Recommendations[ImplStatus]="Implemented")+(Recommendations[ImplStatus]="Compensated"))*ISNUMBER(MATCH(Recommendations[Id],J27:AW27,0)))/COUNTIF(J27:AW27,"&lt;&gt;"))</f>
        <v>0</v>
      </c>
      <c r="J27" s="93" t="s">
        <v>127</v>
      </c>
      <c r="K27" s="93" t="s">
        <v>306</v>
      </c>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901</v>
      </c>
      <c r="B28" s="84" t="s">
        <v>949</v>
      </c>
      <c r="C28" s="86" t="s">
        <v>950</v>
      </c>
      <c r="D28" s="88" t="s">
        <v>951</v>
      </c>
      <c r="E28" s="88" t="s">
        <v>952</v>
      </c>
      <c r="F28" s="89" t="s">
        <v>907</v>
      </c>
      <c r="G28" s="89" t="s">
        <v>892</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901</v>
      </c>
      <c r="B29" s="84" t="s">
        <v>953</v>
      </c>
      <c r="C29" s="86" t="s">
        <v>954</v>
      </c>
      <c r="D29" s="88" t="s">
        <v>955</v>
      </c>
      <c r="E29" s="88" t="s">
        <v>956</v>
      </c>
      <c r="F29" s="89" t="s">
        <v>907</v>
      </c>
      <c r="G29" s="89" t="s">
        <v>892</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901</v>
      </c>
      <c r="B30" s="84" t="s">
        <v>957</v>
      </c>
      <c r="C30" s="86" t="s">
        <v>958</v>
      </c>
      <c r="D30" s="88" t="s">
        <v>959</v>
      </c>
      <c r="E30" s="88" t="s">
        <v>960</v>
      </c>
      <c r="F30" s="89" t="s">
        <v>907</v>
      </c>
      <c r="G30" s="89" t="s">
        <v>860</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961</v>
      </c>
      <c r="B31" s="83">
        <v>4</v>
      </c>
      <c r="C31" s="85" t="s">
        <v>21</v>
      </c>
      <c r="D31" s="87" t="s">
        <v>962</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961</v>
      </c>
      <c r="B32" s="84" t="s">
        <v>963</v>
      </c>
      <c r="C32" s="86" t="s">
        <v>964</v>
      </c>
      <c r="D32" s="88" t="s">
        <v>965</v>
      </c>
      <c r="E32" s="88" t="s">
        <v>966</v>
      </c>
      <c r="F32" s="89" t="s">
        <v>967</v>
      </c>
      <c r="G32" s="89" t="s">
        <v>908</v>
      </c>
      <c r="H32" s="89">
        <v>1</v>
      </c>
      <c r="I32" s="91">
        <f>IF(COUNTIF(J32:AW32,"&lt;&gt;")=0,"",SUMPRODUCT(((Recommendations[ImplStatus]="Implemented")+(Recommendations[ImplStatus]="Compensated"))*ISNUMBER(MATCH(Recommendations[Id],J32:AW32,0)))/COUNTIF(J32:AW32,"&lt;&gt;"))</f>
        <v>0</v>
      </c>
      <c r="J32" s="93" t="s">
        <v>122</v>
      </c>
      <c r="K32" s="93" t="s">
        <v>371</v>
      </c>
      <c r="L32" s="93" t="s">
        <v>376</v>
      </c>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961</v>
      </c>
      <c r="B33" s="84" t="s">
        <v>968</v>
      </c>
      <c r="C33" s="86" t="s">
        <v>969</v>
      </c>
      <c r="D33" s="88" t="s">
        <v>970</v>
      </c>
      <c r="E33" s="88" t="s">
        <v>971</v>
      </c>
      <c r="F33" s="89" t="s">
        <v>967</v>
      </c>
      <c r="G33" s="89" t="s">
        <v>908</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961</v>
      </c>
      <c r="B34" s="84" t="s">
        <v>972</v>
      </c>
      <c r="C34" s="86" t="s">
        <v>973</v>
      </c>
      <c r="D34" s="88" t="s">
        <v>974</v>
      </c>
      <c r="E34" s="88" t="s">
        <v>975</v>
      </c>
      <c r="F34" s="89" t="s">
        <v>849</v>
      </c>
      <c r="G34" s="89" t="s">
        <v>892</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961</v>
      </c>
      <c r="B35" s="84" t="s">
        <v>976</v>
      </c>
      <c r="C35" s="86" t="s">
        <v>977</v>
      </c>
      <c r="D35" s="88" t="s">
        <v>978</v>
      </c>
      <c r="E35" s="88" t="s">
        <v>979</v>
      </c>
      <c r="F35" s="89" t="s">
        <v>849</v>
      </c>
      <c r="G35" s="89" t="s">
        <v>892</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961</v>
      </c>
      <c r="B36" s="84" t="s">
        <v>980</v>
      </c>
      <c r="C36" s="86" t="s">
        <v>981</v>
      </c>
      <c r="D36" s="88" t="s">
        <v>982</v>
      </c>
      <c r="E36" s="88" t="s">
        <v>983</v>
      </c>
      <c r="F36" s="89" t="s">
        <v>849</v>
      </c>
      <c r="G36" s="89" t="s">
        <v>892</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961</v>
      </c>
      <c r="B37" s="84" t="s">
        <v>984</v>
      </c>
      <c r="C37" s="86" t="s">
        <v>985</v>
      </c>
      <c r="D37" s="88" t="s">
        <v>986</v>
      </c>
      <c r="E37" s="88" t="s">
        <v>987</v>
      </c>
      <c r="F37" s="89" t="s">
        <v>849</v>
      </c>
      <c r="G37" s="89" t="s">
        <v>892</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961</v>
      </c>
      <c r="B38" s="84" t="s">
        <v>988</v>
      </c>
      <c r="C38" s="86" t="s">
        <v>989</v>
      </c>
      <c r="D38" s="88" t="s">
        <v>990</v>
      </c>
      <c r="E38" s="88" t="s">
        <v>991</v>
      </c>
      <c r="F38" s="89" t="s">
        <v>992</v>
      </c>
      <c r="G38" s="89" t="s">
        <v>892</v>
      </c>
      <c r="H38" s="89">
        <v>1</v>
      </c>
      <c r="I38" s="91">
        <f>IF(COUNTIF(J38:AW38,"&lt;&gt;")=0,"",SUMPRODUCT(((Recommendations[ImplStatus]="Implemented")+(Recommendations[ImplStatus]="Compensated"))*ISNUMBER(MATCH(Recommendations[Id],J38:AW38,0)))/COUNTIF(J38:AW38,"&lt;&gt;"))</f>
        <v>0</v>
      </c>
      <c r="J38" s="93" t="s">
        <v>448</v>
      </c>
      <c r="K38" s="93" t="s">
        <v>453</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961</v>
      </c>
      <c r="B39" s="84" t="s">
        <v>993</v>
      </c>
      <c r="C39" s="86" t="s">
        <v>994</v>
      </c>
      <c r="D39" s="88" t="s">
        <v>995</v>
      </c>
      <c r="E39" s="88" t="s">
        <v>996</v>
      </c>
      <c r="F39" s="89" t="s">
        <v>849</v>
      </c>
      <c r="G39" s="89" t="s">
        <v>892</v>
      </c>
      <c r="H39" s="89">
        <v>2</v>
      </c>
      <c r="I39" s="91">
        <f>IF(COUNTIF(J39:AW39,"&lt;&gt;")=0,"",SUMPRODUCT(((Recommendations[ImplStatus]="Implemented")+(Recommendations[ImplStatus]="Compensated"))*ISNUMBER(MATCH(Recommendations[Id],J39:AW39,0)))/COUNTIF(J39:AW39,"&lt;&gt;"))</f>
        <v>0</v>
      </c>
      <c r="J39" s="93" t="s">
        <v>231</v>
      </c>
      <c r="K39" s="93" t="s">
        <v>236</v>
      </c>
      <c r="L39" s="93" t="s">
        <v>241</v>
      </c>
      <c r="M39" s="93" t="s">
        <v>246</v>
      </c>
      <c r="N39" s="93" t="s">
        <v>251</v>
      </c>
      <c r="O39" s="93" t="s">
        <v>256</v>
      </c>
      <c r="P39" s="93" t="s">
        <v>261</v>
      </c>
      <c r="Q39" s="93" t="s">
        <v>266</v>
      </c>
      <c r="R39" s="93" t="s">
        <v>458</v>
      </c>
      <c r="S39" s="93" t="s">
        <v>478</v>
      </c>
      <c r="T39" s="93" t="s">
        <v>483</v>
      </c>
      <c r="U39" s="93" t="s">
        <v>488</v>
      </c>
      <c r="V39" s="93" t="s">
        <v>493</v>
      </c>
      <c r="W39" s="93" t="s">
        <v>498</v>
      </c>
      <c r="X39" s="93" t="s">
        <v>503</v>
      </c>
      <c r="Y39" s="93" t="s">
        <v>508</v>
      </c>
      <c r="Z39" s="93" t="s">
        <v>513</v>
      </c>
      <c r="AA39" s="93" t="s">
        <v>518</v>
      </c>
      <c r="AB39" s="93" t="s">
        <v>523</v>
      </c>
      <c r="AC39" s="93" t="s">
        <v>528</v>
      </c>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961</v>
      </c>
      <c r="B40" s="84" t="s">
        <v>997</v>
      </c>
      <c r="C40" s="86" t="s">
        <v>998</v>
      </c>
      <c r="D40" s="88" t="s">
        <v>999</v>
      </c>
      <c r="E40" s="88" t="s">
        <v>1000</v>
      </c>
      <c r="F40" s="89" t="s">
        <v>849</v>
      </c>
      <c r="G40" s="89" t="s">
        <v>892</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961</v>
      </c>
      <c r="B41" s="84" t="s">
        <v>1001</v>
      </c>
      <c r="C41" s="86" t="s">
        <v>1002</v>
      </c>
      <c r="D41" s="88" t="s">
        <v>1003</v>
      </c>
      <c r="E41" s="88" t="s">
        <v>1004</v>
      </c>
      <c r="F41" s="89" t="s">
        <v>849</v>
      </c>
      <c r="G41" s="89" t="s">
        <v>892</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961</v>
      </c>
      <c r="B42" s="84" t="s">
        <v>1005</v>
      </c>
      <c r="C42" s="86" t="s">
        <v>1006</v>
      </c>
      <c r="D42" s="88" t="s">
        <v>1007</v>
      </c>
      <c r="E42" s="88" t="s">
        <v>1008</v>
      </c>
      <c r="F42" s="89" t="s">
        <v>907</v>
      </c>
      <c r="G42" s="89" t="s">
        <v>892</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961</v>
      </c>
      <c r="B43" s="84" t="s">
        <v>1009</v>
      </c>
      <c r="C43" s="86" t="s">
        <v>1010</v>
      </c>
      <c r="D43" s="88" t="s">
        <v>1011</v>
      </c>
      <c r="E43" s="88" t="s">
        <v>1012</v>
      </c>
      <c r="F43" s="89" t="s">
        <v>907</v>
      </c>
      <c r="G43" s="89" t="s">
        <v>892</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1013</v>
      </c>
      <c r="B44" s="83">
        <v>5</v>
      </c>
      <c r="C44" s="85" t="s">
        <v>21</v>
      </c>
      <c r="D44" s="87" t="s">
        <v>1014</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1013</v>
      </c>
      <c r="B45" s="84" t="s">
        <v>1015</v>
      </c>
      <c r="C45" s="86" t="s">
        <v>1016</v>
      </c>
      <c r="D45" s="88" t="s">
        <v>1017</v>
      </c>
      <c r="E45" s="88" t="s">
        <v>1018</v>
      </c>
      <c r="F45" s="89" t="s">
        <v>992</v>
      </c>
      <c r="G45" s="89" t="s">
        <v>850</v>
      </c>
      <c r="H45" s="89">
        <v>1</v>
      </c>
      <c r="I45" s="91">
        <f>IF(COUNTIF(J45:AW45,"&lt;&gt;")=0,"",SUMPRODUCT(((Recommendations[ImplStatus]="Implemented")+(Recommendations[ImplStatus]="Compensated"))*ISNUMBER(MATCH(Recommendations[Id],J45:AW45,0)))/COUNTIF(J45:AW45,"&lt;&gt;"))</f>
        <v>0</v>
      </c>
      <c r="J45" s="93" t="s">
        <v>30</v>
      </c>
      <c r="K45" s="93" t="s">
        <v>153</v>
      </c>
      <c r="L45" s="93" t="s">
        <v>163</v>
      </c>
      <c r="M45" s="93" t="s">
        <v>301</v>
      </c>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1013</v>
      </c>
      <c r="B46" s="84" t="s">
        <v>1019</v>
      </c>
      <c r="C46" s="86" t="s">
        <v>1020</v>
      </c>
      <c r="D46" s="88" t="s">
        <v>1021</v>
      </c>
      <c r="E46" s="88" t="s">
        <v>1022</v>
      </c>
      <c r="F46" s="89" t="s">
        <v>992</v>
      </c>
      <c r="G46" s="89" t="s">
        <v>892</v>
      </c>
      <c r="H46" s="89">
        <v>1</v>
      </c>
      <c r="I46" s="91">
        <f>IF(COUNTIF(J46:AW46,"&lt;&gt;")=0,"",SUMPRODUCT(((Recommendations[ImplStatus]="Implemented")+(Recommendations[ImplStatus]="Compensated"))*ISNUMBER(MATCH(Recommendations[Id],J46:AW46,0)))/COUNTIF(J46:AW46,"&lt;&gt;"))</f>
        <v>0</v>
      </c>
      <c r="J46" s="93" t="s">
        <v>72</v>
      </c>
      <c r="K46" s="93" t="s">
        <v>271</v>
      </c>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1013</v>
      </c>
      <c r="B47" s="84" t="s">
        <v>1023</v>
      </c>
      <c r="C47" s="86" t="s">
        <v>1024</v>
      </c>
      <c r="D47" s="88" t="s">
        <v>1025</v>
      </c>
      <c r="E47" s="88" t="s">
        <v>1026</v>
      </c>
      <c r="F47" s="89" t="s">
        <v>992</v>
      </c>
      <c r="G47" s="89" t="s">
        <v>892</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1013</v>
      </c>
      <c r="B48" s="84" t="s">
        <v>1027</v>
      </c>
      <c r="C48" s="86" t="s">
        <v>1028</v>
      </c>
      <c r="D48" s="88" t="s">
        <v>1029</v>
      </c>
      <c r="E48" s="88" t="s">
        <v>1030</v>
      </c>
      <c r="F48" s="89" t="s">
        <v>992</v>
      </c>
      <c r="G48" s="89" t="s">
        <v>892</v>
      </c>
      <c r="H48" s="89">
        <v>1</v>
      </c>
      <c r="I48" s="91">
        <f>IF(COUNTIF(J48:AW48,"&lt;&gt;")=0,"",SUMPRODUCT(((Recommendations[ImplStatus]="Implemented")+(Recommendations[ImplStatus]="Compensated"))*ISNUMBER(MATCH(Recommendations[Id],J48:AW48,0)))/COUNTIF(J48:AW48,"&lt;&gt;"))</f>
        <v>0</v>
      </c>
      <c r="J48" s="93" t="s">
        <v>52</v>
      </c>
      <c r="K48" s="93" t="s">
        <v>117</v>
      </c>
      <c r="L48" s="93" t="s">
        <v>212</v>
      </c>
      <c r="M48" s="93" t="s">
        <v>217</v>
      </c>
      <c r="N48" s="93" t="s">
        <v>221</v>
      </c>
      <c r="O48" s="93" t="s">
        <v>341</v>
      </c>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1013</v>
      </c>
      <c r="B49" s="84" t="s">
        <v>1031</v>
      </c>
      <c r="C49" s="86" t="s">
        <v>1032</v>
      </c>
      <c r="D49" s="88" t="s">
        <v>1033</v>
      </c>
      <c r="E49" s="88" t="s">
        <v>1034</v>
      </c>
      <c r="F49" s="89" t="s">
        <v>992</v>
      </c>
      <c r="G49" s="89" t="s">
        <v>850</v>
      </c>
      <c r="H49" s="89">
        <v>2</v>
      </c>
      <c r="I49" s="91">
        <f>IF(COUNTIF(J49:AW49,"&lt;&gt;")=0,"",SUMPRODUCT(((Recommendations[ImplStatus]="Implemented")+(Recommendations[ImplStatus]="Compensated"))*ISNUMBER(MATCH(Recommendations[Id],J49:AW49,0)))/COUNTIF(J49:AW49,"&lt;&gt;"))</f>
        <v>0</v>
      </c>
      <c r="J49" s="93" t="s">
        <v>158</v>
      </c>
      <c r="K49" s="93" t="s">
        <v>346</v>
      </c>
      <c r="L49" s="93" t="s">
        <v>390</v>
      </c>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1013</v>
      </c>
      <c r="B50" s="84" t="s">
        <v>1035</v>
      </c>
      <c r="C50" s="86" t="s">
        <v>1036</v>
      </c>
      <c r="D50" s="88" t="s">
        <v>1037</v>
      </c>
      <c r="E50" s="88" t="s">
        <v>1038</v>
      </c>
      <c r="F50" s="89" t="s">
        <v>992</v>
      </c>
      <c r="G50" s="89" t="s">
        <v>908</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1039</v>
      </c>
      <c r="B51" s="83">
        <v>6</v>
      </c>
      <c r="C51" s="85" t="s">
        <v>21</v>
      </c>
      <c r="D51" s="87" t="s">
        <v>1040</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1039</v>
      </c>
      <c r="B52" s="84" t="s">
        <v>1041</v>
      </c>
      <c r="C52" s="86" t="s">
        <v>1042</v>
      </c>
      <c r="D52" s="88" t="s">
        <v>1043</v>
      </c>
      <c r="E52" s="88" t="s">
        <v>1044</v>
      </c>
      <c r="F52" s="89" t="s">
        <v>967</v>
      </c>
      <c r="G52" s="89" t="s">
        <v>908</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1039</v>
      </c>
      <c r="B53" s="84" t="s">
        <v>1045</v>
      </c>
      <c r="C53" s="86" t="s">
        <v>1046</v>
      </c>
      <c r="D53" s="88" t="s">
        <v>1047</v>
      </c>
      <c r="E53" s="88" t="s">
        <v>1048</v>
      </c>
      <c r="F53" s="89" t="s">
        <v>967</v>
      </c>
      <c r="G53" s="89" t="s">
        <v>908</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1039</v>
      </c>
      <c r="B54" s="84" t="s">
        <v>1049</v>
      </c>
      <c r="C54" s="86" t="s">
        <v>1050</v>
      </c>
      <c r="D54" s="88" t="s">
        <v>1051</v>
      </c>
      <c r="E54" s="88" t="s">
        <v>1052</v>
      </c>
      <c r="F54" s="89" t="s">
        <v>992</v>
      </c>
      <c r="G54" s="89" t="s">
        <v>892</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1039</v>
      </c>
      <c r="B55" s="84" t="s">
        <v>1053</v>
      </c>
      <c r="C55" s="86" t="s">
        <v>1054</v>
      </c>
      <c r="D55" s="88" t="s">
        <v>1055</v>
      </c>
      <c r="E55" s="88" t="s">
        <v>1056</v>
      </c>
      <c r="F55" s="89" t="s">
        <v>992</v>
      </c>
      <c r="G55" s="89" t="s">
        <v>892</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1039</v>
      </c>
      <c r="B56" s="84" t="s">
        <v>1057</v>
      </c>
      <c r="C56" s="86" t="s">
        <v>1058</v>
      </c>
      <c r="D56" s="88" t="s">
        <v>1059</v>
      </c>
      <c r="E56" s="88" t="s">
        <v>1060</v>
      </c>
      <c r="F56" s="89" t="s">
        <v>992</v>
      </c>
      <c r="G56" s="89" t="s">
        <v>892</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1039</v>
      </c>
      <c r="B57" s="84" t="s">
        <v>1061</v>
      </c>
      <c r="C57" s="86" t="s">
        <v>1062</v>
      </c>
      <c r="D57" s="88" t="s">
        <v>1063</v>
      </c>
      <c r="E57" s="88" t="s">
        <v>1064</v>
      </c>
      <c r="F57" s="89" t="s">
        <v>875</v>
      </c>
      <c r="G57" s="89" t="s">
        <v>850</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1039</v>
      </c>
      <c r="B58" s="84" t="s">
        <v>1065</v>
      </c>
      <c r="C58" s="86" t="s">
        <v>1066</v>
      </c>
      <c r="D58" s="88" t="s">
        <v>1067</v>
      </c>
      <c r="E58" s="88" t="s">
        <v>1068</v>
      </c>
      <c r="F58" s="89" t="s">
        <v>992</v>
      </c>
      <c r="G58" s="89" t="s">
        <v>892</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1039</v>
      </c>
      <c r="B59" s="84" t="s">
        <v>1069</v>
      </c>
      <c r="C59" s="86" t="s">
        <v>1070</v>
      </c>
      <c r="D59" s="88" t="s">
        <v>1071</v>
      </c>
      <c r="E59" s="88" t="s">
        <v>1072</v>
      </c>
      <c r="F59" s="89" t="s">
        <v>992</v>
      </c>
      <c r="G59" s="89" t="s">
        <v>908</v>
      </c>
      <c r="H59" s="89">
        <v>3</v>
      </c>
      <c r="I59" s="91">
        <f>IF(COUNTIF(J59:AW59,"&lt;&gt;")=0,"",SUMPRODUCT(((Recommendations[ImplStatus]="Implemented")+(Recommendations[ImplStatus]="Compensated"))*ISNUMBER(MATCH(Recommendations[Id],J59:AW59,0)))/COUNTIF(J59:AW59,"&lt;&gt;"))</f>
        <v>0</v>
      </c>
      <c r="J59" s="93" t="s">
        <v>25</v>
      </c>
      <c r="K59" s="93" t="s">
        <v>57</v>
      </c>
      <c r="L59" s="93" t="s">
        <v>62</v>
      </c>
      <c r="M59" s="93" t="s">
        <v>112</v>
      </c>
      <c r="N59" s="93" t="s">
        <v>148</v>
      </c>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1073</v>
      </c>
      <c r="B60" s="83">
        <v>7</v>
      </c>
      <c r="C60" s="85" t="s">
        <v>21</v>
      </c>
      <c r="D60" s="87" t="s">
        <v>1074</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1073</v>
      </c>
      <c r="B61" s="84" t="s">
        <v>1075</v>
      </c>
      <c r="C61" s="86" t="s">
        <v>1076</v>
      </c>
      <c r="D61" s="88" t="s">
        <v>1077</v>
      </c>
      <c r="E61" s="88" t="s">
        <v>1078</v>
      </c>
      <c r="F61" s="89" t="s">
        <v>967</v>
      </c>
      <c r="G61" s="89" t="s">
        <v>908</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1073</v>
      </c>
      <c r="B62" s="84" t="s">
        <v>1079</v>
      </c>
      <c r="C62" s="86" t="s">
        <v>1080</v>
      </c>
      <c r="D62" s="88" t="s">
        <v>1081</v>
      </c>
      <c r="E62" s="88" t="s">
        <v>1082</v>
      </c>
      <c r="F62" s="89" t="s">
        <v>967</v>
      </c>
      <c r="G62" s="89" t="s">
        <v>908</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1073</v>
      </c>
      <c r="B63" s="84" t="s">
        <v>1083</v>
      </c>
      <c r="C63" s="86" t="s">
        <v>1084</v>
      </c>
      <c r="D63" s="88" t="s">
        <v>1085</v>
      </c>
      <c r="E63" s="88" t="s">
        <v>1086</v>
      </c>
      <c r="F63" s="89" t="s">
        <v>875</v>
      </c>
      <c r="G63" s="89" t="s">
        <v>892</v>
      </c>
      <c r="H63" s="89">
        <v>1</v>
      </c>
      <c r="I63" s="91">
        <f>IF(COUNTIF(J63:AW63,"&lt;&gt;")=0,"",SUMPRODUCT(((Recommendations[ImplStatus]="Implemented")+(Recommendations[ImplStatus]="Compensated"))*ISNUMBER(MATCH(Recommendations[Id],J63:AW63,0)))/COUNTIF(J63:AW63,"&lt;&gt;"))</f>
        <v>0</v>
      </c>
      <c r="J63" s="93" t="s">
        <v>399</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1073</v>
      </c>
      <c r="B64" s="84" t="s">
        <v>1087</v>
      </c>
      <c r="C64" s="86" t="s">
        <v>1088</v>
      </c>
      <c r="D64" s="88" t="s">
        <v>1089</v>
      </c>
      <c r="E64" s="88" t="s">
        <v>1090</v>
      </c>
      <c r="F64" s="89" t="s">
        <v>875</v>
      </c>
      <c r="G64" s="89" t="s">
        <v>892</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1073</v>
      </c>
      <c r="B65" s="84" t="s">
        <v>1091</v>
      </c>
      <c r="C65" s="86" t="s">
        <v>1092</v>
      </c>
      <c r="D65" s="88" t="s">
        <v>1093</v>
      </c>
      <c r="E65" s="88" t="s">
        <v>1094</v>
      </c>
      <c r="F65" s="89" t="s">
        <v>875</v>
      </c>
      <c r="G65" s="89" t="s">
        <v>850</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1073</v>
      </c>
      <c r="B66" s="84" t="s">
        <v>1095</v>
      </c>
      <c r="C66" s="86" t="s">
        <v>1096</v>
      </c>
      <c r="D66" s="88" t="s">
        <v>1097</v>
      </c>
      <c r="E66" s="88" t="s">
        <v>1098</v>
      </c>
      <c r="F66" s="89" t="s">
        <v>875</v>
      </c>
      <c r="G66" s="89" t="s">
        <v>850</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1073</v>
      </c>
      <c r="B67" s="84" t="s">
        <v>1099</v>
      </c>
      <c r="C67" s="86" t="s">
        <v>1100</v>
      </c>
      <c r="D67" s="88" t="s">
        <v>1101</v>
      </c>
      <c r="E67" s="88" t="s">
        <v>1102</v>
      </c>
      <c r="F67" s="89" t="s">
        <v>875</v>
      </c>
      <c r="G67" s="89" t="s">
        <v>855</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1103</v>
      </c>
      <c r="B68" s="83">
        <v>8</v>
      </c>
      <c r="C68" s="85" t="s">
        <v>21</v>
      </c>
      <c r="D68" s="87" t="s">
        <v>1104</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1103</v>
      </c>
      <c r="B69" s="84" t="s">
        <v>1105</v>
      </c>
      <c r="C69" s="86" t="s">
        <v>1106</v>
      </c>
      <c r="D69" s="88" t="s">
        <v>1107</v>
      </c>
      <c r="E69" s="88" t="s">
        <v>1108</v>
      </c>
      <c r="F69" s="89" t="s">
        <v>967</v>
      </c>
      <c r="G69" s="89" t="s">
        <v>908</v>
      </c>
      <c r="H69" s="89">
        <v>1</v>
      </c>
      <c r="I69" s="91">
        <f>IF(COUNTIF(J69:AW69,"&lt;&gt;")=0,"",SUMPRODUCT(((Recommendations[ImplStatus]="Implemented")+(Recommendations[ImplStatus]="Compensated"))*ISNUMBER(MATCH(Recommendations[Id],J69:AW69,0)))/COUNTIF(J69:AW69,"&lt;&gt;"))</f>
        <v>0</v>
      </c>
      <c r="J69" s="93" t="s">
        <v>47</v>
      </c>
      <c r="K69" s="93" t="s">
        <v>173</v>
      </c>
      <c r="L69" s="93" t="s">
        <v>207</v>
      </c>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1103</v>
      </c>
      <c r="B70" s="84" t="s">
        <v>1109</v>
      </c>
      <c r="C70" s="86" t="s">
        <v>1110</v>
      </c>
      <c r="D70" s="88" t="s">
        <v>1111</v>
      </c>
      <c r="E70" s="88" t="s">
        <v>1112</v>
      </c>
      <c r="F70" s="89" t="s">
        <v>907</v>
      </c>
      <c r="G70" s="89" t="s">
        <v>860</v>
      </c>
      <c r="H70" s="89">
        <v>1</v>
      </c>
      <c r="I70" s="91">
        <f>IF(COUNTIF(J70:AW70,"&lt;&gt;")=0,"",SUMPRODUCT(((Recommendations[ImplStatus]="Implemented")+(Recommendations[ImplStatus]="Compensated"))*ISNUMBER(MATCH(Recommendations[Id],J70:AW70,0)))/COUNTIF(J70:AW70,"&lt;&gt;"))</f>
        <v>0</v>
      </c>
      <c r="J70" s="93" t="s">
        <v>168</v>
      </c>
      <c r="K70" s="93" t="s">
        <v>182</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1103</v>
      </c>
      <c r="B71" s="84" t="s">
        <v>1113</v>
      </c>
      <c r="C71" s="86" t="s">
        <v>1114</v>
      </c>
      <c r="D71" s="88" t="s">
        <v>1115</v>
      </c>
      <c r="E71" s="88" t="s">
        <v>1116</v>
      </c>
      <c r="F71" s="89" t="s">
        <v>907</v>
      </c>
      <c r="G71" s="89" t="s">
        <v>892</v>
      </c>
      <c r="H71" s="89">
        <v>1</v>
      </c>
      <c r="I71" s="91">
        <f>IF(COUNTIF(J71:AW71,"&lt;&gt;")=0,"",SUMPRODUCT(((Recommendations[ImplStatus]="Implemented")+(Recommendations[ImplStatus]="Compensated"))*ISNUMBER(MATCH(Recommendations[Id],J71:AW71,0)))/COUNTIF(J71:AW71,"&lt;&gt;"))</f>
        <v>0</v>
      </c>
      <c r="J71" s="93" t="s">
        <v>192</v>
      </c>
      <c r="K71" s="93" t="s">
        <v>197</v>
      </c>
      <c r="L71" s="93" t="s">
        <v>202</v>
      </c>
      <c r="M71" s="93" t="s">
        <v>351</v>
      </c>
      <c r="N71" s="93" t="s">
        <v>356</v>
      </c>
      <c r="O71" s="93" t="s">
        <v>361</v>
      </c>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1103</v>
      </c>
      <c r="B72" s="84" t="s">
        <v>1117</v>
      </c>
      <c r="C72" s="86" t="s">
        <v>1118</v>
      </c>
      <c r="D72" s="88" t="s">
        <v>1119</v>
      </c>
      <c r="E72" s="88" t="s">
        <v>1120</v>
      </c>
      <c r="F72" s="89" t="s">
        <v>1121</v>
      </c>
      <c r="G72" s="89" t="s">
        <v>892</v>
      </c>
      <c r="H72" s="89">
        <v>2</v>
      </c>
      <c r="I72" s="91">
        <f>IF(COUNTIF(J72:AW72,"&lt;&gt;")=0,"",SUMPRODUCT(((Recommendations[ImplStatus]="Implemented")+(Recommendations[ImplStatus]="Compensated"))*ISNUMBER(MATCH(Recommendations[Id],J72:AW72,0)))/COUNTIF(J72:AW72,"&lt;&gt;"))</f>
        <v>0</v>
      </c>
      <c r="J72" s="93" t="s">
        <v>366</v>
      </c>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1103</v>
      </c>
      <c r="B73" s="84" t="s">
        <v>1122</v>
      </c>
      <c r="C73" s="86" t="s">
        <v>1123</v>
      </c>
      <c r="D73" s="88" t="s">
        <v>1124</v>
      </c>
      <c r="E73" s="88" t="s">
        <v>1125</v>
      </c>
      <c r="F73" s="89" t="s">
        <v>907</v>
      </c>
      <c r="G73" s="89" t="s">
        <v>860</v>
      </c>
      <c r="H73" s="89">
        <v>2</v>
      </c>
      <c r="I73" s="91">
        <f>IF(COUNTIF(J73:AW73,"&lt;&gt;")=0,"",SUMPRODUCT(((Recommendations[ImplStatus]="Implemented")+(Recommendations[ImplStatus]="Compensated"))*ISNUMBER(MATCH(Recommendations[Id],J73:AW73,0)))/COUNTIF(J73:AW73,"&lt;&gt;"))</f>
        <v>0</v>
      </c>
      <c r="J73" s="93" t="s">
        <v>177</v>
      </c>
      <c r="K73" s="93" t="s">
        <v>187</v>
      </c>
      <c r="L73" s="93" t="s">
        <v>380</v>
      </c>
      <c r="M73" s="93" t="s">
        <v>404</v>
      </c>
      <c r="N73" s="93" t="s">
        <v>409</v>
      </c>
      <c r="O73" s="93" t="s">
        <v>413</v>
      </c>
      <c r="P73" s="93" t="s">
        <v>418</v>
      </c>
      <c r="Q73" s="93" t="s">
        <v>423</v>
      </c>
      <c r="R73" s="93" t="s">
        <v>428</v>
      </c>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1103</v>
      </c>
      <c r="B74" s="84" t="s">
        <v>1126</v>
      </c>
      <c r="C74" s="86" t="s">
        <v>1127</v>
      </c>
      <c r="D74" s="88" t="s">
        <v>1128</v>
      </c>
      <c r="E74" s="88" t="s">
        <v>1129</v>
      </c>
      <c r="F74" s="89" t="s">
        <v>907</v>
      </c>
      <c r="G74" s="89" t="s">
        <v>860</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1103</v>
      </c>
      <c r="B75" s="84" t="s">
        <v>1130</v>
      </c>
      <c r="C75" s="86" t="s">
        <v>1131</v>
      </c>
      <c r="D75" s="88" t="s">
        <v>1132</v>
      </c>
      <c r="E75" s="88" t="s">
        <v>1133</v>
      </c>
      <c r="F75" s="89" t="s">
        <v>907</v>
      </c>
      <c r="G75" s="89" t="s">
        <v>860</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1103</v>
      </c>
      <c r="B76" s="84" t="s">
        <v>1134</v>
      </c>
      <c r="C76" s="86" t="s">
        <v>1135</v>
      </c>
      <c r="D76" s="88" t="s">
        <v>1136</v>
      </c>
      <c r="E76" s="88" t="s">
        <v>1137</v>
      </c>
      <c r="F76" s="89" t="s">
        <v>907</v>
      </c>
      <c r="G76" s="89" t="s">
        <v>860</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1103</v>
      </c>
      <c r="B77" s="84" t="s">
        <v>1138</v>
      </c>
      <c r="C77" s="86" t="s">
        <v>1139</v>
      </c>
      <c r="D77" s="88" t="s">
        <v>1140</v>
      </c>
      <c r="E77" s="88" t="s">
        <v>1141</v>
      </c>
      <c r="F77" s="89" t="s">
        <v>907</v>
      </c>
      <c r="G77" s="89" t="s">
        <v>860</v>
      </c>
      <c r="H77" s="89">
        <v>2</v>
      </c>
      <c r="I77" s="91">
        <f>IF(COUNTIF(J77:AW77,"&lt;&gt;")=0,"",SUMPRODUCT(((Recommendations[ImplStatus]="Implemented")+(Recommendations[ImplStatus]="Compensated"))*ISNUMBER(MATCH(Recommendations[Id],J77:AW77,0)))/COUNTIF(J77:AW77,"&lt;&gt;"))</f>
        <v>0</v>
      </c>
      <c r="J77" s="93" t="s">
        <v>433</v>
      </c>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1103</v>
      </c>
      <c r="B78" s="84" t="s">
        <v>1142</v>
      </c>
      <c r="C78" s="86" t="s">
        <v>1143</v>
      </c>
      <c r="D78" s="88" t="s">
        <v>1144</v>
      </c>
      <c r="E78" s="88" t="s">
        <v>1145</v>
      </c>
      <c r="F78" s="89" t="s">
        <v>907</v>
      </c>
      <c r="G78" s="89" t="s">
        <v>892</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1103</v>
      </c>
      <c r="B79" s="84" t="s">
        <v>1146</v>
      </c>
      <c r="C79" s="86" t="s">
        <v>1147</v>
      </c>
      <c r="D79" s="88" t="s">
        <v>1148</v>
      </c>
      <c r="E79" s="88" t="s">
        <v>1149</v>
      </c>
      <c r="F79" s="89" t="s">
        <v>907</v>
      </c>
      <c r="G79" s="89" t="s">
        <v>860</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1103</v>
      </c>
      <c r="B80" s="84" t="s">
        <v>1150</v>
      </c>
      <c r="C80" s="86" t="s">
        <v>1151</v>
      </c>
      <c r="D80" s="88" t="s">
        <v>1152</v>
      </c>
      <c r="E80" s="88" t="s">
        <v>1153</v>
      </c>
      <c r="F80" s="89" t="s">
        <v>907</v>
      </c>
      <c r="G80" s="89" t="s">
        <v>860</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1154</v>
      </c>
      <c r="B81" s="83">
        <v>9</v>
      </c>
      <c r="C81" s="85" t="s">
        <v>21</v>
      </c>
      <c r="D81" s="87" t="s">
        <v>1155</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1154</v>
      </c>
      <c r="B82" s="84" t="s">
        <v>1156</v>
      </c>
      <c r="C82" s="86" t="s">
        <v>1157</v>
      </c>
      <c r="D82" s="88" t="s">
        <v>1158</v>
      </c>
      <c r="E82" s="88" t="s">
        <v>1159</v>
      </c>
      <c r="F82" s="89" t="s">
        <v>875</v>
      </c>
      <c r="G82" s="89" t="s">
        <v>892</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1154</v>
      </c>
      <c r="B83" s="84" t="s">
        <v>1160</v>
      </c>
      <c r="C83" s="86" t="s">
        <v>1161</v>
      </c>
      <c r="D83" s="88" t="s">
        <v>1162</v>
      </c>
      <c r="E83" s="88" t="s">
        <v>1163</v>
      </c>
      <c r="F83" s="89" t="s">
        <v>849</v>
      </c>
      <c r="G83" s="89" t="s">
        <v>892</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1154</v>
      </c>
      <c r="B84" s="84" t="s">
        <v>1164</v>
      </c>
      <c r="C84" s="86" t="s">
        <v>1165</v>
      </c>
      <c r="D84" s="88" t="s">
        <v>1166</v>
      </c>
      <c r="E84" s="88" t="s">
        <v>1167</v>
      </c>
      <c r="F84" s="89" t="s">
        <v>1121</v>
      </c>
      <c r="G84" s="89" t="s">
        <v>892</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1154</v>
      </c>
      <c r="B85" s="84" t="s">
        <v>1168</v>
      </c>
      <c r="C85" s="86" t="s">
        <v>1169</v>
      </c>
      <c r="D85" s="88" t="s">
        <v>1170</v>
      </c>
      <c r="E85" s="88" t="s">
        <v>1171</v>
      </c>
      <c r="F85" s="89" t="s">
        <v>875</v>
      </c>
      <c r="G85" s="89" t="s">
        <v>892</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1154</v>
      </c>
      <c r="B86" s="84" t="s">
        <v>1172</v>
      </c>
      <c r="C86" s="86" t="s">
        <v>1173</v>
      </c>
      <c r="D86" s="88" t="s">
        <v>1174</v>
      </c>
      <c r="E86" s="88" t="s">
        <v>1175</v>
      </c>
      <c r="F86" s="89" t="s">
        <v>1121</v>
      </c>
      <c r="G86" s="89" t="s">
        <v>892</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1154</v>
      </c>
      <c r="B87" s="84" t="s">
        <v>1176</v>
      </c>
      <c r="C87" s="86" t="s">
        <v>1177</v>
      </c>
      <c r="D87" s="88" t="s">
        <v>1178</v>
      </c>
      <c r="E87" s="88" t="s">
        <v>1179</v>
      </c>
      <c r="F87" s="89" t="s">
        <v>1121</v>
      </c>
      <c r="G87" s="89" t="s">
        <v>892</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1154</v>
      </c>
      <c r="B88" s="84" t="s">
        <v>1180</v>
      </c>
      <c r="C88" s="86" t="s">
        <v>1181</v>
      </c>
      <c r="D88" s="88" t="s">
        <v>1182</v>
      </c>
      <c r="E88" s="88" t="s">
        <v>1183</v>
      </c>
      <c r="F88" s="89" t="s">
        <v>1121</v>
      </c>
      <c r="G88" s="89" t="s">
        <v>892</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1184</v>
      </c>
      <c r="B89" s="83">
        <v>10</v>
      </c>
      <c r="C89" s="85" t="s">
        <v>21</v>
      </c>
      <c r="D89" s="87" t="s">
        <v>1185</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1184</v>
      </c>
      <c r="B90" s="84" t="s">
        <v>1186</v>
      </c>
      <c r="C90" s="86" t="s">
        <v>1187</v>
      </c>
      <c r="D90" s="88" t="s">
        <v>1188</v>
      </c>
      <c r="E90" s="88" t="s">
        <v>1189</v>
      </c>
      <c r="F90" s="89" t="s">
        <v>849</v>
      </c>
      <c r="G90" s="89" t="s">
        <v>860</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1184</v>
      </c>
      <c r="B91" s="84" t="s">
        <v>1190</v>
      </c>
      <c r="C91" s="86" t="s">
        <v>1191</v>
      </c>
      <c r="D91" s="88" t="s">
        <v>1192</v>
      </c>
      <c r="E91" s="88" t="s">
        <v>1193</v>
      </c>
      <c r="F91" s="89" t="s">
        <v>849</v>
      </c>
      <c r="G91" s="89" t="s">
        <v>892</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1184</v>
      </c>
      <c r="B92" s="84" t="s">
        <v>1194</v>
      </c>
      <c r="C92" s="86" t="s">
        <v>1195</v>
      </c>
      <c r="D92" s="88" t="s">
        <v>1196</v>
      </c>
      <c r="E92" s="88" t="s">
        <v>1197</v>
      </c>
      <c r="F92" s="89" t="s">
        <v>849</v>
      </c>
      <c r="G92" s="89" t="s">
        <v>892</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1184</v>
      </c>
      <c r="B93" s="84" t="s">
        <v>1198</v>
      </c>
      <c r="C93" s="86" t="s">
        <v>1199</v>
      </c>
      <c r="D93" s="88" t="s">
        <v>1200</v>
      </c>
      <c r="E93" s="88" t="s">
        <v>1201</v>
      </c>
      <c r="F93" s="89" t="s">
        <v>849</v>
      </c>
      <c r="G93" s="89" t="s">
        <v>860</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1184</v>
      </c>
      <c r="B94" s="84" t="s">
        <v>1202</v>
      </c>
      <c r="C94" s="86" t="s">
        <v>1203</v>
      </c>
      <c r="D94" s="88" t="s">
        <v>1204</v>
      </c>
      <c r="E94" s="88" t="s">
        <v>1205</v>
      </c>
      <c r="F94" s="89" t="s">
        <v>849</v>
      </c>
      <c r="G94" s="89" t="s">
        <v>892</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1184</v>
      </c>
      <c r="B95" s="84" t="s">
        <v>1206</v>
      </c>
      <c r="C95" s="86" t="s">
        <v>1207</v>
      </c>
      <c r="D95" s="88" t="s">
        <v>1208</v>
      </c>
      <c r="E95" s="88" t="s">
        <v>1209</v>
      </c>
      <c r="F95" s="89" t="s">
        <v>849</v>
      </c>
      <c r="G95" s="89" t="s">
        <v>892</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1184</v>
      </c>
      <c r="B96" s="84" t="s">
        <v>1210</v>
      </c>
      <c r="C96" s="86" t="s">
        <v>1211</v>
      </c>
      <c r="D96" s="88" t="s">
        <v>1212</v>
      </c>
      <c r="E96" s="88" t="s">
        <v>1213</v>
      </c>
      <c r="F96" s="89" t="s">
        <v>849</v>
      </c>
      <c r="G96" s="89" t="s">
        <v>860</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1214</v>
      </c>
      <c r="B97" s="83">
        <v>11</v>
      </c>
      <c r="C97" s="85" t="s">
        <v>21</v>
      </c>
      <c r="D97" s="87" t="s">
        <v>1215</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1214</v>
      </c>
      <c r="B98" s="84" t="s">
        <v>1216</v>
      </c>
      <c r="C98" s="86" t="s">
        <v>1217</v>
      </c>
      <c r="D98" s="88" t="s">
        <v>1218</v>
      </c>
      <c r="E98" s="88" t="s">
        <v>1219</v>
      </c>
      <c r="F98" s="89" t="s">
        <v>967</v>
      </c>
      <c r="G98" s="89" t="s">
        <v>908</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1214</v>
      </c>
      <c r="B99" s="84" t="s">
        <v>1220</v>
      </c>
      <c r="C99" s="86" t="s">
        <v>1221</v>
      </c>
      <c r="D99" s="88" t="s">
        <v>1222</v>
      </c>
      <c r="E99" s="88" t="s">
        <v>1223</v>
      </c>
      <c r="F99" s="89" t="s">
        <v>907</v>
      </c>
      <c r="G99" s="89" t="s">
        <v>1224</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1214</v>
      </c>
      <c r="B100" s="84" t="s">
        <v>1225</v>
      </c>
      <c r="C100" s="86" t="s">
        <v>1226</v>
      </c>
      <c r="D100" s="88" t="s">
        <v>1227</v>
      </c>
      <c r="E100" s="88" t="s">
        <v>1228</v>
      </c>
      <c r="F100" s="89" t="s">
        <v>907</v>
      </c>
      <c r="G100" s="89" t="s">
        <v>892</v>
      </c>
      <c r="H100" s="89">
        <v>1</v>
      </c>
      <c r="I100" s="91">
        <f>IF(COUNTIF(J100:AW100,"&lt;&gt;")=0,"",SUMPRODUCT(((Recommendations[ImplStatus]="Implemented")+(Recommendations[ImplStatus]="Compensated"))*ISNUMBER(MATCH(Recommendations[Id],J100:AW100,0)))/COUNTIF(J100:AW100,"&lt;&gt;"))</f>
        <v>0</v>
      </c>
      <c r="J100" s="93" t="s">
        <v>82</v>
      </c>
      <c r="K100" s="93" t="s">
        <v>311</v>
      </c>
      <c r="L100" s="93" t="s">
        <v>316</v>
      </c>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1214</v>
      </c>
      <c r="B101" s="84" t="s">
        <v>1229</v>
      </c>
      <c r="C101" s="86" t="s">
        <v>1230</v>
      </c>
      <c r="D101" s="88" t="s">
        <v>1231</v>
      </c>
      <c r="E101" s="88" t="s">
        <v>1232</v>
      </c>
      <c r="F101" s="89" t="s">
        <v>907</v>
      </c>
      <c r="G101" s="89" t="s">
        <v>1224</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1214</v>
      </c>
      <c r="B102" s="84" t="s">
        <v>1233</v>
      </c>
      <c r="C102" s="86" t="s">
        <v>1234</v>
      </c>
      <c r="D102" s="88" t="s">
        <v>1235</v>
      </c>
      <c r="E102" s="88" t="s">
        <v>1236</v>
      </c>
      <c r="F102" s="89" t="s">
        <v>907</v>
      </c>
      <c r="G102" s="89" t="s">
        <v>1224</v>
      </c>
      <c r="H102" s="89">
        <v>2</v>
      </c>
      <c r="I102" s="91">
        <f>IF(COUNTIF(J102:AW102,"&lt;&gt;")=0,"",SUMPRODUCT(((Recommendations[ImplStatus]="Implemented")+(Recommendations[ImplStatus]="Compensated"))*ISNUMBER(MATCH(Recommendations[Id],J102:AW102,0)))/COUNTIF(J102:AW102,"&lt;&gt;"))</f>
        <v>0</v>
      </c>
      <c r="J102" s="93" t="s">
        <v>67</v>
      </c>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1237</v>
      </c>
      <c r="B103" s="83">
        <v>12</v>
      </c>
      <c r="C103" s="85" t="s">
        <v>21</v>
      </c>
      <c r="D103" s="87" t="s">
        <v>1238</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1237</v>
      </c>
      <c r="B104" s="84" t="s">
        <v>1239</v>
      </c>
      <c r="C104" s="86" t="s">
        <v>1240</v>
      </c>
      <c r="D104" s="88" t="s">
        <v>1241</v>
      </c>
      <c r="E104" s="88" t="s">
        <v>1242</v>
      </c>
      <c r="F104" s="89" t="s">
        <v>1121</v>
      </c>
      <c r="G104" s="89" t="s">
        <v>892</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1237</v>
      </c>
      <c r="B105" s="84" t="s">
        <v>1243</v>
      </c>
      <c r="C105" s="86" t="s">
        <v>1244</v>
      </c>
      <c r="D105" s="88" t="s">
        <v>1245</v>
      </c>
      <c r="E105" s="88" t="s">
        <v>1246</v>
      </c>
      <c r="F105" s="89" t="s">
        <v>1121</v>
      </c>
      <c r="G105" s="89" t="s">
        <v>892</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1237</v>
      </c>
      <c r="B106" s="84" t="s">
        <v>1247</v>
      </c>
      <c r="C106" s="86" t="s">
        <v>1248</v>
      </c>
      <c r="D106" s="88" t="s">
        <v>1249</v>
      </c>
      <c r="E106" s="88" t="s">
        <v>1250</v>
      </c>
      <c r="F106" s="89" t="s">
        <v>1121</v>
      </c>
      <c r="G106" s="89" t="s">
        <v>892</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1237</v>
      </c>
      <c r="B107" s="84" t="s">
        <v>1251</v>
      </c>
      <c r="C107" s="86" t="s">
        <v>1252</v>
      </c>
      <c r="D107" s="88" t="s">
        <v>1253</v>
      </c>
      <c r="E107" s="88" t="s">
        <v>1254</v>
      </c>
      <c r="F107" s="89" t="s">
        <v>967</v>
      </c>
      <c r="G107" s="89" t="s">
        <v>908</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1237</v>
      </c>
      <c r="B108" s="84" t="s">
        <v>1255</v>
      </c>
      <c r="C108" s="86" t="s">
        <v>1256</v>
      </c>
      <c r="D108" s="88" t="s">
        <v>1257</v>
      </c>
      <c r="E108" s="88" t="s">
        <v>1258</v>
      </c>
      <c r="F108" s="89" t="s">
        <v>1121</v>
      </c>
      <c r="G108" s="89" t="s">
        <v>892</v>
      </c>
      <c r="H108" s="89">
        <v>2</v>
      </c>
      <c r="I108" s="91">
        <f>IF(COUNTIF(J108:AW108,"&lt;&gt;")=0,"",SUMPRODUCT(((Recommendations[ImplStatus]="Implemented")+(Recommendations[ImplStatus]="Compensated"))*ISNUMBER(MATCH(Recommendations[Id],J108:AW108,0)))/COUNTIF(J108:AW108,"&lt;&gt;"))</f>
        <v>0</v>
      </c>
      <c r="J108" s="93" t="s">
        <v>14</v>
      </c>
      <c r="K108" s="93" t="s">
        <v>138</v>
      </c>
      <c r="L108" s="93" t="s">
        <v>143</v>
      </c>
      <c r="M108" s="93" t="s">
        <v>276</v>
      </c>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1237</v>
      </c>
      <c r="B109" s="84" t="s">
        <v>1259</v>
      </c>
      <c r="C109" s="86" t="s">
        <v>1260</v>
      </c>
      <c r="D109" s="88" t="s">
        <v>1261</v>
      </c>
      <c r="E109" s="88" t="s">
        <v>1262</v>
      </c>
      <c r="F109" s="89" t="s">
        <v>1121</v>
      </c>
      <c r="G109" s="89" t="s">
        <v>892</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1237</v>
      </c>
      <c r="B110" s="84" t="s">
        <v>1263</v>
      </c>
      <c r="C110" s="86" t="s">
        <v>1264</v>
      </c>
      <c r="D110" s="88" t="s">
        <v>1265</v>
      </c>
      <c r="E110" s="88" t="s">
        <v>1266</v>
      </c>
      <c r="F110" s="89" t="s">
        <v>849</v>
      </c>
      <c r="G110" s="89" t="s">
        <v>892</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1237</v>
      </c>
      <c r="B111" s="84" t="s">
        <v>1267</v>
      </c>
      <c r="C111" s="86" t="s">
        <v>1268</v>
      </c>
      <c r="D111" s="88" t="s">
        <v>1269</v>
      </c>
      <c r="E111" s="88" t="s">
        <v>1270</v>
      </c>
      <c r="F111" s="89" t="s">
        <v>849</v>
      </c>
      <c r="G111" s="89" t="s">
        <v>892</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1271</v>
      </c>
      <c r="B112" s="83">
        <v>13</v>
      </c>
      <c r="C112" s="85" t="s">
        <v>21</v>
      </c>
      <c r="D112" s="87" t="s">
        <v>1272</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1271</v>
      </c>
      <c r="B113" s="84" t="s">
        <v>1273</v>
      </c>
      <c r="C113" s="86" t="s">
        <v>1274</v>
      </c>
      <c r="D113" s="88" t="s">
        <v>1275</v>
      </c>
      <c r="E113" s="88" t="s">
        <v>1276</v>
      </c>
      <c r="F113" s="89" t="s">
        <v>1121</v>
      </c>
      <c r="G113" s="89" t="s">
        <v>860</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1271</v>
      </c>
      <c r="B114" s="84" t="s">
        <v>1277</v>
      </c>
      <c r="C114" s="86" t="s">
        <v>1278</v>
      </c>
      <c r="D114" s="88" t="s">
        <v>1279</v>
      </c>
      <c r="E114" s="88" t="s">
        <v>1280</v>
      </c>
      <c r="F114" s="89" t="s">
        <v>849</v>
      </c>
      <c r="G114" s="89" t="s">
        <v>860</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1271</v>
      </c>
      <c r="B115" s="84" t="s">
        <v>1281</v>
      </c>
      <c r="C115" s="86" t="s">
        <v>1282</v>
      </c>
      <c r="D115" s="88" t="s">
        <v>1283</v>
      </c>
      <c r="E115" s="88" t="s">
        <v>1284</v>
      </c>
      <c r="F115" s="89" t="s">
        <v>1121</v>
      </c>
      <c r="G115" s="89" t="s">
        <v>860</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1271</v>
      </c>
      <c r="B116" s="84" t="s">
        <v>1285</v>
      </c>
      <c r="C116" s="86" t="s">
        <v>1286</v>
      </c>
      <c r="D116" s="88" t="s">
        <v>1287</v>
      </c>
      <c r="E116" s="88" t="s">
        <v>1288</v>
      </c>
      <c r="F116" s="89" t="s">
        <v>1121</v>
      </c>
      <c r="G116" s="89" t="s">
        <v>892</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1271</v>
      </c>
      <c r="B117" s="84" t="s">
        <v>1289</v>
      </c>
      <c r="C117" s="86" t="s">
        <v>1290</v>
      </c>
      <c r="D117" s="88" t="s">
        <v>1291</v>
      </c>
      <c r="E117" s="88" t="s">
        <v>1292</v>
      </c>
      <c r="F117" s="89" t="s">
        <v>849</v>
      </c>
      <c r="G117" s="89" t="s">
        <v>892</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1271</v>
      </c>
      <c r="B118" s="84" t="s">
        <v>1293</v>
      </c>
      <c r="C118" s="86" t="s">
        <v>1294</v>
      </c>
      <c r="D118" s="88" t="s">
        <v>1295</v>
      </c>
      <c r="E118" s="88" t="s">
        <v>1296</v>
      </c>
      <c r="F118" s="89" t="s">
        <v>1121</v>
      </c>
      <c r="G118" s="89" t="s">
        <v>860</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1271</v>
      </c>
      <c r="B119" s="84" t="s">
        <v>1297</v>
      </c>
      <c r="C119" s="86" t="s">
        <v>1298</v>
      </c>
      <c r="D119" s="88" t="s">
        <v>1299</v>
      </c>
      <c r="E119" s="88" t="s">
        <v>1300</v>
      </c>
      <c r="F119" s="89" t="s">
        <v>849</v>
      </c>
      <c r="G119" s="89" t="s">
        <v>892</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1271</v>
      </c>
      <c r="B120" s="84" t="s">
        <v>1301</v>
      </c>
      <c r="C120" s="86" t="s">
        <v>1302</v>
      </c>
      <c r="D120" s="88" t="s">
        <v>1303</v>
      </c>
      <c r="E120" s="88" t="s">
        <v>1304</v>
      </c>
      <c r="F120" s="89" t="s">
        <v>1121</v>
      </c>
      <c r="G120" s="89" t="s">
        <v>892</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1271</v>
      </c>
      <c r="B121" s="84" t="s">
        <v>1305</v>
      </c>
      <c r="C121" s="86" t="s">
        <v>1306</v>
      </c>
      <c r="D121" s="88" t="s">
        <v>1307</v>
      </c>
      <c r="E121" s="88" t="s">
        <v>1308</v>
      </c>
      <c r="F121" s="89" t="s">
        <v>1121</v>
      </c>
      <c r="G121" s="89" t="s">
        <v>892</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1271</v>
      </c>
      <c r="B122" s="84" t="s">
        <v>1309</v>
      </c>
      <c r="C122" s="86" t="s">
        <v>1310</v>
      </c>
      <c r="D122" s="88" t="s">
        <v>1311</v>
      </c>
      <c r="E122" s="88" t="s">
        <v>1312</v>
      </c>
      <c r="F122" s="89" t="s">
        <v>1121</v>
      </c>
      <c r="G122" s="89" t="s">
        <v>892</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1271</v>
      </c>
      <c r="B123" s="84" t="s">
        <v>1313</v>
      </c>
      <c r="C123" s="86" t="s">
        <v>1314</v>
      </c>
      <c r="D123" s="88" t="s">
        <v>1315</v>
      </c>
      <c r="E123" s="88" t="s">
        <v>1316</v>
      </c>
      <c r="F123" s="89" t="s">
        <v>1121</v>
      </c>
      <c r="G123" s="89" t="s">
        <v>860</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1317</v>
      </c>
      <c r="B124" s="83">
        <v>14</v>
      </c>
      <c r="C124" s="85" t="s">
        <v>21</v>
      </c>
      <c r="D124" s="87" t="s">
        <v>1318</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1317</v>
      </c>
      <c r="B125" s="84" t="s">
        <v>1319</v>
      </c>
      <c r="C125" s="86" t="s">
        <v>1320</v>
      </c>
      <c r="D125" s="88" t="s">
        <v>1321</v>
      </c>
      <c r="E125" s="88" t="s">
        <v>1322</v>
      </c>
      <c r="F125" s="89" t="s">
        <v>967</v>
      </c>
      <c r="G125" s="89" t="s">
        <v>908</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1317</v>
      </c>
      <c r="B126" s="84" t="s">
        <v>1323</v>
      </c>
      <c r="C126" s="86" t="s">
        <v>1324</v>
      </c>
      <c r="D126" s="88" t="s">
        <v>1325</v>
      </c>
      <c r="E126" s="88" t="s">
        <v>1326</v>
      </c>
      <c r="F126" s="89" t="s">
        <v>992</v>
      </c>
      <c r="G126" s="89" t="s">
        <v>892</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1317</v>
      </c>
      <c r="B127" s="84" t="s">
        <v>1327</v>
      </c>
      <c r="C127" s="86" t="s">
        <v>1328</v>
      </c>
      <c r="D127" s="88" t="s">
        <v>1329</v>
      </c>
      <c r="E127" s="88" t="s">
        <v>1330</v>
      </c>
      <c r="F127" s="89" t="s">
        <v>992</v>
      </c>
      <c r="G127" s="89" t="s">
        <v>892</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1317</v>
      </c>
      <c r="B128" s="84" t="s">
        <v>1331</v>
      </c>
      <c r="C128" s="86" t="s">
        <v>1332</v>
      </c>
      <c r="D128" s="88" t="s">
        <v>1333</v>
      </c>
      <c r="E128" s="88" t="s">
        <v>1334</v>
      </c>
      <c r="F128" s="89" t="s">
        <v>992</v>
      </c>
      <c r="G128" s="89" t="s">
        <v>892</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1317</v>
      </c>
      <c r="B129" s="84" t="s">
        <v>1335</v>
      </c>
      <c r="C129" s="86" t="s">
        <v>1336</v>
      </c>
      <c r="D129" s="88" t="s">
        <v>1337</v>
      </c>
      <c r="E129" s="88" t="s">
        <v>1338</v>
      </c>
      <c r="F129" s="89" t="s">
        <v>992</v>
      </c>
      <c r="G129" s="89" t="s">
        <v>892</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1317</v>
      </c>
      <c r="B130" s="84" t="s">
        <v>1339</v>
      </c>
      <c r="C130" s="86" t="s">
        <v>1340</v>
      </c>
      <c r="D130" s="88" t="s">
        <v>1341</v>
      </c>
      <c r="E130" s="88" t="s">
        <v>1342</v>
      </c>
      <c r="F130" s="89" t="s">
        <v>992</v>
      </c>
      <c r="G130" s="89" t="s">
        <v>892</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1317</v>
      </c>
      <c r="B131" s="84" t="s">
        <v>1343</v>
      </c>
      <c r="C131" s="86" t="s">
        <v>1344</v>
      </c>
      <c r="D131" s="88" t="s">
        <v>1345</v>
      </c>
      <c r="E131" s="88" t="s">
        <v>1346</v>
      </c>
      <c r="F131" s="89" t="s">
        <v>992</v>
      </c>
      <c r="G131" s="89" t="s">
        <v>892</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1317</v>
      </c>
      <c r="B132" s="84" t="s">
        <v>1347</v>
      </c>
      <c r="C132" s="86" t="s">
        <v>1348</v>
      </c>
      <c r="D132" s="88" t="s">
        <v>1349</v>
      </c>
      <c r="E132" s="88" t="s">
        <v>1350</v>
      </c>
      <c r="F132" s="89" t="s">
        <v>992</v>
      </c>
      <c r="G132" s="89" t="s">
        <v>892</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1317</v>
      </c>
      <c r="B133" s="84" t="s">
        <v>1351</v>
      </c>
      <c r="C133" s="86" t="s">
        <v>1352</v>
      </c>
      <c r="D133" s="88" t="s">
        <v>1353</v>
      </c>
      <c r="E133" s="88" t="s">
        <v>1354</v>
      </c>
      <c r="F133" s="89" t="s">
        <v>992</v>
      </c>
      <c r="G133" s="89" t="s">
        <v>892</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1355</v>
      </c>
      <c r="B134" s="83">
        <v>15</v>
      </c>
      <c r="C134" s="85" t="s">
        <v>21</v>
      </c>
      <c r="D134" s="87" t="s">
        <v>1356</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1355</v>
      </c>
      <c r="B135" s="84" t="s">
        <v>1357</v>
      </c>
      <c r="C135" s="86" t="s">
        <v>1358</v>
      </c>
      <c r="D135" s="88" t="s">
        <v>1359</v>
      </c>
      <c r="E135" s="88" t="s">
        <v>1360</v>
      </c>
      <c r="F135" s="89" t="s">
        <v>992</v>
      </c>
      <c r="G135" s="89" t="s">
        <v>850</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1355</v>
      </c>
      <c r="B136" s="84" t="s">
        <v>1361</v>
      </c>
      <c r="C136" s="86" t="s">
        <v>1362</v>
      </c>
      <c r="D136" s="88" t="s">
        <v>1363</v>
      </c>
      <c r="E136" s="88" t="s">
        <v>1364</v>
      </c>
      <c r="F136" s="89" t="s">
        <v>967</v>
      </c>
      <c r="G136" s="89" t="s">
        <v>908</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1355</v>
      </c>
      <c r="B137" s="84" t="s">
        <v>1365</v>
      </c>
      <c r="C137" s="86" t="s">
        <v>1366</v>
      </c>
      <c r="D137" s="88" t="s">
        <v>1367</v>
      </c>
      <c r="E137" s="88" t="s">
        <v>1368</v>
      </c>
      <c r="F137" s="89" t="s">
        <v>992</v>
      </c>
      <c r="G137" s="89" t="s">
        <v>908</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1355</v>
      </c>
      <c r="B138" s="84" t="s">
        <v>1369</v>
      </c>
      <c r="C138" s="86" t="s">
        <v>1370</v>
      </c>
      <c r="D138" s="88" t="s">
        <v>1371</v>
      </c>
      <c r="E138" s="88" t="s">
        <v>1372</v>
      </c>
      <c r="F138" s="89" t="s">
        <v>967</v>
      </c>
      <c r="G138" s="89" t="s">
        <v>908</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1355</v>
      </c>
      <c r="B139" s="84" t="s">
        <v>1373</v>
      </c>
      <c r="C139" s="86" t="s">
        <v>1374</v>
      </c>
      <c r="D139" s="88" t="s">
        <v>1375</v>
      </c>
      <c r="E139" s="88" t="s">
        <v>1376</v>
      </c>
      <c r="F139" s="89" t="s">
        <v>992</v>
      </c>
      <c r="G139" s="89" t="s">
        <v>908</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1355</v>
      </c>
      <c r="B140" s="84" t="s">
        <v>1377</v>
      </c>
      <c r="C140" s="86" t="s">
        <v>1378</v>
      </c>
      <c r="D140" s="88" t="s">
        <v>1379</v>
      </c>
      <c r="E140" s="88" t="s">
        <v>1380</v>
      </c>
      <c r="F140" s="89" t="s">
        <v>907</v>
      </c>
      <c r="G140" s="89" t="s">
        <v>908</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1355</v>
      </c>
      <c r="B141" s="84" t="s">
        <v>1381</v>
      </c>
      <c r="C141" s="86" t="s">
        <v>1382</v>
      </c>
      <c r="D141" s="88" t="s">
        <v>1383</v>
      </c>
      <c r="E141" s="88" t="s">
        <v>1384</v>
      </c>
      <c r="F141" s="89" t="s">
        <v>907</v>
      </c>
      <c r="G141" s="89" t="s">
        <v>892</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1385</v>
      </c>
      <c r="B142" s="83">
        <v>16</v>
      </c>
      <c r="C142" s="85" t="s">
        <v>21</v>
      </c>
      <c r="D142" s="87" t="s">
        <v>1386</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1385</v>
      </c>
      <c r="B143" s="84" t="s">
        <v>1387</v>
      </c>
      <c r="C143" s="86" t="s">
        <v>1388</v>
      </c>
      <c r="D143" s="88" t="s">
        <v>1389</v>
      </c>
      <c r="E143" s="88" t="s">
        <v>1390</v>
      </c>
      <c r="F143" s="89" t="s">
        <v>967</v>
      </c>
      <c r="G143" s="89" t="s">
        <v>908</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1385</v>
      </c>
      <c r="B144" s="84" t="s">
        <v>1391</v>
      </c>
      <c r="C144" s="86" t="s">
        <v>1392</v>
      </c>
      <c r="D144" s="88" t="s">
        <v>1393</v>
      </c>
      <c r="E144" s="88" t="s">
        <v>1394</v>
      </c>
      <c r="F144" s="89" t="s">
        <v>967</v>
      </c>
      <c r="G144" s="89" t="s">
        <v>908</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1385</v>
      </c>
      <c r="B145" s="84" t="s">
        <v>1395</v>
      </c>
      <c r="C145" s="86" t="s">
        <v>1396</v>
      </c>
      <c r="D145" s="88" t="s">
        <v>1397</v>
      </c>
      <c r="E145" s="88" t="s">
        <v>1398</v>
      </c>
      <c r="F145" s="89" t="s">
        <v>875</v>
      </c>
      <c r="G145" s="89" t="s">
        <v>860</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1385</v>
      </c>
      <c r="B146" s="84" t="s">
        <v>1399</v>
      </c>
      <c r="C146" s="86" t="s">
        <v>1400</v>
      </c>
      <c r="D146" s="88" t="s">
        <v>1401</v>
      </c>
      <c r="E146" s="88" t="s">
        <v>1402</v>
      </c>
      <c r="F146" s="89" t="s">
        <v>875</v>
      </c>
      <c r="G146" s="89" t="s">
        <v>850</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1385</v>
      </c>
      <c r="B147" s="84" t="s">
        <v>1403</v>
      </c>
      <c r="C147" s="86" t="s">
        <v>1404</v>
      </c>
      <c r="D147" s="88" t="s">
        <v>1405</v>
      </c>
      <c r="E147" s="88" t="s">
        <v>1406</v>
      </c>
      <c r="F147" s="89" t="s">
        <v>875</v>
      </c>
      <c r="G147" s="89" t="s">
        <v>892</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1385</v>
      </c>
      <c r="B148" s="84" t="s">
        <v>1407</v>
      </c>
      <c r="C148" s="86" t="s">
        <v>1408</v>
      </c>
      <c r="D148" s="88" t="s">
        <v>1409</v>
      </c>
      <c r="E148" s="88" t="s">
        <v>1410</v>
      </c>
      <c r="F148" s="89" t="s">
        <v>967</v>
      </c>
      <c r="G148" s="89" t="s">
        <v>908</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1385</v>
      </c>
      <c r="B149" s="84" t="s">
        <v>1411</v>
      </c>
      <c r="C149" s="86" t="s">
        <v>1412</v>
      </c>
      <c r="D149" s="88" t="s">
        <v>1413</v>
      </c>
      <c r="E149" s="88" t="s">
        <v>1414</v>
      </c>
      <c r="F149" s="89" t="s">
        <v>875</v>
      </c>
      <c r="G149" s="89" t="s">
        <v>892</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1385</v>
      </c>
      <c r="B150" s="84" t="s">
        <v>1415</v>
      </c>
      <c r="C150" s="86" t="s">
        <v>1416</v>
      </c>
      <c r="D150" s="88" t="s">
        <v>1417</v>
      </c>
      <c r="E150" s="88" t="s">
        <v>1418</v>
      </c>
      <c r="F150" s="89" t="s">
        <v>1121</v>
      </c>
      <c r="G150" s="89" t="s">
        <v>892</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1385</v>
      </c>
      <c r="B151" s="84" t="s">
        <v>1419</v>
      </c>
      <c r="C151" s="86" t="s">
        <v>1420</v>
      </c>
      <c r="D151" s="88" t="s">
        <v>1421</v>
      </c>
      <c r="E151" s="88" t="s">
        <v>1422</v>
      </c>
      <c r="F151" s="89" t="s">
        <v>992</v>
      </c>
      <c r="G151" s="89" t="s">
        <v>892</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1385</v>
      </c>
      <c r="B152" s="84" t="s">
        <v>1423</v>
      </c>
      <c r="C152" s="86" t="s">
        <v>1424</v>
      </c>
      <c r="D152" s="88" t="s">
        <v>1425</v>
      </c>
      <c r="E152" s="88" t="s">
        <v>1426</v>
      </c>
      <c r="F152" s="89" t="s">
        <v>875</v>
      </c>
      <c r="G152" s="89" t="s">
        <v>892</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1385</v>
      </c>
      <c r="B153" s="84" t="s">
        <v>1427</v>
      </c>
      <c r="C153" s="86" t="s">
        <v>1428</v>
      </c>
      <c r="D153" s="88" t="s">
        <v>1429</v>
      </c>
      <c r="E153" s="88" t="s">
        <v>1430</v>
      </c>
      <c r="F153" s="89" t="s">
        <v>875</v>
      </c>
      <c r="G153" s="89" t="s">
        <v>892</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1385</v>
      </c>
      <c r="B154" s="84" t="s">
        <v>1431</v>
      </c>
      <c r="C154" s="86" t="s">
        <v>1432</v>
      </c>
      <c r="D154" s="88" t="s">
        <v>1433</v>
      </c>
      <c r="E154" s="88" t="s">
        <v>1434</v>
      </c>
      <c r="F154" s="89" t="s">
        <v>875</v>
      </c>
      <c r="G154" s="89" t="s">
        <v>892</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1385</v>
      </c>
      <c r="B155" s="84" t="s">
        <v>1435</v>
      </c>
      <c r="C155" s="86" t="s">
        <v>1436</v>
      </c>
      <c r="D155" s="88" t="s">
        <v>1437</v>
      </c>
      <c r="E155" s="88" t="s">
        <v>1438</v>
      </c>
      <c r="F155" s="89" t="s">
        <v>875</v>
      </c>
      <c r="G155" s="89" t="s">
        <v>860</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1385</v>
      </c>
      <c r="B156" s="84" t="s">
        <v>1439</v>
      </c>
      <c r="C156" s="86" t="s">
        <v>1440</v>
      </c>
      <c r="D156" s="88" t="s">
        <v>1441</v>
      </c>
      <c r="E156" s="88" t="s">
        <v>1442</v>
      </c>
      <c r="F156" s="89" t="s">
        <v>875</v>
      </c>
      <c r="G156" s="89" t="s">
        <v>892</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1443</v>
      </c>
      <c r="B157" s="83">
        <v>17</v>
      </c>
      <c r="C157" s="85" t="s">
        <v>21</v>
      </c>
      <c r="D157" s="87" t="s">
        <v>1444</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1443</v>
      </c>
      <c r="B158" s="84" t="s">
        <v>1445</v>
      </c>
      <c r="C158" s="86" t="s">
        <v>1446</v>
      </c>
      <c r="D158" s="88" t="s">
        <v>1447</v>
      </c>
      <c r="E158" s="88" t="s">
        <v>1448</v>
      </c>
      <c r="F158" s="89" t="s">
        <v>992</v>
      </c>
      <c r="G158" s="89" t="s">
        <v>855</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1443</v>
      </c>
      <c r="B159" s="84" t="s">
        <v>1449</v>
      </c>
      <c r="C159" s="86" t="s">
        <v>1450</v>
      </c>
      <c r="D159" s="88" t="s">
        <v>1451</v>
      </c>
      <c r="E159" s="88" t="s">
        <v>1452</v>
      </c>
      <c r="F159" s="89" t="s">
        <v>967</v>
      </c>
      <c r="G159" s="89" t="s">
        <v>908</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1443</v>
      </c>
      <c r="B160" s="84" t="s">
        <v>1453</v>
      </c>
      <c r="C160" s="86" t="s">
        <v>1454</v>
      </c>
      <c r="D160" s="88" t="s">
        <v>1455</v>
      </c>
      <c r="E160" s="88" t="s">
        <v>1456</v>
      </c>
      <c r="F160" s="89" t="s">
        <v>967</v>
      </c>
      <c r="G160" s="89" t="s">
        <v>908</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1443</v>
      </c>
      <c r="B161" s="84" t="s">
        <v>1457</v>
      </c>
      <c r="C161" s="86" t="s">
        <v>1458</v>
      </c>
      <c r="D161" s="88" t="s">
        <v>1459</v>
      </c>
      <c r="E161" s="88" t="s">
        <v>1460</v>
      </c>
      <c r="F161" s="89" t="s">
        <v>967</v>
      </c>
      <c r="G161" s="89" t="s">
        <v>908</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1443</v>
      </c>
      <c r="B162" s="84" t="s">
        <v>1461</v>
      </c>
      <c r="C162" s="86" t="s">
        <v>1462</v>
      </c>
      <c r="D162" s="88" t="s">
        <v>1463</v>
      </c>
      <c r="E162" s="88" t="s">
        <v>1464</v>
      </c>
      <c r="F162" s="89" t="s">
        <v>992</v>
      </c>
      <c r="G162" s="89" t="s">
        <v>855</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1443</v>
      </c>
      <c r="B163" s="84" t="s">
        <v>1465</v>
      </c>
      <c r="C163" s="86" t="s">
        <v>1466</v>
      </c>
      <c r="D163" s="88" t="s">
        <v>1467</v>
      </c>
      <c r="E163" s="88" t="s">
        <v>1468</v>
      </c>
      <c r="F163" s="89" t="s">
        <v>992</v>
      </c>
      <c r="G163" s="89" t="s">
        <v>855</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1443</v>
      </c>
      <c r="B164" s="84" t="s">
        <v>1469</v>
      </c>
      <c r="C164" s="86" t="s">
        <v>1470</v>
      </c>
      <c r="D164" s="88" t="s">
        <v>1471</v>
      </c>
      <c r="E164" s="88" t="s">
        <v>1472</v>
      </c>
      <c r="F164" s="89" t="s">
        <v>992</v>
      </c>
      <c r="G164" s="89" t="s">
        <v>1224</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1443</v>
      </c>
      <c r="B165" s="84" t="s">
        <v>1473</v>
      </c>
      <c r="C165" s="86" t="s">
        <v>1474</v>
      </c>
      <c r="D165" s="88" t="s">
        <v>1475</v>
      </c>
      <c r="E165" s="88" t="s">
        <v>1476</v>
      </c>
      <c r="F165" s="89" t="s">
        <v>992</v>
      </c>
      <c r="G165" s="89" t="s">
        <v>1224</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1443</v>
      </c>
      <c r="B166" s="84" t="s">
        <v>1477</v>
      </c>
      <c r="C166" s="86" t="s">
        <v>1478</v>
      </c>
      <c r="D166" s="88" t="s">
        <v>1479</v>
      </c>
      <c r="E166" s="88" t="s">
        <v>1480</v>
      </c>
      <c r="F166" s="89" t="s">
        <v>967</v>
      </c>
      <c r="G166" s="89" t="s">
        <v>1224</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1481</v>
      </c>
      <c r="B167" s="83">
        <v>18</v>
      </c>
      <c r="C167" s="85" t="s">
        <v>21</v>
      </c>
      <c r="D167" s="87" t="s">
        <v>1482</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1481</v>
      </c>
      <c r="B168" s="84" t="s">
        <v>1483</v>
      </c>
      <c r="C168" s="86" t="s">
        <v>1484</v>
      </c>
      <c r="D168" s="88" t="s">
        <v>1485</v>
      </c>
      <c r="E168" s="88" t="s">
        <v>1486</v>
      </c>
      <c r="F168" s="89" t="s">
        <v>967</v>
      </c>
      <c r="G168" s="89" t="s">
        <v>908</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1481</v>
      </c>
      <c r="B169" s="84" t="s">
        <v>1487</v>
      </c>
      <c r="C169" s="86" t="s">
        <v>1488</v>
      </c>
      <c r="D169" s="88" t="s">
        <v>1489</v>
      </c>
      <c r="E169" s="88" t="s">
        <v>1490</v>
      </c>
      <c r="F169" s="89" t="s">
        <v>1121</v>
      </c>
      <c r="G169" s="89" t="s">
        <v>860</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1481</v>
      </c>
      <c r="B170" s="84" t="s">
        <v>1491</v>
      </c>
      <c r="C170" s="86" t="s">
        <v>1492</v>
      </c>
      <c r="D170" s="88" t="s">
        <v>1493</v>
      </c>
      <c r="E170" s="88" t="s">
        <v>1494</v>
      </c>
      <c r="F170" s="89" t="s">
        <v>1121</v>
      </c>
      <c r="G170" s="89" t="s">
        <v>892</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1481</v>
      </c>
      <c r="B171" s="84" t="s">
        <v>1495</v>
      </c>
      <c r="C171" s="86" t="s">
        <v>1496</v>
      </c>
      <c r="D171" s="88" t="s">
        <v>1497</v>
      </c>
      <c r="E171" s="88" t="s">
        <v>1498</v>
      </c>
      <c r="F171" s="89" t="s">
        <v>1121</v>
      </c>
      <c r="G171" s="89" t="s">
        <v>892</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1481</v>
      </c>
      <c r="B172" s="94" t="s">
        <v>1499</v>
      </c>
      <c r="C172" s="95" t="s">
        <v>1500</v>
      </c>
      <c r="D172" s="96" t="s">
        <v>1501</v>
      </c>
      <c r="E172" s="96" t="s">
        <v>1502</v>
      </c>
      <c r="F172" s="97" t="s">
        <v>1121</v>
      </c>
      <c r="G172" s="97" t="s">
        <v>860</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553</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IFERROR(INDEX('Recommendations'!$H$2:$H$108, MATCH(J2,'Recommendations'!$A$2:$A$108,0))="Implemented", FALSE))</xm:f>
            <x14:dxf>
              <font>
                <color rgb="FF000000"/>
              </font>
              <fill>
                <patternFill>
                  <bgColor rgb="FF3C7D22"/>
                </patternFill>
              </fill>
            </x14:dxf>
          </x14:cfRule>
          <x14:cfRule type="expression" priority="2" id="{00000000-000E-0000-0400-000002000000}">
            <xm:f>AND(J2&lt;&gt;"", IFERROR(INDEX('Recommendations'!$H$2:$H$108, MATCH(J2,'Recommendations'!$A$2:$A$108,0))="Compensated", FALSE))</xm:f>
            <x14:dxf>
              <font>
                <color rgb="FF000000"/>
              </font>
              <fill>
                <patternFill>
                  <bgColor rgb="FFC6E0B4"/>
                </patternFill>
              </fill>
            </x14:dxf>
          </x14:cfRule>
          <x14:cfRule type="expression" priority="3" id="{00000000-000E-0000-0400-000003000000}">
            <xm:f>AND(J2&lt;&gt;"", IFERROR(INDEX('Recommendations'!$H$2:$H$108, MATCH(J2,'Recommendations'!$A$2:$A$108,0))="Testing", FALSE))</xm:f>
            <x14:dxf>
              <font>
                <color rgb="FF000000"/>
              </font>
              <fill>
                <patternFill>
                  <bgColor rgb="FFFFC000"/>
                </patternFill>
              </fill>
            </x14:dxf>
          </x14:cfRule>
          <x14:cfRule type="expression" priority="4" id="{00000000-000E-0000-0400-000004000000}">
            <xm:f>AND(J2&lt;&gt;"", IFERROR(INDEX('Recommendations'!$H$2:$H$108, MATCH(J2,'Recommendations'!$A$2:$A$108,0))="Failed", FALSE))</xm:f>
            <x14:dxf>
              <font>
                <color rgb="FF000000"/>
              </font>
              <fill>
                <patternFill>
                  <bgColor rgb="FFD82891"/>
                </patternFill>
              </fill>
            </x14:dxf>
          </x14:cfRule>
          <x14:cfRule type="expression" priority="5" id="{00000000-000E-0000-0400-000005000000}">
            <xm:f>AND(J2&lt;&gt;"", IFERROR(INDEX('Recommendations'!$H$2:$H$108, MATCH(J2,'Recommendations'!$A$2:$A$108,0))="Risk Accepted", FALSE))</xm:f>
            <x14:dxf>
              <font>
                <color rgb="FF000000"/>
              </font>
              <fill>
                <patternFill>
                  <bgColor rgb="FFD9D9D9"/>
                </patternFill>
              </fill>
            </x14:dxf>
          </x14:cfRule>
          <x14:cfRule type="expression" priority="6" id="{00000000-000E-0000-0400-000006000000}">
            <xm:f>AND(J2&lt;&gt;"", IFERROR(INDEX('Recommendations'!$H$2:$H$108, MATCH(J2,'Recommendations'!$A$2:$A$108,0))="N/A",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1503</v>
      </c>
      <c r="C1" s="124" t="s">
        <v>10</v>
      </c>
      <c r="D1" s="124" t="s">
        <v>708</v>
      </c>
      <c r="E1" s="124" t="s">
        <v>1504</v>
      </c>
      <c r="F1" s="124" t="s">
        <v>1505</v>
      </c>
      <c r="G1" s="124" t="s">
        <v>802</v>
      </c>
      <c r="H1" s="124" t="s">
        <v>803</v>
      </c>
      <c r="I1" s="124" t="s">
        <v>804</v>
      </c>
      <c r="J1" s="124" t="s">
        <v>805</v>
      </c>
      <c r="K1" s="124" t="s">
        <v>806</v>
      </c>
      <c r="L1" s="124" t="s">
        <v>807</v>
      </c>
      <c r="M1" s="124" t="s">
        <v>808</v>
      </c>
      <c r="N1" s="124" t="s">
        <v>809</v>
      </c>
      <c r="O1" s="124" t="s">
        <v>810</v>
      </c>
      <c r="P1" s="124" t="s">
        <v>811</v>
      </c>
      <c r="Q1" s="124" t="s">
        <v>812</v>
      </c>
      <c r="R1" s="124" t="s">
        <v>813</v>
      </c>
      <c r="S1" s="124" t="s">
        <v>814</v>
      </c>
      <c r="T1" s="124" t="s">
        <v>815</v>
      </c>
      <c r="U1" s="124" t="s">
        <v>816</v>
      </c>
      <c r="V1" s="124" t="s">
        <v>817</v>
      </c>
      <c r="W1" s="124" t="s">
        <v>818</v>
      </c>
      <c r="X1" s="124" t="s">
        <v>819</v>
      </c>
      <c r="Y1" s="124" t="s">
        <v>820</v>
      </c>
      <c r="Z1" s="124" t="s">
        <v>821</v>
      </c>
      <c r="AA1" s="124" t="s">
        <v>822</v>
      </c>
      <c r="AB1" s="124" t="s">
        <v>823</v>
      </c>
      <c r="AC1" s="124" t="s">
        <v>824</v>
      </c>
      <c r="AD1" s="124" t="s">
        <v>825</v>
      </c>
      <c r="AE1" s="124" t="s">
        <v>826</v>
      </c>
      <c r="AF1" s="124" t="s">
        <v>827</v>
      </c>
      <c r="AG1" s="124" t="s">
        <v>828</v>
      </c>
      <c r="AH1" s="124" t="s">
        <v>829</v>
      </c>
      <c r="AI1" s="124" t="s">
        <v>830</v>
      </c>
      <c r="AJ1" s="124" t="s">
        <v>831</v>
      </c>
      <c r="AK1" s="124" t="s">
        <v>832</v>
      </c>
      <c r="AL1" s="124" t="s">
        <v>833</v>
      </c>
      <c r="AM1" s="124" t="s">
        <v>834</v>
      </c>
      <c r="AN1" s="124" t="s">
        <v>835</v>
      </c>
      <c r="AO1" s="124" t="s">
        <v>836</v>
      </c>
      <c r="AP1" s="124" t="s">
        <v>837</v>
      </c>
      <c r="AQ1" s="124" t="s">
        <v>838</v>
      </c>
      <c r="AR1" s="124" t="s">
        <v>839</v>
      </c>
      <c r="AS1" s="124" t="s">
        <v>840</v>
      </c>
      <c r="AT1" s="124" t="s">
        <v>841</v>
      </c>
      <c r="AU1" s="125" t="s">
        <v>842</v>
      </c>
    </row>
    <row r="2" spans="1:47" ht="60" customHeight="1" x14ac:dyDescent="0.35">
      <c r="A2" s="119" t="s">
        <v>1506</v>
      </c>
      <c r="B2" s="109" t="s">
        <v>1507</v>
      </c>
      <c r="C2" s="110" t="s">
        <v>1508</v>
      </c>
      <c r="D2" s="110" t="s">
        <v>1509</v>
      </c>
      <c r="E2" s="110" t="s">
        <v>1510</v>
      </c>
      <c r="F2" s="111" t="s">
        <v>1511</v>
      </c>
      <c r="G2" s="112">
        <f>IF(COUNTIF(H2:AU2,"&lt;&gt;")=0,"",SUMPRODUCT(((Recommendations[ImplStatus]="Implemented")+(Recommendations[ImplStatus]="Compensated"))*ISNUMBER(MATCH(Recommendations[Id],H2:AU2,0)))/COUNTIF(H2:AU2,"&lt;&gt;"))</f>
        <v>0</v>
      </c>
      <c r="H2" s="113" t="s">
        <v>132</v>
      </c>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1512</v>
      </c>
      <c r="B3" s="109" t="s">
        <v>1513</v>
      </c>
      <c r="C3" s="110" t="s">
        <v>1514</v>
      </c>
      <c r="D3" s="110" t="s">
        <v>1515</v>
      </c>
      <c r="E3" s="110" t="s">
        <v>1516</v>
      </c>
      <c r="F3" s="111" t="s">
        <v>1517</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1518</v>
      </c>
      <c r="B4" s="109" t="s">
        <v>1519</v>
      </c>
      <c r="C4" s="110" t="s">
        <v>1520</v>
      </c>
      <c r="D4" s="110" t="s">
        <v>1521</v>
      </c>
      <c r="E4" s="110" t="s">
        <v>1522</v>
      </c>
      <c r="F4" s="111" t="s">
        <v>1523</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1524</v>
      </c>
      <c r="B5" s="109" t="s">
        <v>1525</v>
      </c>
      <c r="C5" s="110" t="s">
        <v>1526</v>
      </c>
      <c r="D5" s="110" t="s">
        <v>1527</v>
      </c>
      <c r="E5" s="110" t="s">
        <v>1528</v>
      </c>
      <c r="F5" s="111" t="s">
        <v>1529</v>
      </c>
      <c r="G5" s="112">
        <f>IF(COUNTIF(H5:AU5,"&lt;&gt;")=0,"",SUMPRODUCT(((Recommendations[ImplStatus]="Implemented")+(Recommendations[ImplStatus]="Compensated"))*ISNUMBER(MATCH(Recommendations[Id],H5:AU5,0)))/COUNTIF(H5:AU5,"&lt;&gt;"))</f>
        <v>0</v>
      </c>
      <c r="H5" s="113" t="s">
        <v>97</v>
      </c>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1530</v>
      </c>
      <c r="B6" s="109" t="s">
        <v>1531</v>
      </c>
      <c r="C6" s="110" t="s">
        <v>1532</v>
      </c>
      <c r="D6" s="110" t="s">
        <v>1533</v>
      </c>
      <c r="E6" s="110" t="s">
        <v>21</v>
      </c>
      <c r="F6" s="111" t="s">
        <v>1534</v>
      </c>
      <c r="G6" s="112">
        <f>IF(COUNTIF(H6:AU6,"&lt;&gt;")=0,"",SUMPRODUCT(((Recommendations[ImplStatus]="Implemented")+(Recommendations[ImplStatus]="Compensated"))*ISNUMBER(MATCH(Recommendations[Id],H6:AU6,0)))/COUNTIF(H6:AU6,"&lt;&gt;"))</f>
        <v>0</v>
      </c>
      <c r="H6" s="113" t="s">
        <v>87</v>
      </c>
      <c r="I6" s="113" t="s">
        <v>385</v>
      </c>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1535</v>
      </c>
      <c r="B7" s="109" t="s">
        <v>11</v>
      </c>
      <c r="C7" s="110" t="s">
        <v>1536</v>
      </c>
      <c r="D7" s="110" t="s">
        <v>1537</v>
      </c>
      <c r="E7" s="110" t="s">
        <v>21</v>
      </c>
      <c r="F7" s="111" t="s">
        <v>1538</v>
      </c>
      <c r="G7" s="112">
        <f>IF(COUNTIF(H7:AU7,"&lt;&gt;")=0,"",SUMPRODUCT(((Recommendations[ImplStatus]="Implemented")+(Recommendations[ImplStatus]="Compensated"))*ISNUMBER(MATCH(Recommendations[Id],H7:AU7,0)))/COUNTIF(H7:AU7,"&lt;&gt;"))</f>
        <v>0</v>
      </c>
      <c r="H7" s="113" t="s">
        <v>36</v>
      </c>
      <c r="I7" s="113" t="s">
        <v>42</v>
      </c>
      <c r="J7" s="113" t="s">
        <v>168</v>
      </c>
      <c r="K7" s="113" t="s">
        <v>177</v>
      </c>
      <c r="L7" s="113" t="s">
        <v>182</v>
      </c>
      <c r="M7" s="113" t="s">
        <v>192</v>
      </c>
      <c r="N7" s="113" t="s">
        <v>380</v>
      </c>
      <c r="O7" s="113" t="s">
        <v>404</v>
      </c>
      <c r="P7" s="113" t="s">
        <v>409</v>
      </c>
      <c r="Q7" s="113" t="s">
        <v>413</v>
      </c>
      <c r="R7" s="113" t="s">
        <v>418</v>
      </c>
      <c r="S7" s="113" t="s">
        <v>423</v>
      </c>
      <c r="T7" s="113" t="s">
        <v>428</v>
      </c>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1539</v>
      </c>
      <c r="B8" s="109" t="s">
        <v>1540</v>
      </c>
      <c r="C8" s="110" t="s">
        <v>1541</v>
      </c>
      <c r="D8" s="110" t="s">
        <v>1542</v>
      </c>
      <c r="E8" s="110" t="s">
        <v>21</v>
      </c>
      <c r="F8" s="111" t="s">
        <v>1543</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1544</v>
      </c>
      <c r="B9" s="109" t="s">
        <v>1545</v>
      </c>
      <c r="C9" s="110" t="s">
        <v>1546</v>
      </c>
      <c r="D9" s="110" t="s">
        <v>1547</v>
      </c>
      <c r="E9" s="110" t="s">
        <v>21</v>
      </c>
      <c r="F9" s="111" t="s">
        <v>1548</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1549</v>
      </c>
      <c r="B10" s="109" t="s">
        <v>1550</v>
      </c>
      <c r="C10" s="110" t="s">
        <v>1551</v>
      </c>
      <c r="D10" s="110" t="s">
        <v>1552</v>
      </c>
      <c r="E10" s="110" t="s">
        <v>21</v>
      </c>
      <c r="F10" s="111" t="s">
        <v>1553</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1554</v>
      </c>
      <c r="B11" s="109" t="s">
        <v>1555</v>
      </c>
      <c r="C11" s="110" t="s">
        <v>1556</v>
      </c>
      <c r="D11" s="110" t="s">
        <v>1557</v>
      </c>
      <c r="E11" s="110" t="s">
        <v>21</v>
      </c>
      <c r="F11" s="111" t="s">
        <v>1558</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1559</v>
      </c>
      <c r="B12" s="109" t="s">
        <v>1560</v>
      </c>
      <c r="C12" s="110" t="s">
        <v>1561</v>
      </c>
      <c r="D12" s="110" t="s">
        <v>1562</v>
      </c>
      <c r="E12" s="110" t="s">
        <v>21</v>
      </c>
      <c r="F12" s="111" t="s">
        <v>1563</v>
      </c>
      <c r="G12" s="112" t="str">
        <f>IF(COUNTIF(H12:AU12,"&lt;&gt;")=0,"",SUMPRODUCT(((Recommendations[ImplStatus]="Implemented")+(Recommendations[ImplStatus]="Compensated"))*ISNUMBER(MATCH(Recommendations[Id],H12:AU12,0)))/COUNTIF(H12:AU12,"&lt;&gt;"))</f>
        <v/>
      </c>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1564</v>
      </c>
      <c r="B13" s="109" t="s">
        <v>1565</v>
      </c>
      <c r="C13" s="110" t="s">
        <v>1566</v>
      </c>
      <c r="D13" s="110" t="s">
        <v>1567</v>
      </c>
      <c r="E13" s="110" t="s">
        <v>21</v>
      </c>
      <c r="F13" s="111" t="s">
        <v>1568</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1569</v>
      </c>
      <c r="B14" s="109" t="s">
        <v>1570</v>
      </c>
      <c r="C14" s="110" t="s">
        <v>1571</v>
      </c>
      <c r="D14" s="110" t="s">
        <v>1572</v>
      </c>
      <c r="E14" s="110" t="s">
        <v>21</v>
      </c>
      <c r="F14" s="111" t="s">
        <v>1573</v>
      </c>
      <c r="G14" s="112">
        <f>IF(COUNTIF(H14:AU14,"&lt;&gt;")=0,"",SUMPRODUCT(((Recommendations[ImplStatus]="Implemented")+(Recommendations[ImplStatus]="Compensated"))*ISNUMBER(MATCH(Recommendations[Id],H14:AU14,0)))/COUNTIF(H14:AU14,"&lt;&gt;"))</f>
        <v>0</v>
      </c>
      <c r="H14" s="113" t="s">
        <v>231</v>
      </c>
      <c r="I14" s="113" t="s">
        <v>236</v>
      </c>
      <c r="J14" s="113" t="s">
        <v>241</v>
      </c>
      <c r="K14" s="113" t="s">
        <v>246</v>
      </c>
      <c r="L14" s="113" t="s">
        <v>251</v>
      </c>
      <c r="M14" s="113" t="s">
        <v>256</v>
      </c>
      <c r="N14" s="113" t="s">
        <v>261</v>
      </c>
      <c r="O14" s="113" t="s">
        <v>266</v>
      </c>
      <c r="P14" s="113" t="s">
        <v>458</v>
      </c>
      <c r="Q14" s="113" t="s">
        <v>478</v>
      </c>
      <c r="R14" s="113" t="s">
        <v>483</v>
      </c>
      <c r="S14" s="113" t="s">
        <v>488</v>
      </c>
      <c r="T14" s="113" t="s">
        <v>493</v>
      </c>
      <c r="U14" s="113" t="s">
        <v>498</v>
      </c>
      <c r="V14" s="113" t="s">
        <v>503</v>
      </c>
      <c r="W14" s="113" t="s">
        <v>508</v>
      </c>
      <c r="X14" s="113" t="s">
        <v>513</v>
      </c>
      <c r="Y14" s="113" t="s">
        <v>518</v>
      </c>
      <c r="Z14" s="113" t="s">
        <v>523</v>
      </c>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1574</v>
      </c>
      <c r="B15" s="109" t="s">
        <v>1575</v>
      </c>
      <c r="C15" s="110" t="s">
        <v>1576</v>
      </c>
      <c r="D15" s="110" t="s">
        <v>1577</v>
      </c>
      <c r="E15" s="110" t="s">
        <v>21</v>
      </c>
      <c r="F15" s="111" t="s">
        <v>1578</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1579</v>
      </c>
      <c r="B16" s="109" t="s">
        <v>1580</v>
      </c>
      <c r="C16" s="110" t="s">
        <v>1581</v>
      </c>
      <c r="D16" s="110" t="s">
        <v>1582</v>
      </c>
      <c r="E16" s="110" t="s">
        <v>21</v>
      </c>
      <c r="F16" s="111" t="s">
        <v>1583</v>
      </c>
      <c r="G16" s="112">
        <f>IF(COUNTIF(H16:AU16,"&lt;&gt;")=0,"",SUMPRODUCT(((Recommendations[ImplStatus]="Implemented")+(Recommendations[ImplStatus]="Compensated"))*ISNUMBER(MATCH(Recommendations[Id],H16:AU16,0)))/COUNTIF(H16:AU16,"&lt;&gt;"))</f>
        <v>0</v>
      </c>
      <c r="H16" s="113" t="s">
        <v>77</v>
      </c>
      <c r="I16" s="113" t="s">
        <v>82</v>
      </c>
      <c r="J16" s="113" t="s">
        <v>127</v>
      </c>
      <c r="K16" s="113" t="s">
        <v>281</v>
      </c>
      <c r="L16" s="113" t="s">
        <v>286</v>
      </c>
      <c r="M16" s="113" t="s">
        <v>296</v>
      </c>
      <c r="N16" s="113" t="s">
        <v>306</v>
      </c>
      <c r="O16" s="113" t="s">
        <v>311</v>
      </c>
      <c r="P16" s="113" t="s">
        <v>316</v>
      </c>
      <c r="Q16" s="113" t="s">
        <v>463</v>
      </c>
      <c r="R16" s="113" t="s">
        <v>468</v>
      </c>
      <c r="S16" s="113" t="s">
        <v>543</v>
      </c>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1584</v>
      </c>
      <c r="B17" s="109" t="s">
        <v>1585</v>
      </c>
      <c r="C17" s="110" t="s">
        <v>1586</v>
      </c>
      <c r="D17" s="110" t="s">
        <v>1587</v>
      </c>
      <c r="E17" s="110" t="s">
        <v>21</v>
      </c>
      <c r="F17" s="111" t="s">
        <v>1588</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1589</v>
      </c>
      <c r="B18" s="109" t="s">
        <v>1590</v>
      </c>
      <c r="C18" s="110" t="s">
        <v>1591</v>
      </c>
      <c r="D18" s="110" t="s">
        <v>1592</v>
      </c>
      <c r="E18" s="110" t="s">
        <v>21</v>
      </c>
      <c r="F18" s="111" t="s">
        <v>1593</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1594</v>
      </c>
      <c r="B19" s="109" t="s">
        <v>1595</v>
      </c>
      <c r="C19" s="110" t="s">
        <v>1596</v>
      </c>
      <c r="D19" s="110" t="s">
        <v>1597</v>
      </c>
      <c r="E19" s="110" t="s">
        <v>21</v>
      </c>
      <c r="F19" s="111" t="s">
        <v>1598</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1599</v>
      </c>
      <c r="B20" s="109" t="s">
        <v>1600</v>
      </c>
      <c r="C20" s="110" t="s">
        <v>1601</v>
      </c>
      <c r="D20" s="110" t="s">
        <v>1602</v>
      </c>
      <c r="E20" s="110" t="s">
        <v>21</v>
      </c>
      <c r="F20" s="111" t="s">
        <v>1603</v>
      </c>
      <c r="G20" s="112" t="str">
        <f>IF(COUNTIF(H20:AU20,"&lt;&gt;")=0,"",SUMPRODUCT(((Recommendations[ImplStatus]="Implemented")+(Recommendations[ImplStatus]="Compensated"))*ISNUMBER(MATCH(Recommendations[Id],H20:AU20,0)))/COUNTIF(H20:AU20,"&lt;&gt;"))</f>
        <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1604</v>
      </c>
      <c r="B21" s="109" t="s">
        <v>1605</v>
      </c>
      <c r="C21" s="110" t="s">
        <v>1606</v>
      </c>
      <c r="D21" s="110" t="s">
        <v>1607</v>
      </c>
      <c r="E21" s="110" t="s">
        <v>1608</v>
      </c>
      <c r="F21" s="111" t="s">
        <v>1609</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1610</v>
      </c>
      <c r="B22" s="109" t="s">
        <v>1611</v>
      </c>
      <c r="C22" s="110" t="s">
        <v>1612</v>
      </c>
      <c r="D22" s="110" t="s">
        <v>1613</v>
      </c>
      <c r="E22" s="110" t="s">
        <v>1614</v>
      </c>
      <c r="F22" s="111" t="s">
        <v>1615</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1616</v>
      </c>
      <c r="B23" s="109" t="s">
        <v>1617</v>
      </c>
      <c r="C23" s="110" t="s">
        <v>1618</v>
      </c>
      <c r="D23" s="110" t="s">
        <v>1619</v>
      </c>
      <c r="E23" s="110" t="s">
        <v>1620</v>
      </c>
      <c r="F23" s="111" t="s">
        <v>1621</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1622</v>
      </c>
      <c r="B24" s="109" t="s">
        <v>1623</v>
      </c>
      <c r="C24" s="110" t="s">
        <v>1624</v>
      </c>
      <c r="D24" s="110" t="s">
        <v>1625</v>
      </c>
      <c r="E24" s="110" t="s">
        <v>21</v>
      </c>
      <c r="F24" s="111" t="s">
        <v>1626</v>
      </c>
      <c r="G24" s="112">
        <f>IF(COUNTIF(H24:AU24,"&lt;&gt;")=0,"",SUMPRODUCT(((Recommendations[ImplStatus]="Implemented")+(Recommendations[ImplStatus]="Compensated"))*ISNUMBER(MATCH(Recommendations[Id],H24:AU24,0)))/COUNTIF(H24:AU24,"&lt;&gt;"))</f>
        <v>0</v>
      </c>
      <c r="H24" s="113" t="s">
        <v>14</v>
      </c>
      <c r="I24" s="113" t="s">
        <v>138</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1627</v>
      </c>
      <c r="B25" s="109" t="s">
        <v>1628</v>
      </c>
      <c r="C25" s="110" t="s">
        <v>1629</v>
      </c>
      <c r="D25" s="110" t="s">
        <v>21</v>
      </c>
      <c r="E25" s="110" t="s">
        <v>21</v>
      </c>
      <c r="F25" s="111" t="s">
        <v>1630</v>
      </c>
      <c r="G25" s="112" t="str">
        <f>IF(COUNTIF(H25:AU25,"&lt;&gt;")=0,"",SUMPRODUCT(((Recommendations[ImplStatus]="Implemented")+(Recommendations[ImplStatus]="Compensated"))*ISNUMBER(MATCH(Recommendations[Id],H25:AU25,0)))/COUNTIF(H25:AU25,"&lt;&gt;"))</f>
        <v/>
      </c>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1631</v>
      </c>
      <c r="B26" s="109" t="s">
        <v>1632</v>
      </c>
      <c r="C26" s="110" t="s">
        <v>1633</v>
      </c>
      <c r="D26" s="110" t="s">
        <v>1634</v>
      </c>
      <c r="E26" s="110" t="s">
        <v>21</v>
      </c>
      <c r="F26" s="111" t="s">
        <v>1635</v>
      </c>
      <c r="G26" s="112" t="str">
        <f>IF(COUNTIF(H26:AU26,"&lt;&gt;")=0,"",SUMPRODUCT(((Recommendations[ImplStatus]="Implemented")+(Recommendations[ImplStatus]="Compensated"))*ISNUMBER(MATCH(Recommendations[Id],H26:AU26,0)))/COUNTIF(H26:AU26,"&lt;&gt;"))</f>
        <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1636</v>
      </c>
      <c r="B27" s="109" t="s">
        <v>1637</v>
      </c>
      <c r="C27" s="110" t="s">
        <v>1638</v>
      </c>
      <c r="D27" s="110" t="s">
        <v>1639</v>
      </c>
      <c r="E27" s="110" t="s">
        <v>1640</v>
      </c>
      <c r="F27" s="111" t="s">
        <v>1641</v>
      </c>
      <c r="G27" s="112">
        <f>IF(COUNTIF(H27:AU27,"&lt;&gt;")=0,"",SUMPRODUCT(((Recommendations[ImplStatus]="Implemented")+(Recommendations[ImplStatus]="Compensated"))*ISNUMBER(MATCH(Recommendations[Id],H27:AU27,0)))/COUNTIF(H27:AU27,"&lt;&gt;"))</f>
        <v>0</v>
      </c>
      <c r="H27" s="113" t="s">
        <v>528</v>
      </c>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1642</v>
      </c>
      <c r="B28" s="109" t="s">
        <v>1643</v>
      </c>
      <c r="C28" s="110" t="s">
        <v>1644</v>
      </c>
      <c r="D28" s="110" t="s">
        <v>21</v>
      </c>
      <c r="E28" s="110" t="s">
        <v>21</v>
      </c>
      <c r="F28" s="111" t="s">
        <v>1645</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1646</v>
      </c>
      <c r="B29" s="109" t="s">
        <v>1647</v>
      </c>
      <c r="C29" s="110" t="s">
        <v>1648</v>
      </c>
      <c r="D29" s="110" t="s">
        <v>1649</v>
      </c>
      <c r="E29" s="110" t="s">
        <v>1650</v>
      </c>
      <c r="F29" s="111" t="s">
        <v>1651</v>
      </c>
      <c r="G29" s="112">
        <f>IF(COUNTIF(H29:AU29,"&lt;&gt;")=0,"",SUMPRODUCT(((Recommendations[ImplStatus]="Implemented")+(Recommendations[ImplStatus]="Compensated"))*ISNUMBER(MATCH(Recommendations[Id],H29:AU29,0)))/COUNTIF(H29:AU29,"&lt;&gt;"))</f>
        <v>0</v>
      </c>
      <c r="H29" s="113" t="s">
        <v>72</v>
      </c>
      <c r="I29" s="113" t="s">
        <v>271</v>
      </c>
      <c r="J29" s="113" t="s">
        <v>533</v>
      </c>
      <c r="K29" s="113" t="s">
        <v>538</v>
      </c>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1652</v>
      </c>
      <c r="B30" s="109" t="s">
        <v>1653</v>
      </c>
      <c r="C30" s="110" t="s">
        <v>1654</v>
      </c>
      <c r="D30" s="110" t="s">
        <v>1655</v>
      </c>
      <c r="E30" s="110" t="s">
        <v>21</v>
      </c>
      <c r="F30" s="111" t="s">
        <v>1656</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1657</v>
      </c>
      <c r="B31" s="109" t="s">
        <v>1658</v>
      </c>
      <c r="C31" s="110" t="s">
        <v>1659</v>
      </c>
      <c r="D31" s="110" t="s">
        <v>1660</v>
      </c>
      <c r="E31" s="110" t="s">
        <v>1661</v>
      </c>
      <c r="F31" s="111" t="s">
        <v>1662</v>
      </c>
      <c r="G31" s="112">
        <f>IF(COUNTIF(H31:AU31,"&lt;&gt;")=0,"",SUMPRODUCT(((Recommendations[ImplStatus]="Implemented")+(Recommendations[ImplStatus]="Compensated"))*ISNUMBER(MATCH(Recommendations[Id],H31:AU31,0)))/COUNTIF(H31:AU31,"&lt;&gt;"))</f>
        <v>0</v>
      </c>
      <c r="H31" s="113" t="s">
        <v>47</v>
      </c>
      <c r="I31" s="113" t="s">
        <v>52</v>
      </c>
      <c r="J31" s="113" t="s">
        <v>62</v>
      </c>
      <c r="K31" s="113" t="s">
        <v>117</v>
      </c>
      <c r="L31" s="113" t="s">
        <v>122</v>
      </c>
      <c r="M31" s="113" t="s">
        <v>158</v>
      </c>
      <c r="N31" s="113" t="s">
        <v>173</v>
      </c>
      <c r="O31" s="113" t="s">
        <v>212</v>
      </c>
      <c r="P31" s="113" t="s">
        <v>217</v>
      </c>
      <c r="Q31" s="113" t="s">
        <v>221</v>
      </c>
      <c r="R31" s="113" t="s">
        <v>341</v>
      </c>
      <c r="S31" s="113" t="s">
        <v>346</v>
      </c>
      <c r="T31" s="113" t="s">
        <v>371</v>
      </c>
      <c r="U31" s="113" t="s">
        <v>376</v>
      </c>
      <c r="V31" s="113" t="s">
        <v>390</v>
      </c>
      <c r="W31" s="113" t="s">
        <v>448</v>
      </c>
      <c r="X31" s="113" t="s">
        <v>453</v>
      </c>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1663</v>
      </c>
      <c r="B32" s="109" t="s">
        <v>1664</v>
      </c>
      <c r="C32" s="110" t="s">
        <v>1665</v>
      </c>
      <c r="D32" s="110" t="s">
        <v>1666</v>
      </c>
      <c r="E32" s="110" t="s">
        <v>1667</v>
      </c>
      <c r="F32" s="111" t="s">
        <v>1668</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1669</v>
      </c>
      <c r="B33" s="109" t="s">
        <v>1670</v>
      </c>
      <c r="C33" s="110" t="s">
        <v>1671</v>
      </c>
      <c r="D33" s="110" t="s">
        <v>1672</v>
      </c>
      <c r="E33" s="110" t="s">
        <v>21</v>
      </c>
      <c r="F33" s="111" t="s">
        <v>1673</v>
      </c>
      <c r="G33" s="112">
        <f>IF(COUNTIF(H33:AU33,"&lt;&gt;")=0,"",SUMPRODUCT(((Recommendations[ImplStatus]="Implemented")+(Recommendations[ImplStatus]="Compensated"))*ISNUMBER(MATCH(Recommendations[Id],H33:AU33,0)))/COUNTIF(H33:AU33,"&lt;&gt;"))</f>
        <v>0</v>
      </c>
      <c r="H33" s="113" t="s">
        <v>433</v>
      </c>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1674</v>
      </c>
      <c r="B34" s="109" t="s">
        <v>1675</v>
      </c>
      <c r="C34" s="110" t="s">
        <v>1676</v>
      </c>
      <c r="D34" s="110" t="s">
        <v>1677</v>
      </c>
      <c r="E34" s="110" t="s">
        <v>21</v>
      </c>
      <c r="F34" s="111" t="s">
        <v>1678</v>
      </c>
      <c r="G34" s="112">
        <f>IF(COUNTIF(H34:AU34,"&lt;&gt;")=0,"",SUMPRODUCT(((Recommendations[ImplStatus]="Implemented")+(Recommendations[ImplStatus]="Compensated"))*ISNUMBER(MATCH(Recommendations[Id],H34:AU34,0)))/COUNTIF(H34:AU34,"&lt;&gt;"))</f>
        <v>0</v>
      </c>
      <c r="H34" s="113" t="s">
        <v>202</v>
      </c>
      <c r="I34" s="113" t="s">
        <v>207</v>
      </c>
      <c r="J34" s="113" t="s">
        <v>291</v>
      </c>
      <c r="K34" s="113" t="s">
        <v>331</v>
      </c>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1679</v>
      </c>
      <c r="B35" s="109" t="s">
        <v>1680</v>
      </c>
      <c r="C35" s="110" t="s">
        <v>1681</v>
      </c>
      <c r="D35" s="110" t="s">
        <v>1682</v>
      </c>
      <c r="E35" s="110" t="s">
        <v>1683</v>
      </c>
      <c r="F35" s="111" t="s">
        <v>1684</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1685</v>
      </c>
      <c r="B36" s="109" t="s">
        <v>1686</v>
      </c>
      <c r="C36" s="110" t="s">
        <v>1687</v>
      </c>
      <c r="D36" s="110" t="s">
        <v>1688</v>
      </c>
      <c r="E36" s="110" t="s">
        <v>1689</v>
      </c>
      <c r="F36" s="111" t="s">
        <v>1690</v>
      </c>
      <c r="G36" s="112">
        <f>IF(COUNTIF(H36:AU36,"&lt;&gt;")=0,"",SUMPRODUCT(((Recommendations[ImplStatus]="Implemented")+(Recommendations[ImplStatus]="Compensated"))*ISNUMBER(MATCH(Recommendations[Id],H36:AU36,0)))/COUNTIF(H36:AU36,"&lt;&gt;"))</f>
        <v>0</v>
      </c>
      <c r="H36" s="113" t="s">
        <v>473</v>
      </c>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1691</v>
      </c>
      <c r="B37" s="109" t="s">
        <v>1692</v>
      </c>
      <c r="C37" s="110" t="s">
        <v>1693</v>
      </c>
      <c r="D37" s="110" t="s">
        <v>1694</v>
      </c>
      <c r="E37" s="110" t="s">
        <v>21</v>
      </c>
      <c r="F37" s="111" t="s">
        <v>1695</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1696</v>
      </c>
      <c r="B38" s="109" t="s">
        <v>1697</v>
      </c>
      <c r="C38" s="110" t="s">
        <v>1698</v>
      </c>
      <c r="D38" s="110" t="s">
        <v>1699</v>
      </c>
      <c r="E38" s="110" t="s">
        <v>1700</v>
      </c>
      <c r="F38" s="111" t="s">
        <v>1701</v>
      </c>
      <c r="G38" s="112">
        <f>IF(COUNTIF(H38:AU38,"&lt;&gt;")=0,"",SUMPRODUCT(((Recommendations[ImplStatus]="Implemented")+(Recommendations[ImplStatus]="Compensated"))*ISNUMBER(MATCH(Recommendations[Id],H38:AU38,0)))/COUNTIF(H38:AU38,"&lt;&gt;"))</f>
        <v>0</v>
      </c>
      <c r="H38" s="113" t="s">
        <v>102</v>
      </c>
      <c r="I38" s="113" t="s">
        <v>336</v>
      </c>
      <c r="J38" s="113" t="s">
        <v>438</v>
      </c>
      <c r="K38" s="113" t="s">
        <v>443</v>
      </c>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1702</v>
      </c>
      <c r="B39" s="109" t="s">
        <v>1703</v>
      </c>
      <c r="C39" s="110" t="s">
        <v>1704</v>
      </c>
      <c r="D39" s="110" t="s">
        <v>1705</v>
      </c>
      <c r="E39" s="110" t="s">
        <v>21</v>
      </c>
      <c r="F39" s="111" t="s">
        <v>1706</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1707</v>
      </c>
      <c r="B40" s="109" t="s">
        <v>1708</v>
      </c>
      <c r="C40" s="110" t="s">
        <v>1709</v>
      </c>
      <c r="D40" s="110" t="s">
        <v>1710</v>
      </c>
      <c r="E40" s="110" t="s">
        <v>1711</v>
      </c>
      <c r="F40" s="111" t="s">
        <v>1712</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1713</v>
      </c>
      <c r="B41" s="109" t="s">
        <v>1714</v>
      </c>
      <c r="C41" s="110" t="s">
        <v>1715</v>
      </c>
      <c r="D41" s="110" t="s">
        <v>1716</v>
      </c>
      <c r="E41" s="110" t="s">
        <v>1717</v>
      </c>
      <c r="F41" s="111" t="s">
        <v>1718</v>
      </c>
      <c r="G41" s="112">
        <f>IF(COUNTIF(H41:AU41,"&lt;&gt;")=0,"",SUMPRODUCT(((Recommendations[ImplStatus]="Implemented")+(Recommendations[ImplStatus]="Compensated"))*ISNUMBER(MATCH(Recommendations[Id],H41:AU41,0)))/COUNTIF(H41:AU41,"&lt;&gt;"))</f>
        <v>0</v>
      </c>
      <c r="H41" s="113" t="s">
        <v>395</v>
      </c>
      <c r="I41" s="113" t="s">
        <v>399</v>
      </c>
      <c r="J41" s="113" t="s">
        <v>548</v>
      </c>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1719</v>
      </c>
      <c r="B42" s="109" t="s">
        <v>1720</v>
      </c>
      <c r="C42" s="110" t="s">
        <v>1721</v>
      </c>
      <c r="D42" s="110" t="s">
        <v>1722</v>
      </c>
      <c r="E42" s="110" t="s">
        <v>1723</v>
      </c>
      <c r="F42" s="111" t="s">
        <v>1724</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1725</v>
      </c>
      <c r="B43" s="109" t="s">
        <v>1726</v>
      </c>
      <c r="C43" s="110" t="s">
        <v>1727</v>
      </c>
      <c r="D43" s="110" t="s">
        <v>1728</v>
      </c>
      <c r="E43" s="110" t="s">
        <v>1729</v>
      </c>
      <c r="F43" s="111" t="s">
        <v>1730</v>
      </c>
      <c r="G43" s="112">
        <f>IF(COUNTIF(H43:AU43,"&lt;&gt;")=0,"",SUMPRODUCT(((Recommendations[ImplStatus]="Implemented")+(Recommendations[ImplStatus]="Compensated"))*ISNUMBER(MATCH(Recommendations[Id],H43:AU43,0)))/COUNTIF(H43:AU43,"&lt;&gt;"))</f>
        <v>0</v>
      </c>
      <c r="H43" s="113" t="s">
        <v>14</v>
      </c>
      <c r="I43" s="113" t="s">
        <v>25</v>
      </c>
      <c r="J43" s="113" t="s">
        <v>30</v>
      </c>
      <c r="K43" s="113" t="s">
        <v>57</v>
      </c>
      <c r="L43" s="113" t="s">
        <v>112</v>
      </c>
      <c r="M43" s="113" t="s">
        <v>138</v>
      </c>
      <c r="N43" s="113" t="s">
        <v>143</v>
      </c>
      <c r="O43" s="113" t="s">
        <v>148</v>
      </c>
      <c r="P43" s="113" t="s">
        <v>153</v>
      </c>
      <c r="Q43" s="113" t="s">
        <v>163</v>
      </c>
      <c r="R43" s="113" t="s">
        <v>276</v>
      </c>
      <c r="S43" s="113" t="s">
        <v>301</v>
      </c>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1731</v>
      </c>
      <c r="B44" s="109" t="s">
        <v>1732</v>
      </c>
      <c r="C44" s="110" t="s">
        <v>1733</v>
      </c>
      <c r="D44" s="110" t="s">
        <v>1734</v>
      </c>
      <c r="E44" s="110" t="s">
        <v>21</v>
      </c>
      <c r="F44" s="111" t="s">
        <v>1735</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1736</v>
      </c>
      <c r="B45" s="114" t="s">
        <v>1737</v>
      </c>
      <c r="C45" s="115" t="s">
        <v>1738</v>
      </c>
      <c r="D45" s="115" t="s">
        <v>1739</v>
      </c>
      <c r="E45" s="115" t="s">
        <v>1740</v>
      </c>
      <c r="F45" s="116" t="s">
        <v>1741</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553</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IFERROR(INDEX('Recommendations'!$H$2:$H$108, MATCH(H2,'Recommendations'!$A$2:$A$108,0))="Implemented", FALSE))</xm:f>
            <x14:dxf>
              <font>
                <color rgb="FF000000"/>
              </font>
              <fill>
                <patternFill>
                  <bgColor rgb="FF3C7D22"/>
                </patternFill>
              </fill>
            </x14:dxf>
          </x14:cfRule>
          <x14:cfRule type="expression" priority="2" id="{00000000-000E-0000-0500-000002000000}">
            <xm:f>AND(H2&lt;&gt;"", IFERROR(INDEX('Recommendations'!$H$2:$H$108, MATCH(H2,'Recommendations'!$A$2:$A$108,0))="Compensated", FALSE))</xm:f>
            <x14:dxf>
              <font>
                <color rgb="FF000000"/>
              </font>
              <fill>
                <patternFill>
                  <bgColor rgb="FFC6E0B4"/>
                </patternFill>
              </fill>
            </x14:dxf>
          </x14:cfRule>
          <x14:cfRule type="expression" priority="3" id="{00000000-000E-0000-0500-000003000000}">
            <xm:f>AND(H2&lt;&gt;"", IFERROR(INDEX('Recommendations'!$H$2:$H$108, MATCH(H2,'Recommendations'!$A$2:$A$108,0))="Testing", FALSE))</xm:f>
            <x14:dxf>
              <font>
                <color rgb="FF000000"/>
              </font>
              <fill>
                <patternFill>
                  <bgColor rgb="FFFFC000"/>
                </patternFill>
              </fill>
            </x14:dxf>
          </x14:cfRule>
          <x14:cfRule type="expression" priority="4" id="{00000000-000E-0000-0500-000004000000}">
            <xm:f>AND(H2&lt;&gt;"", IFERROR(INDEX('Recommendations'!$H$2:$H$108, MATCH(H2,'Recommendations'!$A$2:$A$108,0))="Failed", FALSE))</xm:f>
            <x14:dxf>
              <font>
                <color rgb="FF000000"/>
              </font>
              <fill>
                <patternFill>
                  <bgColor rgb="FFD82891"/>
                </patternFill>
              </fill>
            </x14:dxf>
          </x14:cfRule>
          <x14:cfRule type="expression" priority="5" id="{00000000-000E-0000-0500-000005000000}">
            <xm:f>AND(H2&lt;&gt;"", IFERROR(INDEX('Recommendations'!$H$2:$H$108, MATCH(H2,'Recommendations'!$A$2:$A$108,0))="Risk Accepted", FALSE))</xm:f>
            <x14:dxf>
              <font>
                <color rgb="FF000000"/>
              </font>
              <fill>
                <patternFill>
                  <bgColor rgb="FFD9D9D9"/>
                </patternFill>
              </fill>
            </x14:dxf>
          </x14:cfRule>
          <x14:cfRule type="expression" priority="6" id="{00000000-000E-0000-0500-000006000000}">
            <xm:f>AND(H2&lt;&gt;"", IFERROR(INDEX('Recommendations'!$H$2:$H$108, MATCH(H2,'Recommendations'!$A$2:$A$108,0))="N/A",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1742</v>
      </c>
      <c r="B1" s="148" t="s">
        <v>796</v>
      </c>
      <c r="C1" s="148" t="s">
        <v>0</v>
      </c>
      <c r="D1" s="148" t="s">
        <v>797</v>
      </c>
      <c r="E1" s="148" t="s">
        <v>1743</v>
      </c>
      <c r="F1" s="148" t="s">
        <v>1744</v>
      </c>
      <c r="G1" s="148" t="s">
        <v>1745</v>
      </c>
      <c r="H1" s="148" t="s">
        <v>1746</v>
      </c>
      <c r="I1" s="148" t="s">
        <v>802</v>
      </c>
      <c r="J1" s="148" t="s">
        <v>803</v>
      </c>
      <c r="K1" s="148" t="s">
        <v>804</v>
      </c>
      <c r="L1" s="148" t="s">
        <v>805</v>
      </c>
      <c r="M1" s="148" t="s">
        <v>806</v>
      </c>
      <c r="N1" s="148" t="s">
        <v>807</v>
      </c>
      <c r="O1" s="148" t="s">
        <v>808</v>
      </c>
      <c r="P1" s="148" t="s">
        <v>809</v>
      </c>
      <c r="Q1" s="148" t="s">
        <v>810</v>
      </c>
      <c r="R1" s="148" t="s">
        <v>811</v>
      </c>
      <c r="S1" s="148" t="s">
        <v>812</v>
      </c>
      <c r="T1" s="148" t="s">
        <v>813</v>
      </c>
      <c r="U1" s="148" t="s">
        <v>814</v>
      </c>
      <c r="V1" s="148" t="s">
        <v>815</v>
      </c>
      <c r="W1" s="148" t="s">
        <v>816</v>
      </c>
      <c r="X1" s="148" t="s">
        <v>817</v>
      </c>
      <c r="Y1" s="148" t="s">
        <v>818</v>
      </c>
      <c r="Z1" s="148" t="s">
        <v>819</v>
      </c>
      <c r="AA1" s="148" t="s">
        <v>820</v>
      </c>
      <c r="AB1" s="148" t="s">
        <v>821</v>
      </c>
      <c r="AC1" s="148" t="s">
        <v>822</v>
      </c>
      <c r="AD1" s="148" t="s">
        <v>823</v>
      </c>
      <c r="AE1" s="148" t="s">
        <v>824</v>
      </c>
      <c r="AF1" s="148" t="s">
        <v>825</v>
      </c>
      <c r="AG1" s="148" t="s">
        <v>826</v>
      </c>
      <c r="AH1" s="148" t="s">
        <v>827</v>
      </c>
      <c r="AI1" s="148" t="s">
        <v>828</v>
      </c>
      <c r="AJ1" s="148" t="s">
        <v>829</v>
      </c>
      <c r="AK1" s="148" t="s">
        <v>830</v>
      </c>
      <c r="AL1" s="148" t="s">
        <v>831</v>
      </c>
      <c r="AM1" s="148" t="s">
        <v>832</v>
      </c>
      <c r="AN1" s="148" t="s">
        <v>833</v>
      </c>
      <c r="AO1" s="148" t="s">
        <v>834</v>
      </c>
      <c r="AP1" s="148" t="s">
        <v>835</v>
      </c>
      <c r="AQ1" s="148" t="s">
        <v>836</v>
      </c>
      <c r="AR1" s="148" t="s">
        <v>837</v>
      </c>
      <c r="AS1" s="148" t="s">
        <v>838</v>
      </c>
      <c r="AT1" s="148" t="s">
        <v>839</v>
      </c>
      <c r="AU1" s="148" t="s">
        <v>840</v>
      </c>
      <c r="AV1" s="148" t="s">
        <v>841</v>
      </c>
      <c r="AW1" s="149" t="s">
        <v>842</v>
      </c>
    </row>
    <row r="2" spans="1:49" ht="60" customHeight="1" outlineLevel="1" x14ac:dyDescent="0.35">
      <c r="A2" s="141" t="s">
        <v>1747</v>
      </c>
      <c r="B2" s="127"/>
      <c r="C2" s="126" t="s">
        <v>1748</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1747</v>
      </c>
      <c r="B3" s="128" t="s">
        <v>1013</v>
      </c>
      <c r="C3" s="129" t="s">
        <v>1749</v>
      </c>
      <c r="D3" s="131" t="s">
        <v>1750</v>
      </c>
      <c r="E3" s="131" t="s">
        <v>1751</v>
      </c>
      <c r="F3" s="131" t="s">
        <v>1752</v>
      </c>
      <c r="G3" s="131" t="s">
        <v>1753</v>
      </c>
      <c r="H3" s="131" t="s">
        <v>1754</v>
      </c>
      <c r="I3" s="133">
        <f>IF(COUNTIF(J3:AW3,"&lt;&gt;")=0,"",SUMPRODUCT(((Recommendations[ImplStatus]="Implemented")+(Recommendations[ImplStatus]="Compensated"))*ISNUMBER(MATCH(Recommendations[Id],J3:AW3,0)))/COUNTIF(J3:AW3,"&lt;&gt;"))</f>
        <v>0</v>
      </c>
      <c r="J3" s="135" t="s">
        <v>331</v>
      </c>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1747</v>
      </c>
      <c r="B4" s="128" t="s">
        <v>1755</v>
      </c>
      <c r="C4" s="129" t="s">
        <v>1756</v>
      </c>
      <c r="D4" s="131" t="s">
        <v>1757</v>
      </c>
      <c r="E4" s="131" t="s">
        <v>1758</v>
      </c>
      <c r="F4" s="131" t="s">
        <v>1759</v>
      </c>
      <c r="G4" s="131" t="s">
        <v>1760</v>
      </c>
      <c r="H4" s="131" t="s">
        <v>1761</v>
      </c>
      <c r="I4" s="133">
        <f>IF(COUNTIF(J4:AW4,"&lt;&gt;")=0,"",SUMPRODUCT(((Recommendations[ImplStatus]="Implemented")+(Recommendations[ImplStatus]="Compensated"))*ISNUMBER(MATCH(Recommendations[Id],J4:AW4,0)))/COUNTIF(J4:AW4,"&lt;&gt;"))</f>
        <v>0</v>
      </c>
      <c r="J4" s="135" t="s">
        <v>25</v>
      </c>
      <c r="K4" s="135" t="s">
        <v>57</v>
      </c>
      <c r="L4" s="135" t="s">
        <v>112</v>
      </c>
      <c r="M4" s="135" t="s">
        <v>148</v>
      </c>
      <c r="N4" s="135" t="s">
        <v>473</v>
      </c>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1747</v>
      </c>
      <c r="B5" s="128" t="s">
        <v>1762</v>
      </c>
      <c r="C5" s="129" t="s">
        <v>1763</v>
      </c>
      <c r="D5" s="131" t="s">
        <v>1764</v>
      </c>
      <c r="E5" s="131" t="s">
        <v>1765</v>
      </c>
      <c r="F5" s="131" t="s">
        <v>1766</v>
      </c>
      <c r="G5" s="131" t="s">
        <v>1767</v>
      </c>
      <c r="H5" s="131" t="s">
        <v>1768</v>
      </c>
      <c r="I5" s="133">
        <f>IF(COUNTIF(J5:AW5,"&lt;&gt;")=0,"",SUMPRODUCT(((Recommendations[ImplStatus]="Implemented")+(Recommendations[ImplStatus]="Compensated"))*ISNUMBER(MATCH(Recommendations[Id],J5:AW5,0)))/COUNTIF(J5:AW5,"&lt;&gt;"))</f>
        <v>0</v>
      </c>
      <c r="J5" s="135" t="s">
        <v>107</v>
      </c>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1747</v>
      </c>
      <c r="B6" s="128" t="s">
        <v>1769</v>
      </c>
      <c r="C6" s="129" t="s">
        <v>1770</v>
      </c>
      <c r="D6" s="131" t="s">
        <v>1771</v>
      </c>
      <c r="E6" s="131" t="s">
        <v>1772</v>
      </c>
      <c r="F6" s="131" t="s">
        <v>1773</v>
      </c>
      <c r="G6" s="131" t="s">
        <v>1774</v>
      </c>
      <c r="H6" s="131" t="s">
        <v>1775</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1747</v>
      </c>
      <c r="B7" s="128" t="s">
        <v>1776</v>
      </c>
      <c r="C7" s="129" t="s">
        <v>1777</v>
      </c>
      <c r="D7" s="131" t="s">
        <v>1778</v>
      </c>
      <c r="E7" s="131" t="s">
        <v>1779</v>
      </c>
      <c r="F7" s="131" t="s">
        <v>1780</v>
      </c>
      <c r="G7" s="131" t="s">
        <v>1781</v>
      </c>
      <c r="H7" s="131" t="s">
        <v>1782</v>
      </c>
      <c r="I7" s="133">
        <f>IF(COUNTIF(J7:AW7,"&lt;&gt;")=0,"",SUMPRODUCT(((Recommendations[ImplStatus]="Implemented")+(Recommendations[ImplStatus]="Compensated"))*ISNUMBER(MATCH(Recommendations[Id],J7:AW7,0)))/COUNTIF(J7:AW7,"&lt;&gt;"))</f>
        <v>0</v>
      </c>
      <c r="J7" s="135" t="s">
        <v>448</v>
      </c>
      <c r="K7" s="135" t="s">
        <v>453</v>
      </c>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1747</v>
      </c>
      <c r="B8" s="128" t="s">
        <v>1783</v>
      </c>
      <c r="C8" s="129" t="s">
        <v>1784</v>
      </c>
      <c r="D8" s="131" t="s">
        <v>1785</v>
      </c>
      <c r="E8" s="131" t="s">
        <v>1786</v>
      </c>
      <c r="F8" s="131" t="s">
        <v>1787</v>
      </c>
      <c r="G8" s="131" t="s">
        <v>1781</v>
      </c>
      <c r="H8" s="131" t="s">
        <v>1788</v>
      </c>
      <c r="I8" s="133">
        <f>IF(COUNTIF(J8:AW8,"&lt;&gt;")=0,"",SUMPRODUCT(((Recommendations[ImplStatus]="Implemented")+(Recommendations[ImplStatus]="Compensated"))*ISNUMBER(MATCH(Recommendations[Id],J8:AW8,0)))/COUNTIF(J8:AW8,"&lt;&gt;"))</f>
        <v>0</v>
      </c>
      <c r="J8" s="135" t="s">
        <v>52</v>
      </c>
      <c r="K8" s="135" t="s">
        <v>62</v>
      </c>
      <c r="L8" s="135" t="s">
        <v>117</v>
      </c>
      <c r="M8" s="135" t="s">
        <v>158</v>
      </c>
      <c r="N8" s="135" t="s">
        <v>212</v>
      </c>
      <c r="O8" s="135" t="s">
        <v>217</v>
      </c>
      <c r="P8" s="135" t="s">
        <v>221</v>
      </c>
      <c r="Q8" s="135" t="s">
        <v>341</v>
      </c>
      <c r="R8" s="135" t="s">
        <v>346</v>
      </c>
      <c r="S8" s="135" t="s">
        <v>390</v>
      </c>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1747</v>
      </c>
      <c r="B9" s="128" t="s">
        <v>1789</v>
      </c>
      <c r="C9" s="129" t="s">
        <v>1790</v>
      </c>
      <c r="D9" s="131" t="s">
        <v>1791</v>
      </c>
      <c r="E9" s="131" t="s">
        <v>1792</v>
      </c>
      <c r="F9" s="131" t="s">
        <v>1793</v>
      </c>
      <c r="G9" s="131" t="s">
        <v>1794</v>
      </c>
      <c r="H9" s="131" t="s">
        <v>1795</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1747</v>
      </c>
      <c r="B10" s="128" t="s">
        <v>1796</v>
      </c>
      <c r="C10" s="129" t="s">
        <v>1797</v>
      </c>
      <c r="D10" s="131" t="s">
        <v>1798</v>
      </c>
      <c r="E10" s="131" t="s">
        <v>1799</v>
      </c>
      <c r="F10" s="131" t="s">
        <v>1800</v>
      </c>
      <c r="G10" s="131" t="s">
        <v>1801</v>
      </c>
      <c r="H10" s="131" t="s">
        <v>1802</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1747</v>
      </c>
      <c r="B11" s="128" t="s">
        <v>1803</v>
      </c>
      <c r="C11" s="129" t="s">
        <v>1804</v>
      </c>
      <c r="D11" s="131" t="s">
        <v>1805</v>
      </c>
      <c r="E11" s="131" t="s">
        <v>1806</v>
      </c>
      <c r="F11" s="131" t="s">
        <v>1807</v>
      </c>
      <c r="G11" s="131" t="s">
        <v>1808</v>
      </c>
      <c r="H11" s="131" t="s">
        <v>1809</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1747</v>
      </c>
      <c r="B12" s="128" t="s">
        <v>1810</v>
      </c>
      <c r="C12" s="129" t="s">
        <v>1811</v>
      </c>
      <c r="D12" s="131" t="s">
        <v>1812</v>
      </c>
      <c r="E12" s="131" t="s">
        <v>1813</v>
      </c>
      <c r="F12" s="131" t="s">
        <v>1814</v>
      </c>
      <c r="G12" s="131" t="s">
        <v>1801</v>
      </c>
      <c r="H12" s="131" t="s">
        <v>1815</v>
      </c>
      <c r="I12" s="133">
        <f>IF(COUNTIF(J12:AW12,"&lt;&gt;")=0,"",SUMPRODUCT(((Recommendations[ImplStatus]="Implemented")+(Recommendations[ImplStatus]="Compensated"))*ISNUMBER(MATCH(Recommendations[Id],J12:AW12,0)))/COUNTIF(J12:AW12,"&lt;&gt;"))</f>
        <v>0</v>
      </c>
      <c r="J12" s="135" t="s">
        <v>132</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1747</v>
      </c>
      <c r="B13" s="128" t="s">
        <v>1816</v>
      </c>
      <c r="C13" s="129" t="s">
        <v>1817</v>
      </c>
      <c r="D13" s="131" t="s">
        <v>1818</v>
      </c>
      <c r="E13" s="131" t="s">
        <v>1819</v>
      </c>
      <c r="F13" s="131" t="s">
        <v>1820</v>
      </c>
      <c r="G13" s="131" t="s">
        <v>1801</v>
      </c>
      <c r="H13" s="131" t="s">
        <v>1821</v>
      </c>
      <c r="I13" s="133" t="str">
        <f>IF(COUNTIF(J13:AW13,"&lt;&gt;")=0,"",SUMPRODUCT(((Recommendations[ImplStatus]="Implemented")+(Recommendations[ImplStatus]="Compensated"))*ISNUMBER(MATCH(Recommendations[Id],J13:AW13,0)))/COUNTIF(J13:AW13,"&lt;&gt;"))</f>
        <v/>
      </c>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1747</v>
      </c>
      <c r="B14" s="128" t="s">
        <v>1822</v>
      </c>
      <c r="C14" s="129" t="s">
        <v>1823</v>
      </c>
      <c r="D14" s="131" t="s">
        <v>1824</v>
      </c>
      <c r="E14" s="131" t="s">
        <v>1825</v>
      </c>
      <c r="F14" s="131" t="s">
        <v>1826</v>
      </c>
      <c r="G14" s="131" t="s">
        <v>1827</v>
      </c>
      <c r="H14" s="131" t="s">
        <v>1828</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1747</v>
      </c>
      <c r="B15" s="128" t="s">
        <v>1829</v>
      </c>
      <c r="C15" s="129" t="s">
        <v>1830</v>
      </c>
      <c r="D15" s="131" t="s">
        <v>1831</v>
      </c>
      <c r="E15" s="131" t="s">
        <v>1832</v>
      </c>
      <c r="F15" s="131" t="s">
        <v>1833</v>
      </c>
      <c r="G15" s="131" t="s">
        <v>1834</v>
      </c>
      <c r="H15" s="131" t="s">
        <v>1835</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1747</v>
      </c>
      <c r="B16" s="128" t="s">
        <v>1836</v>
      </c>
      <c r="C16" s="129" t="s">
        <v>1837</v>
      </c>
      <c r="D16" s="131" t="s">
        <v>1838</v>
      </c>
      <c r="E16" s="131" t="s">
        <v>1839</v>
      </c>
      <c r="F16" s="131" t="s">
        <v>1840</v>
      </c>
      <c r="G16" s="131" t="s">
        <v>1841</v>
      </c>
      <c r="H16" s="131" t="s">
        <v>1842</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1747</v>
      </c>
      <c r="B17" s="128" t="s">
        <v>1843</v>
      </c>
      <c r="C17" s="129" t="s">
        <v>1844</v>
      </c>
      <c r="D17" s="131" t="s">
        <v>1845</v>
      </c>
      <c r="E17" s="131" t="s">
        <v>1846</v>
      </c>
      <c r="F17" s="131" t="s">
        <v>1847</v>
      </c>
      <c r="G17" s="131" t="s">
        <v>1848</v>
      </c>
      <c r="H17" s="131" t="s">
        <v>1849</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1747</v>
      </c>
      <c r="B18" s="128" t="s">
        <v>1850</v>
      </c>
      <c r="C18" s="129" t="s">
        <v>1851</v>
      </c>
      <c r="D18" s="131" t="s">
        <v>1852</v>
      </c>
      <c r="E18" s="131" t="s">
        <v>1853</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1854</v>
      </c>
      <c r="B19" s="127"/>
      <c r="C19" s="126" t="s">
        <v>1855</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1854</v>
      </c>
      <c r="B20" s="128" t="s">
        <v>1856</v>
      </c>
      <c r="C20" s="129" t="s">
        <v>1857</v>
      </c>
      <c r="D20" s="131" t="s">
        <v>1858</v>
      </c>
      <c r="E20" s="131" t="s">
        <v>1859</v>
      </c>
      <c r="F20" s="131" t="s">
        <v>1860</v>
      </c>
      <c r="G20" s="131" t="s">
        <v>1861</v>
      </c>
      <c r="H20" s="131" t="s">
        <v>1862</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1854</v>
      </c>
      <c r="B21" s="128" t="s">
        <v>1863</v>
      </c>
      <c r="C21" s="129" t="s">
        <v>1864</v>
      </c>
      <c r="D21" s="131" t="s">
        <v>1865</v>
      </c>
      <c r="E21" s="131" t="s">
        <v>1866</v>
      </c>
      <c r="F21" s="131" t="s">
        <v>1867</v>
      </c>
      <c r="G21" s="131" t="s">
        <v>1868</v>
      </c>
      <c r="H21" s="131" t="s">
        <v>1869</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1870</v>
      </c>
      <c r="B22" s="127"/>
      <c r="C22" s="126" t="s">
        <v>1871</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1870</v>
      </c>
      <c r="B23" s="128" t="s">
        <v>1872</v>
      </c>
      <c r="C23" s="129" t="s">
        <v>1873</v>
      </c>
      <c r="D23" s="131" t="s">
        <v>1874</v>
      </c>
      <c r="E23" s="131" t="s">
        <v>1875</v>
      </c>
      <c r="F23" s="131" t="s">
        <v>1876</v>
      </c>
      <c r="G23" s="131" t="s">
        <v>1877</v>
      </c>
      <c r="H23" s="131" t="s">
        <v>1878</v>
      </c>
      <c r="I23" s="133">
        <f>IF(COUNTIF(J23:AW23,"&lt;&gt;")=0,"",SUMPRODUCT(((Recommendations[ImplStatus]="Implemented")+(Recommendations[ImplStatus]="Compensated"))*ISNUMBER(MATCH(Recommendations[Id],J23:AW23,0)))/COUNTIF(J23:AW23,"&lt;&gt;"))</f>
        <v>0</v>
      </c>
      <c r="J23" s="135" t="s">
        <v>168</v>
      </c>
      <c r="K23" s="135" t="s">
        <v>177</v>
      </c>
      <c r="L23" s="135" t="s">
        <v>182</v>
      </c>
      <c r="M23" s="135" t="s">
        <v>380</v>
      </c>
      <c r="N23" s="135" t="s">
        <v>404</v>
      </c>
      <c r="O23" s="135" t="s">
        <v>409</v>
      </c>
      <c r="P23" s="135" t="s">
        <v>413</v>
      </c>
      <c r="Q23" s="135" t="s">
        <v>418</v>
      </c>
      <c r="R23" s="135" t="s">
        <v>423</v>
      </c>
      <c r="S23" s="135" t="s">
        <v>428</v>
      </c>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1870</v>
      </c>
      <c r="B24" s="128" t="s">
        <v>1879</v>
      </c>
      <c r="C24" s="129" t="s">
        <v>1880</v>
      </c>
      <c r="D24" s="131" t="s">
        <v>1881</v>
      </c>
      <c r="E24" s="131" t="s">
        <v>1882</v>
      </c>
      <c r="F24" s="131" t="s">
        <v>1883</v>
      </c>
      <c r="G24" s="131" t="s">
        <v>1884</v>
      </c>
      <c r="H24" s="131" t="s">
        <v>1885</v>
      </c>
      <c r="I24" s="133">
        <f>IF(COUNTIF(J24:AW24,"&lt;&gt;")=0,"",SUMPRODUCT(((Recommendations[ImplStatus]="Implemented")+(Recommendations[ImplStatus]="Compensated"))*ISNUMBER(MATCH(Recommendations[Id],J24:AW24,0)))/COUNTIF(J24:AW24,"&lt;&gt;"))</f>
        <v>0</v>
      </c>
      <c r="J24" s="135" t="s">
        <v>187</v>
      </c>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1870</v>
      </c>
      <c r="B25" s="128" t="s">
        <v>1886</v>
      </c>
      <c r="C25" s="129" t="s">
        <v>1887</v>
      </c>
      <c r="D25" s="131" t="s">
        <v>1888</v>
      </c>
      <c r="E25" s="131" t="s">
        <v>1889</v>
      </c>
      <c r="F25" s="131" t="s">
        <v>1890</v>
      </c>
      <c r="G25" s="131" t="s">
        <v>1891</v>
      </c>
      <c r="H25" s="131" t="s">
        <v>1892</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1870</v>
      </c>
      <c r="B26" s="128" t="s">
        <v>1893</v>
      </c>
      <c r="C26" s="129" t="s">
        <v>1894</v>
      </c>
      <c r="D26" s="131" t="s">
        <v>1895</v>
      </c>
      <c r="E26" s="131" t="s">
        <v>1896</v>
      </c>
      <c r="F26" s="131" t="s">
        <v>1897</v>
      </c>
      <c r="G26" s="131" t="s">
        <v>1884</v>
      </c>
      <c r="H26" s="131" t="s">
        <v>1898</v>
      </c>
      <c r="I26" s="133">
        <f>IF(COUNTIF(J26:AW26,"&lt;&gt;")=0,"",SUMPRODUCT(((Recommendations[ImplStatus]="Implemented")+(Recommendations[ImplStatus]="Compensated"))*ISNUMBER(MATCH(Recommendations[Id],J26:AW26,0)))/COUNTIF(J26:AW26,"&lt;&gt;"))</f>
        <v>0</v>
      </c>
      <c r="J26" s="135" t="s">
        <v>192</v>
      </c>
      <c r="K26" s="135" t="s">
        <v>197</v>
      </c>
      <c r="L26" s="135" t="s">
        <v>351</v>
      </c>
      <c r="M26" s="135" t="s">
        <v>356</v>
      </c>
      <c r="N26" s="135" t="s">
        <v>361</v>
      </c>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1870</v>
      </c>
      <c r="B27" s="128" t="s">
        <v>1899</v>
      </c>
      <c r="C27" s="129" t="s">
        <v>1900</v>
      </c>
      <c r="D27" s="131" t="s">
        <v>1901</v>
      </c>
      <c r="E27" s="131" t="s">
        <v>1902</v>
      </c>
      <c r="F27" s="131" t="s">
        <v>1903</v>
      </c>
      <c r="G27" s="131" t="s">
        <v>1904</v>
      </c>
      <c r="H27" s="131" t="s">
        <v>1905</v>
      </c>
      <c r="I27" s="133">
        <f>IF(COUNTIF(J27:AW27,"&lt;&gt;")=0,"",SUMPRODUCT(((Recommendations[ImplStatus]="Implemented")+(Recommendations[ImplStatus]="Compensated"))*ISNUMBER(MATCH(Recommendations[Id],J27:AW27,0)))/COUNTIF(J27:AW27,"&lt;&gt;"))</f>
        <v>0</v>
      </c>
      <c r="J27" s="135" t="s">
        <v>36</v>
      </c>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1870</v>
      </c>
      <c r="B28" s="128" t="s">
        <v>1906</v>
      </c>
      <c r="C28" s="129" t="s">
        <v>1907</v>
      </c>
      <c r="D28" s="131" t="s">
        <v>1908</v>
      </c>
      <c r="E28" s="131" t="s">
        <v>1909</v>
      </c>
      <c r="F28" s="131" t="s">
        <v>1910</v>
      </c>
      <c r="G28" s="131" t="s">
        <v>1911</v>
      </c>
      <c r="H28" s="131" t="s">
        <v>1912</v>
      </c>
      <c r="I28" s="133">
        <f>IF(COUNTIF(J28:AW28,"&lt;&gt;")=0,"",SUMPRODUCT(((Recommendations[ImplStatus]="Implemented")+(Recommendations[ImplStatus]="Compensated"))*ISNUMBER(MATCH(Recommendations[Id],J28:AW28,0)))/COUNTIF(J28:AW28,"&lt;&gt;"))</f>
        <v>0</v>
      </c>
      <c r="J28" s="135" t="s">
        <v>433</v>
      </c>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1870</v>
      </c>
      <c r="B29" s="128" t="s">
        <v>1913</v>
      </c>
      <c r="C29" s="129" t="s">
        <v>1914</v>
      </c>
      <c r="D29" s="131" t="s">
        <v>1915</v>
      </c>
      <c r="E29" s="131" t="s">
        <v>1916</v>
      </c>
      <c r="F29" s="131" t="s">
        <v>1917</v>
      </c>
      <c r="G29" s="131" t="s">
        <v>1801</v>
      </c>
      <c r="H29" s="131" t="s">
        <v>1918</v>
      </c>
      <c r="I29" s="133">
        <f>IF(COUNTIF(J29:AW29,"&lt;&gt;")=0,"",SUMPRODUCT(((Recommendations[ImplStatus]="Implemented")+(Recommendations[ImplStatus]="Compensated"))*ISNUMBER(MATCH(Recommendations[Id],J29:AW29,0)))/COUNTIF(J29:AW29,"&lt;&gt;"))</f>
        <v>0</v>
      </c>
      <c r="J29" s="135" t="s">
        <v>366</v>
      </c>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1870</v>
      </c>
      <c r="B30" s="128" t="s">
        <v>1919</v>
      </c>
      <c r="C30" s="129" t="s">
        <v>1920</v>
      </c>
      <c r="D30" s="131" t="s">
        <v>1921</v>
      </c>
      <c r="E30" s="131" t="s">
        <v>1922</v>
      </c>
      <c r="F30" s="131" t="s">
        <v>1923</v>
      </c>
      <c r="G30" s="131" t="s">
        <v>1884</v>
      </c>
      <c r="H30" s="131" t="s">
        <v>1924</v>
      </c>
      <c r="I30" s="133">
        <f>IF(COUNTIF(J30:AW30,"&lt;&gt;")=0,"",SUMPRODUCT(((Recommendations[ImplStatus]="Implemented")+(Recommendations[ImplStatus]="Compensated"))*ISNUMBER(MATCH(Recommendations[Id],J30:AW30,0)))/COUNTIF(J30:AW30,"&lt;&gt;"))</f>
        <v>0</v>
      </c>
      <c r="J30" s="135" t="s">
        <v>42</v>
      </c>
      <c r="K30" s="135" t="s">
        <v>47</v>
      </c>
      <c r="L30" s="135" t="s">
        <v>173</v>
      </c>
      <c r="M30" s="135" t="s">
        <v>202</v>
      </c>
      <c r="N30" s="135" t="s">
        <v>207</v>
      </c>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1925</v>
      </c>
      <c r="B31" s="127"/>
      <c r="C31" s="126" t="s">
        <v>1926</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1925</v>
      </c>
      <c r="B32" s="128" t="s">
        <v>1927</v>
      </c>
      <c r="C32" s="129" t="s">
        <v>1928</v>
      </c>
      <c r="D32" s="131" t="s">
        <v>1929</v>
      </c>
      <c r="E32" s="131" t="s">
        <v>1930</v>
      </c>
      <c r="F32" s="131" t="s">
        <v>1931</v>
      </c>
      <c r="G32" s="131" t="s">
        <v>1932</v>
      </c>
      <c r="H32" s="131" t="s">
        <v>1933</v>
      </c>
      <c r="I32" s="133">
        <f>IF(COUNTIF(J32:AW32,"&lt;&gt;")=0,"",SUMPRODUCT(((Recommendations[ImplStatus]="Implemented")+(Recommendations[ImplStatus]="Compensated"))*ISNUMBER(MATCH(Recommendations[Id],J32:AW32,0)))/COUNTIF(J32:AW32,"&lt;&gt;"))</f>
        <v>0</v>
      </c>
      <c r="J32" s="135" t="s">
        <v>226</v>
      </c>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1925</v>
      </c>
      <c r="B33" s="128" t="s">
        <v>1934</v>
      </c>
      <c r="C33" s="129" t="s">
        <v>1935</v>
      </c>
      <c r="D33" s="131" t="s">
        <v>1936</v>
      </c>
      <c r="E33" s="131" t="s">
        <v>1937</v>
      </c>
      <c r="F33" s="131" t="s">
        <v>1938</v>
      </c>
      <c r="G33" s="131" t="s">
        <v>1939</v>
      </c>
      <c r="H33" s="131" t="s">
        <v>1940</v>
      </c>
      <c r="I33" s="133">
        <f>IF(COUNTIF(J33:AW33,"&lt;&gt;")=0,"",SUMPRODUCT(((Recommendations[ImplStatus]="Implemented")+(Recommendations[ImplStatus]="Compensated"))*ISNUMBER(MATCH(Recommendations[Id],J33:AW33,0)))/COUNTIF(J33:AW33,"&lt;&gt;"))</f>
        <v>0</v>
      </c>
      <c r="J33" s="135" t="s">
        <v>102</v>
      </c>
      <c r="K33" s="135" t="s">
        <v>336</v>
      </c>
      <c r="L33" s="135" t="s">
        <v>438</v>
      </c>
      <c r="M33" s="135" t="s">
        <v>443</v>
      </c>
      <c r="N33" s="135" t="s">
        <v>528</v>
      </c>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1925</v>
      </c>
      <c r="B34" s="128" t="s">
        <v>1941</v>
      </c>
      <c r="C34" s="129" t="s">
        <v>1942</v>
      </c>
      <c r="D34" s="131" t="s">
        <v>1943</v>
      </c>
      <c r="E34" s="131" t="s">
        <v>1944</v>
      </c>
      <c r="F34" s="131" t="s">
        <v>1945</v>
      </c>
      <c r="G34" s="131" t="s">
        <v>1946</v>
      </c>
      <c r="H34" s="131" t="s">
        <v>1947</v>
      </c>
      <c r="I34" s="133">
        <f>IF(COUNTIF(J34:AW34,"&lt;&gt;")=0,"",SUMPRODUCT(((Recommendations[ImplStatus]="Implemented")+(Recommendations[ImplStatus]="Compensated"))*ISNUMBER(MATCH(Recommendations[Id],J34:AW34,0)))/COUNTIF(J34:AW34,"&lt;&gt;"))</f>
        <v>0</v>
      </c>
      <c r="J34" s="135" t="s">
        <v>122</v>
      </c>
      <c r="K34" s="135" t="s">
        <v>371</v>
      </c>
      <c r="L34" s="135" t="s">
        <v>376</v>
      </c>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1925</v>
      </c>
      <c r="B35" s="128" t="s">
        <v>1948</v>
      </c>
      <c r="C35" s="129" t="s">
        <v>1949</v>
      </c>
      <c r="D35" s="131" t="s">
        <v>1950</v>
      </c>
      <c r="E35" s="131" t="s">
        <v>1951</v>
      </c>
      <c r="F35" s="131" t="s">
        <v>1952</v>
      </c>
      <c r="G35" s="131" t="s">
        <v>1953</v>
      </c>
      <c r="H35" s="131" t="s">
        <v>1954</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1925</v>
      </c>
      <c r="B36" s="128" t="s">
        <v>1955</v>
      </c>
      <c r="C36" s="129" t="s">
        <v>1956</v>
      </c>
      <c r="D36" s="131" t="s">
        <v>1957</v>
      </c>
      <c r="E36" s="131" t="s">
        <v>1958</v>
      </c>
      <c r="F36" s="131" t="s">
        <v>1959</v>
      </c>
      <c r="G36" s="131" t="s">
        <v>1960</v>
      </c>
      <c r="H36" s="131" t="s">
        <v>1961</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1925</v>
      </c>
      <c r="B37" s="128" t="s">
        <v>1962</v>
      </c>
      <c r="C37" s="129" t="s">
        <v>1963</v>
      </c>
      <c r="D37" s="131" t="s">
        <v>1964</v>
      </c>
      <c r="E37" s="131" t="s">
        <v>1965</v>
      </c>
      <c r="F37" s="131" t="s">
        <v>1966</v>
      </c>
      <c r="G37" s="131" t="s">
        <v>1967</v>
      </c>
      <c r="H37" s="131" t="s">
        <v>1968</v>
      </c>
      <c r="I37" s="133">
        <f>IF(COUNTIF(J37:AW37,"&lt;&gt;")=0,"",SUMPRODUCT(((Recommendations[ImplStatus]="Implemented")+(Recommendations[ImplStatus]="Compensated"))*ISNUMBER(MATCH(Recommendations[Id],J37:AW37,0)))/COUNTIF(J37:AW37,"&lt;&gt;"))</f>
        <v>0</v>
      </c>
      <c r="J37" s="135" t="s">
        <v>231</v>
      </c>
      <c r="K37" s="135" t="s">
        <v>236</v>
      </c>
      <c r="L37" s="135" t="s">
        <v>241</v>
      </c>
      <c r="M37" s="135" t="s">
        <v>246</v>
      </c>
      <c r="N37" s="135" t="s">
        <v>251</v>
      </c>
      <c r="O37" s="135" t="s">
        <v>256</v>
      </c>
      <c r="P37" s="135" t="s">
        <v>261</v>
      </c>
      <c r="Q37" s="135" t="s">
        <v>266</v>
      </c>
      <c r="R37" s="135" t="s">
        <v>458</v>
      </c>
      <c r="S37" s="135" t="s">
        <v>478</v>
      </c>
      <c r="T37" s="135" t="s">
        <v>483</v>
      </c>
      <c r="U37" s="135" t="s">
        <v>488</v>
      </c>
      <c r="V37" s="135" t="s">
        <v>493</v>
      </c>
      <c r="W37" s="135" t="s">
        <v>498</v>
      </c>
      <c r="X37" s="135" t="s">
        <v>503</v>
      </c>
      <c r="Y37" s="135" t="s">
        <v>508</v>
      </c>
      <c r="Z37" s="135" t="s">
        <v>513</v>
      </c>
      <c r="AA37" s="135" t="s">
        <v>518</v>
      </c>
      <c r="AB37" s="135" t="s">
        <v>523</v>
      </c>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1925</v>
      </c>
      <c r="B38" s="128" t="s">
        <v>1969</v>
      </c>
      <c r="C38" s="129" t="s">
        <v>1970</v>
      </c>
      <c r="D38" s="131" t="s">
        <v>1971</v>
      </c>
      <c r="E38" s="131" t="s">
        <v>1972</v>
      </c>
      <c r="F38" s="131" t="s">
        <v>1973</v>
      </c>
      <c r="G38" s="131" t="s">
        <v>1974</v>
      </c>
      <c r="H38" s="131" t="s">
        <v>1975</v>
      </c>
      <c r="I38" s="133" t="str">
        <f>IF(COUNTIF(J38:AW38,"&lt;&gt;")=0,"",SUMPRODUCT(((Recommendations[ImplStatus]="Implemented")+(Recommendations[ImplStatus]="Compensated"))*ISNUMBER(MATCH(Recommendations[Id],J38:AW38,0)))/COUNTIF(J38:AW38,"&lt;&gt;"))</f>
        <v/>
      </c>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1925</v>
      </c>
      <c r="B39" s="128" t="s">
        <v>1976</v>
      </c>
      <c r="C39" s="129" t="s">
        <v>1977</v>
      </c>
      <c r="D39" s="131" t="s">
        <v>1978</v>
      </c>
      <c r="E39" s="131" t="s">
        <v>1979</v>
      </c>
      <c r="F39" s="131" t="s">
        <v>1980</v>
      </c>
      <c r="G39" s="131" t="s">
        <v>1981</v>
      </c>
      <c r="H39" s="131" t="s">
        <v>1982</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1925</v>
      </c>
      <c r="B40" s="128" t="s">
        <v>1983</v>
      </c>
      <c r="C40" s="129" t="s">
        <v>1984</v>
      </c>
      <c r="D40" s="131" t="s">
        <v>1985</v>
      </c>
      <c r="E40" s="131" t="s">
        <v>1986</v>
      </c>
      <c r="F40" s="131" t="s">
        <v>1987</v>
      </c>
      <c r="G40" s="131" t="s">
        <v>1988</v>
      </c>
      <c r="H40" s="131" t="s">
        <v>1989</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1925</v>
      </c>
      <c r="B41" s="128" t="s">
        <v>1990</v>
      </c>
      <c r="C41" s="129" t="s">
        <v>1991</v>
      </c>
      <c r="D41" s="131" t="s">
        <v>1992</v>
      </c>
      <c r="E41" s="131" t="s">
        <v>1993</v>
      </c>
      <c r="F41" s="131" t="s">
        <v>1994</v>
      </c>
      <c r="G41" s="131" t="s">
        <v>1932</v>
      </c>
      <c r="H41" s="131" t="s">
        <v>1995</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1996</v>
      </c>
      <c r="B42" s="127"/>
      <c r="C42" s="126" t="s">
        <v>1997</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1996</v>
      </c>
      <c r="B43" s="128" t="s">
        <v>1998</v>
      </c>
      <c r="C43" s="129" t="s">
        <v>1999</v>
      </c>
      <c r="D43" s="131" t="s">
        <v>2000</v>
      </c>
      <c r="E43" s="131" t="s">
        <v>2001</v>
      </c>
      <c r="F43" s="131" t="s">
        <v>2002</v>
      </c>
      <c r="G43" s="131" t="s">
        <v>2003</v>
      </c>
      <c r="H43" s="131" t="s">
        <v>2004</v>
      </c>
      <c r="I43" s="133">
        <f>IF(COUNTIF(J43:AW43,"&lt;&gt;")=0,"",SUMPRODUCT(((Recommendations[ImplStatus]="Implemented")+(Recommendations[ImplStatus]="Compensated"))*ISNUMBER(MATCH(Recommendations[Id],J43:AW43,0)))/COUNTIF(J43:AW43,"&lt;&gt;"))</f>
        <v>0</v>
      </c>
      <c r="J43" s="135" t="s">
        <v>14</v>
      </c>
      <c r="K43" s="135" t="s">
        <v>30</v>
      </c>
      <c r="L43" s="135" t="s">
        <v>138</v>
      </c>
      <c r="M43" s="135" t="s">
        <v>143</v>
      </c>
      <c r="N43" s="135" t="s">
        <v>153</v>
      </c>
      <c r="O43" s="135" t="s">
        <v>163</v>
      </c>
      <c r="P43" s="135" t="s">
        <v>276</v>
      </c>
      <c r="Q43" s="135" t="s">
        <v>301</v>
      </c>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1996</v>
      </c>
      <c r="B44" s="128" t="s">
        <v>2005</v>
      </c>
      <c r="C44" s="129" t="s">
        <v>2006</v>
      </c>
      <c r="D44" s="131" t="s">
        <v>2007</v>
      </c>
      <c r="E44" s="131" t="s">
        <v>2008</v>
      </c>
      <c r="F44" s="131" t="s">
        <v>2009</v>
      </c>
      <c r="G44" s="131" t="s">
        <v>2010</v>
      </c>
      <c r="H44" s="131" t="s">
        <v>2011</v>
      </c>
      <c r="I44" s="133" t="str">
        <f>IF(COUNTIF(J44:AW44,"&lt;&gt;")=0,"",SUMPRODUCT(((Recommendations[ImplStatus]="Implemented")+(Recommendations[ImplStatus]="Compensated"))*ISNUMBER(MATCH(Recommendations[Id],J44:AW44,0)))/COUNTIF(J44:AW44,"&lt;&gt;"))</f>
        <v/>
      </c>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1996</v>
      </c>
      <c r="B45" s="128" t="s">
        <v>2012</v>
      </c>
      <c r="C45" s="129" t="s">
        <v>2013</v>
      </c>
      <c r="D45" s="131" t="s">
        <v>2014</v>
      </c>
      <c r="E45" s="131" t="s">
        <v>2015</v>
      </c>
      <c r="F45" s="131" t="s">
        <v>2016</v>
      </c>
      <c r="G45" s="131" t="s">
        <v>2017</v>
      </c>
      <c r="H45" s="131" t="s">
        <v>2018</v>
      </c>
      <c r="I45" s="133" t="str">
        <f>IF(COUNTIF(J45:AW45,"&lt;&gt;")=0,"",SUMPRODUCT(((Recommendations[ImplStatus]="Implemented")+(Recommendations[ImplStatus]="Compensated"))*ISNUMBER(MATCH(Recommendations[Id],J45:AW45,0)))/COUNTIF(J45:AW45,"&lt;&gt;"))</f>
        <v/>
      </c>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1996</v>
      </c>
      <c r="B46" s="128" t="s">
        <v>2019</v>
      </c>
      <c r="C46" s="129" t="s">
        <v>2020</v>
      </c>
      <c r="D46" s="131" t="s">
        <v>2021</v>
      </c>
      <c r="E46" s="131" t="s">
        <v>2022</v>
      </c>
      <c r="F46" s="131" t="s">
        <v>2023</v>
      </c>
      <c r="G46" s="131" t="s">
        <v>2017</v>
      </c>
      <c r="H46" s="131" t="s">
        <v>2024</v>
      </c>
      <c r="I46" s="133" t="str">
        <f>IF(COUNTIF(J46:AW46,"&lt;&gt;")=0,"",SUMPRODUCT(((Recommendations[ImplStatus]="Implemented")+(Recommendations[ImplStatus]="Compensated"))*ISNUMBER(MATCH(Recommendations[Id],J46:AW46,0)))/COUNTIF(J46:AW46,"&lt;&gt;"))</f>
        <v/>
      </c>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1996</v>
      </c>
      <c r="B47" s="128" t="s">
        <v>2025</v>
      </c>
      <c r="C47" s="129" t="s">
        <v>2026</v>
      </c>
      <c r="D47" s="131" t="s">
        <v>2027</v>
      </c>
      <c r="E47" s="131" t="s">
        <v>2028</v>
      </c>
      <c r="F47" s="131" t="s">
        <v>2029</v>
      </c>
      <c r="G47" s="131" t="s">
        <v>2030</v>
      </c>
      <c r="H47" s="131" t="s">
        <v>2031</v>
      </c>
      <c r="I47" s="133" t="str">
        <f>IF(COUNTIF(J47:AW47,"&lt;&gt;")=0,"",SUMPRODUCT(((Recommendations[ImplStatus]="Implemented")+(Recommendations[ImplStatus]="Compensated"))*ISNUMBER(MATCH(Recommendations[Id],J47:AW47,0)))/COUNTIF(J47:AW47,"&lt;&gt;"))</f>
        <v/>
      </c>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1996</v>
      </c>
      <c r="B48" s="128" t="s">
        <v>2032</v>
      </c>
      <c r="C48" s="129" t="s">
        <v>2033</v>
      </c>
      <c r="D48" s="131" t="s">
        <v>2034</v>
      </c>
      <c r="E48" s="131" t="s">
        <v>2035</v>
      </c>
      <c r="F48" s="131" t="s">
        <v>2036</v>
      </c>
      <c r="G48" s="131" t="s">
        <v>2037</v>
      </c>
      <c r="H48" s="131" t="s">
        <v>2038</v>
      </c>
      <c r="I48" s="133">
        <f>IF(COUNTIF(J48:AW48,"&lt;&gt;")=0,"",SUMPRODUCT(((Recommendations[ImplStatus]="Implemented")+(Recommendations[ImplStatus]="Compensated"))*ISNUMBER(MATCH(Recommendations[Id],J48:AW48,0)))/COUNTIF(J48:AW48,"&lt;&gt;"))</f>
        <v>0</v>
      </c>
      <c r="J48" s="135" t="s">
        <v>72</v>
      </c>
      <c r="K48" s="135" t="s">
        <v>271</v>
      </c>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1996</v>
      </c>
      <c r="B49" s="128" t="s">
        <v>2039</v>
      </c>
      <c r="C49" s="129" t="s">
        <v>2040</v>
      </c>
      <c r="D49" s="131" t="s">
        <v>2041</v>
      </c>
      <c r="E49" s="131" t="s">
        <v>2042</v>
      </c>
      <c r="F49" s="131" t="s">
        <v>2043</v>
      </c>
      <c r="G49" s="131" t="s">
        <v>1801</v>
      </c>
      <c r="H49" s="131" t="s">
        <v>2044</v>
      </c>
      <c r="I49" s="133">
        <f>IF(COUNTIF(J49:AW49,"&lt;&gt;")=0,"",SUMPRODUCT(((Recommendations[ImplStatus]="Implemented")+(Recommendations[ImplStatus]="Compensated"))*ISNUMBER(MATCH(Recommendations[Id],J49:AW49,0)))/COUNTIF(J49:AW49,"&lt;&gt;"))</f>
        <v>0</v>
      </c>
      <c r="J49" s="135" t="s">
        <v>533</v>
      </c>
      <c r="K49" s="135" t="s">
        <v>538</v>
      </c>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1996</v>
      </c>
      <c r="B50" s="128" t="s">
        <v>2045</v>
      </c>
      <c r="C50" s="129" t="s">
        <v>2046</v>
      </c>
      <c r="D50" s="131" t="s">
        <v>2047</v>
      </c>
      <c r="E50" s="131" t="s">
        <v>2048</v>
      </c>
      <c r="F50" s="131" t="s">
        <v>2049</v>
      </c>
      <c r="G50" s="131" t="s">
        <v>2050</v>
      </c>
      <c r="H50" s="131" t="s">
        <v>2051</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2052</v>
      </c>
      <c r="B51" s="127"/>
      <c r="C51" s="126" t="s">
        <v>2053</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2052</v>
      </c>
      <c r="B52" s="128" t="s">
        <v>2054</v>
      </c>
      <c r="C52" s="129" t="s">
        <v>2055</v>
      </c>
      <c r="D52" s="131" t="s">
        <v>2056</v>
      </c>
      <c r="E52" s="131" t="s">
        <v>2057</v>
      </c>
      <c r="F52" s="131" t="s">
        <v>2058</v>
      </c>
      <c r="G52" s="131" t="s">
        <v>2059</v>
      </c>
      <c r="H52" s="131" t="s">
        <v>2060</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2052</v>
      </c>
      <c r="B53" s="128" t="s">
        <v>2061</v>
      </c>
      <c r="C53" s="129" t="s">
        <v>2062</v>
      </c>
      <c r="D53" s="131" t="s">
        <v>2063</v>
      </c>
      <c r="E53" s="131" t="s">
        <v>2064</v>
      </c>
      <c r="F53" s="131" t="s">
        <v>2065</v>
      </c>
      <c r="G53" s="131" t="s">
        <v>2066</v>
      </c>
      <c r="H53" s="131" t="s">
        <v>2067</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2052</v>
      </c>
      <c r="B54" s="128" t="s">
        <v>2068</v>
      </c>
      <c r="C54" s="129" t="s">
        <v>2069</v>
      </c>
      <c r="D54" s="131" t="s">
        <v>2070</v>
      </c>
      <c r="E54" s="131" t="s">
        <v>2071</v>
      </c>
      <c r="F54" s="131" t="s">
        <v>2072</v>
      </c>
      <c r="G54" s="131" t="s">
        <v>2073</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2052</v>
      </c>
      <c r="B55" s="128" t="s">
        <v>2074</v>
      </c>
      <c r="C55" s="129" t="s">
        <v>2075</v>
      </c>
      <c r="D55" s="131" t="s">
        <v>2076</v>
      </c>
      <c r="E55" s="131" t="s">
        <v>2077</v>
      </c>
      <c r="F55" s="131" t="s">
        <v>2078</v>
      </c>
      <c r="G55" s="131" t="s">
        <v>2079</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2052</v>
      </c>
      <c r="B56" s="128" t="s">
        <v>2080</v>
      </c>
      <c r="C56" s="129" t="s">
        <v>2081</v>
      </c>
      <c r="D56" s="131" t="s">
        <v>2082</v>
      </c>
      <c r="E56" s="131" t="s">
        <v>2083</v>
      </c>
      <c r="F56" s="131" t="s">
        <v>2084</v>
      </c>
      <c r="G56" s="131" t="s">
        <v>2085</v>
      </c>
      <c r="H56" s="131" t="s">
        <v>2086</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2087</v>
      </c>
      <c r="B57" s="127"/>
      <c r="C57" s="126" t="s">
        <v>2088</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2087</v>
      </c>
      <c r="B58" s="128" t="s">
        <v>2089</v>
      </c>
      <c r="C58" s="129" t="s">
        <v>2090</v>
      </c>
      <c r="D58" s="131" t="s">
        <v>2091</v>
      </c>
      <c r="E58" s="131" t="s">
        <v>2092</v>
      </c>
      <c r="F58" s="131" t="s">
        <v>2093</v>
      </c>
      <c r="G58" s="131" t="s">
        <v>2094</v>
      </c>
      <c r="H58" s="131" t="s">
        <v>2095</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2087</v>
      </c>
      <c r="B59" s="128" t="s">
        <v>2096</v>
      </c>
      <c r="C59" s="129" t="s">
        <v>2097</v>
      </c>
      <c r="D59" s="131" t="s">
        <v>2098</v>
      </c>
      <c r="E59" s="131" t="s">
        <v>2099</v>
      </c>
      <c r="F59" s="131" t="s">
        <v>2100</v>
      </c>
      <c r="G59" s="131" t="s">
        <v>2101</v>
      </c>
      <c r="H59" s="131" t="s">
        <v>2102</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2087</v>
      </c>
      <c r="B60" s="128" t="s">
        <v>2103</v>
      </c>
      <c r="C60" s="129" t="s">
        <v>2104</v>
      </c>
      <c r="D60" s="131" t="s">
        <v>2105</v>
      </c>
      <c r="E60" s="131" t="s">
        <v>2106</v>
      </c>
      <c r="F60" s="131" t="s">
        <v>2107</v>
      </c>
      <c r="G60" s="131" t="s">
        <v>2108</v>
      </c>
      <c r="H60" s="131" t="s">
        <v>2109</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2110</v>
      </c>
      <c r="B61" s="127"/>
      <c r="C61" s="126" t="s">
        <v>2111</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2110</v>
      </c>
      <c r="B62" s="128" t="s">
        <v>2112</v>
      </c>
      <c r="C62" s="129" t="s">
        <v>2113</v>
      </c>
      <c r="D62" s="131" t="s">
        <v>2114</v>
      </c>
      <c r="E62" s="131" t="s">
        <v>2115</v>
      </c>
      <c r="F62" s="131" t="s">
        <v>2116</v>
      </c>
      <c r="G62" s="131" t="s">
        <v>2117</v>
      </c>
      <c r="H62" s="131" t="s">
        <v>2118</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2110</v>
      </c>
      <c r="B63" s="128" t="s">
        <v>2119</v>
      </c>
      <c r="C63" s="129" t="s">
        <v>2120</v>
      </c>
      <c r="D63" s="131" t="s">
        <v>2121</v>
      </c>
      <c r="E63" s="131" t="s">
        <v>2122</v>
      </c>
      <c r="F63" s="131" t="s">
        <v>2123</v>
      </c>
      <c r="G63" s="131" t="s">
        <v>2124</v>
      </c>
      <c r="H63" s="131" t="s">
        <v>2125</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2110</v>
      </c>
      <c r="B64" s="128" t="s">
        <v>2126</v>
      </c>
      <c r="C64" s="129" t="s">
        <v>2127</v>
      </c>
      <c r="D64" s="131" t="s">
        <v>2128</v>
      </c>
      <c r="E64" s="131" t="s">
        <v>2129</v>
      </c>
      <c r="F64" s="131" t="s">
        <v>2130</v>
      </c>
      <c r="G64" s="131" t="s">
        <v>2131</v>
      </c>
      <c r="H64" s="131" t="s">
        <v>2132</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2110</v>
      </c>
      <c r="B65" s="128" t="s">
        <v>2133</v>
      </c>
      <c r="C65" s="129" t="s">
        <v>2134</v>
      </c>
      <c r="D65" s="131" t="s">
        <v>2135</v>
      </c>
      <c r="E65" s="131" t="s">
        <v>2136</v>
      </c>
      <c r="F65" s="131" t="s">
        <v>2137</v>
      </c>
      <c r="G65" s="131" t="s">
        <v>2138</v>
      </c>
      <c r="H65" s="131" t="s">
        <v>2139</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2110</v>
      </c>
      <c r="B66" s="128" t="s">
        <v>2140</v>
      </c>
      <c r="C66" s="129" t="s">
        <v>2141</v>
      </c>
      <c r="D66" s="131" t="s">
        <v>2142</v>
      </c>
      <c r="E66" s="131" t="s">
        <v>2143</v>
      </c>
      <c r="F66" s="131" t="s">
        <v>2144</v>
      </c>
      <c r="G66" s="131" t="s">
        <v>2145</v>
      </c>
      <c r="H66" s="131" t="s">
        <v>2146</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2110</v>
      </c>
      <c r="B67" s="128" t="s">
        <v>2147</v>
      </c>
      <c r="C67" s="129" t="s">
        <v>2148</v>
      </c>
      <c r="D67" s="131" t="s">
        <v>2149</v>
      </c>
      <c r="E67" s="131" t="s">
        <v>2150</v>
      </c>
      <c r="F67" s="131" t="s">
        <v>2151</v>
      </c>
      <c r="G67" s="131" t="s">
        <v>2152</v>
      </c>
      <c r="H67" s="131" t="s">
        <v>2153</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2110</v>
      </c>
      <c r="B68" s="128" t="s">
        <v>2154</v>
      </c>
      <c r="C68" s="129" t="s">
        <v>2155</v>
      </c>
      <c r="D68" s="131" t="s">
        <v>2156</v>
      </c>
      <c r="E68" s="131" t="s">
        <v>2157</v>
      </c>
      <c r="F68" s="131" t="s">
        <v>2158</v>
      </c>
      <c r="G68" s="131" t="s">
        <v>2159</v>
      </c>
      <c r="H68" s="131" t="s">
        <v>2160</v>
      </c>
      <c r="I68" s="133" t="str">
        <f>IF(COUNTIF(J68:AW68,"&lt;&gt;")=0,"",SUMPRODUCT(((Recommendations[ImplStatus]="Implemented")+(Recommendations[ImplStatus]="Compensated"))*ISNUMBER(MATCH(Recommendations[Id],J68:AW68,0)))/COUNTIF(J68:AW68,"&lt;&gt;"))</f>
        <v/>
      </c>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2161</v>
      </c>
      <c r="B69" s="127"/>
      <c r="C69" s="126" t="s">
        <v>2162</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2161</v>
      </c>
      <c r="B70" s="128" t="s">
        <v>2163</v>
      </c>
      <c r="C70" s="129" t="s">
        <v>2164</v>
      </c>
      <c r="D70" s="131" t="s">
        <v>2165</v>
      </c>
      <c r="E70" s="131" t="s">
        <v>2166</v>
      </c>
      <c r="F70" s="131" t="s">
        <v>2167</v>
      </c>
      <c r="G70" s="131" t="s">
        <v>2168</v>
      </c>
      <c r="H70" s="131" t="s">
        <v>2169</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2161</v>
      </c>
      <c r="B71" s="128" t="s">
        <v>2170</v>
      </c>
      <c r="C71" s="129" t="s">
        <v>2171</v>
      </c>
      <c r="D71" s="131" t="s">
        <v>2172</v>
      </c>
      <c r="E71" s="131" t="s">
        <v>2173</v>
      </c>
      <c r="F71" s="131" t="s">
        <v>2174</v>
      </c>
      <c r="G71" s="131" t="s">
        <v>2175</v>
      </c>
      <c r="H71" s="131" t="s">
        <v>2176</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2177</v>
      </c>
      <c r="B72" s="127"/>
      <c r="C72" s="126" t="s">
        <v>2178</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2177</v>
      </c>
      <c r="B73" s="128" t="s">
        <v>2179</v>
      </c>
      <c r="C73" s="129" t="s">
        <v>2180</v>
      </c>
      <c r="D73" s="131" t="s">
        <v>2181</v>
      </c>
      <c r="E73" s="131" t="s">
        <v>2182</v>
      </c>
      <c r="F73" s="131" t="s">
        <v>2183</v>
      </c>
      <c r="G73" s="131" t="s">
        <v>2184</v>
      </c>
      <c r="H73" s="131" t="s">
        <v>2185</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2177</v>
      </c>
      <c r="B74" s="128" t="s">
        <v>2186</v>
      </c>
      <c r="C74" s="129" t="s">
        <v>2187</v>
      </c>
      <c r="D74" s="131" t="s">
        <v>2188</v>
      </c>
      <c r="E74" s="131" t="s">
        <v>2189</v>
      </c>
      <c r="F74" s="131" t="s">
        <v>2190</v>
      </c>
      <c r="G74" s="131" t="s">
        <v>2191</v>
      </c>
      <c r="H74" s="131" t="s">
        <v>2192</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2177</v>
      </c>
      <c r="B75" s="128" t="s">
        <v>2193</v>
      </c>
      <c r="C75" s="129" t="s">
        <v>2194</v>
      </c>
      <c r="D75" s="131" t="s">
        <v>2195</v>
      </c>
      <c r="E75" s="131" t="s">
        <v>2196</v>
      </c>
      <c r="F75" s="131" t="s">
        <v>2197</v>
      </c>
      <c r="G75" s="131" t="s">
        <v>2198</v>
      </c>
      <c r="H75" s="131" t="s">
        <v>2199</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2177</v>
      </c>
      <c r="B76" s="128" t="s">
        <v>2200</v>
      </c>
      <c r="C76" s="129" t="s">
        <v>2201</v>
      </c>
      <c r="D76" s="131" t="s">
        <v>2202</v>
      </c>
      <c r="E76" s="131" t="s">
        <v>2203</v>
      </c>
      <c r="F76" s="131" t="s">
        <v>2204</v>
      </c>
      <c r="G76" s="131" t="s">
        <v>2205</v>
      </c>
      <c r="H76" s="131" t="s">
        <v>2206</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2177</v>
      </c>
      <c r="B77" s="128" t="s">
        <v>2207</v>
      </c>
      <c r="C77" s="129" t="s">
        <v>2208</v>
      </c>
      <c r="D77" s="131" t="s">
        <v>2209</v>
      </c>
      <c r="E77" s="131" t="s">
        <v>2210</v>
      </c>
      <c r="F77" s="131" t="s">
        <v>2211</v>
      </c>
      <c r="G77" s="131" t="s">
        <v>2205</v>
      </c>
      <c r="H77" s="131" t="s">
        <v>2212</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2213</v>
      </c>
      <c r="B78" s="127"/>
      <c r="C78" s="126" t="s">
        <v>2214</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2213</v>
      </c>
      <c r="B79" s="128" t="s">
        <v>2213</v>
      </c>
      <c r="C79" s="129" t="s">
        <v>2215</v>
      </c>
      <c r="D79" s="131" t="s">
        <v>2216</v>
      </c>
      <c r="E79" s="131" t="s">
        <v>2217</v>
      </c>
      <c r="F79" s="131" t="s">
        <v>2218</v>
      </c>
      <c r="G79" s="131" t="s">
        <v>2219</v>
      </c>
      <c r="H79" s="131" t="s">
        <v>2220</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2213</v>
      </c>
      <c r="B80" s="128" t="s">
        <v>2221</v>
      </c>
      <c r="C80" s="129" t="s">
        <v>2222</v>
      </c>
      <c r="D80" s="131" t="s">
        <v>2223</v>
      </c>
      <c r="E80" s="131" t="s">
        <v>2224</v>
      </c>
      <c r="F80" s="131" t="s">
        <v>2225</v>
      </c>
      <c r="G80" s="131" t="s">
        <v>2226</v>
      </c>
      <c r="H80" s="131" t="s">
        <v>2227</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2213</v>
      </c>
      <c r="B81" s="128" t="s">
        <v>2228</v>
      </c>
      <c r="C81" s="129" t="s">
        <v>2229</v>
      </c>
      <c r="D81" s="131" t="s">
        <v>2230</v>
      </c>
      <c r="E81" s="131" t="s">
        <v>2231</v>
      </c>
      <c r="F81" s="131" t="s">
        <v>2232</v>
      </c>
      <c r="G81" s="131" t="s">
        <v>2233</v>
      </c>
      <c r="H81" s="131" t="s">
        <v>2234</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2235</v>
      </c>
      <c r="B82" s="127"/>
      <c r="C82" s="126" t="s">
        <v>2236</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2235</v>
      </c>
      <c r="B83" s="128" t="s">
        <v>2237</v>
      </c>
      <c r="C83" s="129" t="s">
        <v>2238</v>
      </c>
      <c r="D83" s="131" t="s">
        <v>2239</v>
      </c>
      <c r="E83" s="131" t="s">
        <v>2240</v>
      </c>
      <c r="F83" s="131" t="s">
        <v>2241</v>
      </c>
      <c r="G83" s="131" t="s">
        <v>2242</v>
      </c>
      <c r="H83" s="131" t="s">
        <v>2243</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2235</v>
      </c>
      <c r="B84" s="128" t="s">
        <v>2244</v>
      </c>
      <c r="C84" s="129" t="s">
        <v>2245</v>
      </c>
      <c r="D84" s="131" t="s">
        <v>2246</v>
      </c>
      <c r="E84" s="131" t="s">
        <v>2247</v>
      </c>
      <c r="F84" s="131" t="s">
        <v>2248</v>
      </c>
      <c r="G84" s="131" t="s">
        <v>2249</v>
      </c>
      <c r="H84" s="131" t="s">
        <v>2250</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2235</v>
      </c>
      <c r="B85" s="128" t="s">
        <v>2251</v>
      </c>
      <c r="C85" s="129" t="s">
        <v>2252</v>
      </c>
      <c r="D85" s="131" t="s">
        <v>2253</v>
      </c>
      <c r="E85" s="131" t="s">
        <v>2254</v>
      </c>
      <c r="F85" s="131" t="s">
        <v>2255</v>
      </c>
      <c r="G85" s="131" t="s">
        <v>2256</v>
      </c>
      <c r="H85" s="131" t="s">
        <v>2257</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2235</v>
      </c>
      <c r="B86" s="128" t="s">
        <v>2258</v>
      </c>
      <c r="C86" s="129" t="s">
        <v>2259</v>
      </c>
      <c r="D86" s="131" t="s">
        <v>2260</v>
      </c>
      <c r="E86" s="131" t="s">
        <v>2261</v>
      </c>
      <c r="F86" s="131" t="s">
        <v>2262</v>
      </c>
      <c r="G86" s="131" t="s">
        <v>2263</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2264</v>
      </c>
      <c r="B87" s="127"/>
      <c r="C87" s="126" t="s">
        <v>2265</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2264</v>
      </c>
      <c r="B88" s="128" t="s">
        <v>2266</v>
      </c>
      <c r="C88" s="129" t="s">
        <v>2267</v>
      </c>
      <c r="D88" s="131" t="s">
        <v>2268</v>
      </c>
      <c r="E88" s="131" t="s">
        <v>2269</v>
      </c>
      <c r="F88" s="131" t="s">
        <v>2270</v>
      </c>
      <c r="G88" s="131" t="s">
        <v>2271</v>
      </c>
      <c r="H88" s="131" t="s">
        <v>2272</v>
      </c>
      <c r="I88" s="133" t="str">
        <f>IF(COUNTIF(J88:AW88,"&lt;&gt;")=0,"",SUMPRODUCT(((Recommendations[ImplStatus]="Implemented")+(Recommendations[ImplStatus]="Compensated"))*ISNUMBER(MATCH(Recommendations[Id],J88:AW88,0)))/COUNTIF(J88:AW88,"&lt;&gt;"))</f>
        <v/>
      </c>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2264</v>
      </c>
      <c r="B89" s="128" t="s">
        <v>2273</v>
      </c>
      <c r="C89" s="129" t="s">
        <v>2274</v>
      </c>
      <c r="D89" s="131" t="s">
        <v>2275</v>
      </c>
      <c r="E89" s="131" t="s">
        <v>2276</v>
      </c>
      <c r="F89" s="131" t="s">
        <v>2277</v>
      </c>
      <c r="G89" s="131" t="s">
        <v>1801</v>
      </c>
      <c r="H89" s="131" t="s">
        <v>2278</v>
      </c>
      <c r="I89" s="133">
        <f>IF(COUNTIF(J89:AW89,"&lt;&gt;")=0,"",SUMPRODUCT(((Recommendations[ImplStatus]="Implemented")+(Recommendations[ImplStatus]="Compensated"))*ISNUMBER(MATCH(Recommendations[Id],J89:AW89,0)))/COUNTIF(J89:AW89,"&lt;&gt;"))</f>
        <v>0</v>
      </c>
      <c r="J89" s="135" t="s">
        <v>92</v>
      </c>
      <c r="K89" s="135" t="s">
        <v>321</v>
      </c>
      <c r="L89" s="135" t="s">
        <v>326</v>
      </c>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2264</v>
      </c>
      <c r="B90" s="128" t="s">
        <v>2279</v>
      </c>
      <c r="C90" s="129" t="s">
        <v>2280</v>
      </c>
      <c r="D90" s="131" t="s">
        <v>2281</v>
      </c>
      <c r="E90" s="131" t="s">
        <v>2282</v>
      </c>
      <c r="F90" s="131" t="s">
        <v>2283</v>
      </c>
      <c r="G90" s="131" t="s">
        <v>2271</v>
      </c>
      <c r="H90" s="131" t="s">
        <v>2284</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2264</v>
      </c>
      <c r="B91" s="128" t="s">
        <v>2285</v>
      </c>
      <c r="C91" s="129" t="s">
        <v>2286</v>
      </c>
      <c r="D91" s="131" t="s">
        <v>2287</v>
      </c>
      <c r="E91" s="131" t="s">
        <v>2288</v>
      </c>
      <c r="F91" s="131" t="s">
        <v>2289</v>
      </c>
      <c r="G91" s="131" t="s">
        <v>1801</v>
      </c>
      <c r="H91" s="131" t="s">
        <v>2290</v>
      </c>
      <c r="I91" s="133">
        <f>IF(COUNTIF(J91:AW91,"&lt;&gt;")=0,"",SUMPRODUCT(((Recommendations[ImplStatus]="Implemented")+(Recommendations[ImplStatus]="Compensated"))*ISNUMBER(MATCH(Recommendations[Id],J91:AW91,0)))/COUNTIF(J91:AW91,"&lt;&gt;"))</f>
        <v>0</v>
      </c>
      <c r="J91" s="135" t="s">
        <v>281</v>
      </c>
      <c r="K91" s="135" t="s">
        <v>286</v>
      </c>
      <c r="L91" s="135" t="s">
        <v>463</v>
      </c>
      <c r="M91" s="135" t="s">
        <v>468</v>
      </c>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2264</v>
      </c>
      <c r="B92" s="128" t="s">
        <v>2291</v>
      </c>
      <c r="C92" s="129" t="s">
        <v>2292</v>
      </c>
      <c r="D92" s="131" t="s">
        <v>2293</v>
      </c>
      <c r="E92" s="131" t="s">
        <v>2294</v>
      </c>
      <c r="F92" s="131" t="s">
        <v>2295</v>
      </c>
      <c r="G92" s="131" t="s">
        <v>1801</v>
      </c>
      <c r="H92" s="131" t="s">
        <v>2296</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2264</v>
      </c>
      <c r="B93" s="128" t="s">
        <v>2297</v>
      </c>
      <c r="C93" s="129" t="s">
        <v>2298</v>
      </c>
      <c r="D93" s="131" t="s">
        <v>2299</v>
      </c>
      <c r="E93" s="131" t="s">
        <v>2300</v>
      </c>
      <c r="F93" s="131" t="s">
        <v>2301</v>
      </c>
      <c r="G93" s="131" t="s">
        <v>2302</v>
      </c>
      <c r="H93" s="131" t="s">
        <v>2303</v>
      </c>
      <c r="I93" s="133">
        <f>IF(COUNTIF(J93:AW93,"&lt;&gt;")=0,"",SUMPRODUCT(((Recommendations[ImplStatus]="Implemented")+(Recommendations[ImplStatus]="Compensated"))*ISNUMBER(MATCH(Recommendations[Id],J93:AW93,0)))/COUNTIF(J93:AW93,"&lt;&gt;"))</f>
        <v>0</v>
      </c>
      <c r="J93" s="135" t="s">
        <v>77</v>
      </c>
      <c r="K93" s="135" t="s">
        <v>82</v>
      </c>
      <c r="L93" s="135" t="s">
        <v>127</v>
      </c>
      <c r="M93" s="135" t="s">
        <v>291</v>
      </c>
      <c r="N93" s="135" t="s">
        <v>296</v>
      </c>
      <c r="O93" s="135" t="s">
        <v>306</v>
      </c>
      <c r="P93" s="135" t="s">
        <v>311</v>
      </c>
      <c r="Q93" s="135" t="s">
        <v>316</v>
      </c>
      <c r="R93" s="135" t="s">
        <v>543</v>
      </c>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2264</v>
      </c>
      <c r="B94" s="128" t="s">
        <v>2304</v>
      </c>
      <c r="C94" s="129" t="s">
        <v>2305</v>
      </c>
      <c r="D94" s="131" t="s">
        <v>2306</v>
      </c>
      <c r="E94" s="131" t="s">
        <v>2307</v>
      </c>
      <c r="F94" s="131" t="s">
        <v>2308</v>
      </c>
      <c r="G94" s="131" t="s">
        <v>2309</v>
      </c>
      <c r="H94" s="131" t="s">
        <v>2310</v>
      </c>
      <c r="I94" s="133" t="str">
        <f>IF(COUNTIF(J94:AW94,"&lt;&gt;")=0,"",SUMPRODUCT(((Recommendations[ImplStatus]="Implemented")+(Recommendations[ImplStatus]="Compensated"))*ISNUMBER(MATCH(Recommendations[Id],J94:AW94,0)))/COUNTIF(J94:AW94,"&lt;&gt;"))</f>
        <v/>
      </c>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2264</v>
      </c>
      <c r="B95" s="128" t="s">
        <v>2311</v>
      </c>
      <c r="C95" s="129" t="s">
        <v>2312</v>
      </c>
      <c r="D95" s="131" t="s">
        <v>2313</v>
      </c>
      <c r="E95" s="131" t="s">
        <v>2314</v>
      </c>
      <c r="F95" s="131" t="s">
        <v>2315</v>
      </c>
      <c r="G95" s="131" t="s">
        <v>2316</v>
      </c>
      <c r="H95" s="131" t="s">
        <v>2317</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2264</v>
      </c>
      <c r="B96" s="128" t="s">
        <v>2318</v>
      </c>
      <c r="C96" s="129" t="s">
        <v>2319</v>
      </c>
      <c r="D96" s="131" t="s">
        <v>2320</v>
      </c>
      <c r="E96" s="131" t="s">
        <v>2321</v>
      </c>
      <c r="F96" s="131" t="s">
        <v>2322</v>
      </c>
      <c r="G96" s="131" t="s">
        <v>2323</v>
      </c>
      <c r="H96" s="131" t="s">
        <v>2324</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2264</v>
      </c>
      <c r="B97" s="128" t="s">
        <v>2325</v>
      </c>
      <c r="C97" s="129" t="s">
        <v>2326</v>
      </c>
      <c r="D97" s="131" t="s">
        <v>2327</v>
      </c>
      <c r="E97" s="131" t="s">
        <v>2328</v>
      </c>
      <c r="F97" s="131" t="s">
        <v>2329</v>
      </c>
      <c r="G97" s="131" t="s">
        <v>2330</v>
      </c>
      <c r="H97" s="131" t="s">
        <v>2331</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2332</v>
      </c>
      <c r="B98" s="127"/>
      <c r="C98" s="126" t="s">
        <v>2333</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2332</v>
      </c>
      <c r="B99" s="128" t="s">
        <v>2334</v>
      </c>
      <c r="C99" s="129" t="s">
        <v>2335</v>
      </c>
      <c r="D99" s="131" t="s">
        <v>2336</v>
      </c>
      <c r="E99" s="131" t="s">
        <v>2337</v>
      </c>
      <c r="F99" s="131" t="s">
        <v>2338</v>
      </c>
      <c r="G99" s="131" t="s">
        <v>2339</v>
      </c>
      <c r="H99" s="131" t="s">
        <v>2340</v>
      </c>
      <c r="I99" s="133">
        <f>IF(COUNTIF(J99:AW99,"&lt;&gt;")=0,"",SUMPRODUCT(((Recommendations[ImplStatus]="Implemented")+(Recommendations[ImplStatus]="Compensated"))*ISNUMBER(MATCH(Recommendations[Id],J99:AW99,0)))/COUNTIF(J99:AW99,"&lt;&gt;"))</f>
        <v>0</v>
      </c>
      <c r="J99" s="135" t="s">
        <v>395</v>
      </c>
      <c r="K99" s="135" t="s">
        <v>399</v>
      </c>
      <c r="L99" s="135" t="s">
        <v>548</v>
      </c>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2332</v>
      </c>
      <c r="B100" s="128" t="s">
        <v>2341</v>
      </c>
      <c r="C100" s="129" t="s">
        <v>2342</v>
      </c>
      <c r="D100" s="131" t="s">
        <v>2343</v>
      </c>
      <c r="E100" s="131" t="s">
        <v>2344</v>
      </c>
      <c r="F100" s="131" t="s">
        <v>2345</v>
      </c>
      <c r="G100" s="131" t="s">
        <v>2346</v>
      </c>
      <c r="H100" s="131" t="s">
        <v>2347</v>
      </c>
      <c r="I100" s="133" t="str">
        <f>IF(COUNTIF(J100:AW100,"&lt;&gt;")=0,"",SUMPRODUCT(((Recommendations[ImplStatus]="Implemented")+(Recommendations[ImplStatus]="Compensated"))*ISNUMBER(MATCH(Recommendations[Id],J100:AW100,0)))/COUNTIF(J100:AW100,"&lt;&gt;"))</f>
        <v/>
      </c>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2332</v>
      </c>
      <c r="B101" s="128" t="s">
        <v>2348</v>
      </c>
      <c r="C101" s="129" t="s">
        <v>2349</v>
      </c>
      <c r="D101" s="131" t="s">
        <v>2350</v>
      </c>
      <c r="E101" s="131" t="s">
        <v>2351</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2332</v>
      </c>
      <c r="B102" s="128" t="s">
        <v>2352</v>
      </c>
      <c r="C102" s="129" t="s">
        <v>2353</v>
      </c>
      <c r="D102" s="131" t="s">
        <v>2354</v>
      </c>
      <c r="E102" s="131" t="s">
        <v>2355</v>
      </c>
      <c r="F102" s="131" t="s">
        <v>2356</v>
      </c>
      <c r="G102" s="131" t="s">
        <v>2357</v>
      </c>
      <c r="H102" s="131" t="s">
        <v>2358</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2332</v>
      </c>
      <c r="B103" s="128" t="s">
        <v>2359</v>
      </c>
      <c r="C103" s="129" t="s">
        <v>2360</v>
      </c>
      <c r="D103" s="131" t="s">
        <v>2361</v>
      </c>
      <c r="E103" s="131" t="s">
        <v>2362</v>
      </c>
      <c r="F103" s="131" t="s">
        <v>2363</v>
      </c>
      <c r="G103" s="131" t="s">
        <v>2364</v>
      </c>
      <c r="H103" s="131" t="s">
        <v>2365</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2366</v>
      </c>
      <c r="B104" s="127"/>
      <c r="C104" s="126" t="s">
        <v>2367</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2366</v>
      </c>
      <c r="B105" s="128" t="s">
        <v>2368</v>
      </c>
      <c r="C105" s="129" t="s">
        <v>2369</v>
      </c>
      <c r="D105" s="131" t="s">
        <v>2370</v>
      </c>
      <c r="E105" s="131" t="s">
        <v>2371</v>
      </c>
      <c r="F105" s="131" t="s">
        <v>2372</v>
      </c>
      <c r="G105" s="131" t="s">
        <v>2373</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2366</v>
      </c>
      <c r="B106" s="128" t="s">
        <v>2374</v>
      </c>
      <c r="C106" s="129" t="s">
        <v>2375</v>
      </c>
      <c r="D106" s="131" t="s">
        <v>2376</v>
      </c>
      <c r="E106" s="131" t="s">
        <v>2377</v>
      </c>
      <c r="F106" s="131" t="s">
        <v>2378</v>
      </c>
      <c r="G106" s="131" t="s">
        <v>2379</v>
      </c>
      <c r="H106" s="131" t="s">
        <v>2380</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2366</v>
      </c>
      <c r="B107" s="128" t="s">
        <v>2381</v>
      </c>
      <c r="C107" s="129" t="s">
        <v>2382</v>
      </c>
      <c r="D107" s="131" t="s">
        <v>2383</v>
      </c>
      <c r="E107" s="131" t="s">
        <v>2384</v>
      </c>
      <c r="F107" s="131" t="s">
        <v>2385</v>
      </c>
      <c r="G107" s="131" t="s">
        <v>2386</v>
      </c>
      <c r="H107" s="131" t="s">
        <v>2387</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2388</v>
      </c>
      <c r="B108" s="127"/>
      <c r="C108" s="126" t="s">
        <v>2389</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2388</v>
      </c>
      <c r="B109" s="128" t="s">
        <v>2390</v>
      </c>
      <c r="C109" s="129" t="s">
        <v>2391</v>
      </c>
      <c r="D109" s="131" t="s">
        <v>2392</v>
      </c>
      <c r="E109" s="131" t="s">
        <v>2393</v>
      </c>
      <c r="F109" s="131" t="s">
        <v>2394</v>
      </c>
      <c r="G109" s="131" t="s">
        <v>2395</v>
      </c>
      <c r="H109" s="131" t="s">
        <v>2396</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2388</v>
      </c>
      <c r="B110" s="128" t="s">
        <v>2397</v>
      </c>
      <c r="C110" s="129" t="s">
        <v>2398</v>
      </c>
      <c r="D110" s="131" t="s">
        <v>2399</v>
      </c>
      <c r="E110" s="131" t="s">
        <v>2400</v>
      </c>
      <c r="F110" s="131" t="s">
        <v>2401</v>
      </c>
      <c r="G110" s="131" t="s">
        <v>2402</v>
      </c>
      <c r="H110" s="131" t="s">
        <v>2403</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2388</v>
      </c>
      <c r="B111" s="128" t="s">
        <v>2404</v>
      </c>
      <c r="C111" s="129" t="s">
        <v>2405</v>
      </c>
      <c r="D111" s="131" t="s">
        <v>2406</v>
      </c>
      <c r="E111" s="131" t="s">
        <v>2407</v>
      </c>
      <c r="F111" s="131" t="s">
        <v>2408</v>
      </c>
      <c r="G111" s="131" t="s">
        <v>2409</v>
      </c>
      <c r="H111" s="131" t="s">
        <v>2410</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2411</v>
      </c>
      <c r="B112" s="127"/>
      <c r="C112" s="126" t="s">
        <v>2412</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2411</v>
      </c>
      <c r="B113" s="128" t="s">
        <v>2413</v>
      </c>
      <c r="C113" s="129" t="s">
        <v>2414</v>
      </c>
      <c r="D113" s="131" t="s">
        <v>2415</v>
      </c>
      <c r="E113" s="131" t="s">
        <v>2416</v>
      </c>
      <c r="F113" s="131" t="s">
        <v>2417</v>
      </c>
      <c r="G113" s="131" t="s">
        <v>2418</v>
      </c>
      <c r="H113" s="131" t="s">
        <v>2419</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2411</v>
      </c>
      <c r="B114" s="128" t="s">
        <v>2420</v>
      </c>
      <c r="C114" s="129" t="s">
        <v>2421</v>
      </c>
      <c r="D114" s="131" t="s">
        <v>2422</v>
      </c>
      <c r="E114" s="131" t="s">
        <v>2423</v>
      </c>
      <c r="F114" s="131" t="s">
        <v>2424</v>
      </c>
      <c r="G114" s="131" t="s">
        <v>2418</v>
      </c>
      <c r="H114" s="131" t="s">
        <v>2425</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2411</v>
      </c>
      <c r="B115" s="136" t="s">
        <v>2426</v>
      </c>
      <c r="C115" s="137" t="s">
        <v>2427</v>
      </c>
      <c r="D115" s="138" t="s">
        <v>2428</v>
      </c>
      <c r="E115" s="138" t="s">
        <v>2429</v>
      </c>
      <c r="F115" s="138" t="s">
        <v>2430</v>
      </c>
      <c r="G115" s="138" t="s">
        <v>2431</v>
      </c>
      <c r="H115" s="138" t="s">
        <v>2432</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553</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IFERROR(INDEX('Recommendations'!$H$2:$H$108, MATCH(J2,'Recommendations'!$A$2:$A$108,0))="Implemented", FALSE))</xm:f>
            <x14:dxf>
              <font>
                <color rgb="FF000000"/>
              </font>
              <fill>
                <patternFill>
                  <bgColor rgb="FF3C7D22"/>
                </patternFill>
              </fill>
            </x14:dxf>
          </x14:cfRule>
          <x14:cfRule type="expression" priority="2" id="{00000000-000E-0000-0600-000002000000}">
            <xm:f>AND(J2&lt;&gt;"", IFERROR(INDEX('Recommendations'!$H$2:$H$108, MATCH(J2,'Recommendations'!$A$2:$A$108,0))="Compensated", FALSE))</xm:f>
            <x14:dxf>
              <font>
                <color rgb="FF000000"/>
              </font>
              <fill>
                <patternFill>
                  <bgColor rgb="FFC6E0B4"/>
                </patternFill>
              </fill>
            </x14:dxf>
          </x14:cfRule>
          <x14:cfRule type="expression" priority="3" id="{00000000-000E-0000-0600-000003000000}">
            <xm:f>AND(J2&lt;&gt;"", IFERROR(INDEX('Recommendations'!$H$2:$H$108, MATCH(J2,'Recommendations'!$A$2:$A$108,0))="Testing", FALSE))</xm:f>
            <x14:dxf>
              <font>
                <color rgb="FF000000"/>
              </font>
              <fill>
                <patternFill>
                  <bgColor rgb="FFFFC000"/>
                </patternFill>
              </fill>
            </x14:dxf>
          </x14:cfRule>
          <x14:cfRule type="expression" priority="4" id="{00000000-000E-0000-0600-000004000000}">
            <xm:f>AND(J2&lt;&gt;"", IFERROR(INDEX('Recommendations'!$H$2:$H$108, MATCH(J2,'Recommendations'!$A$2:$A$108,0))="Failed", FALSE))</xm:f>
            <x14:dxf>
              <font>
                <color rgb="FF000000"/>
              </font>
              <fill>
                <patternFill>
                  <bgColor rgb="FFD82891"/>
                </patternFill>
              </fill>
            </x14:dxf>
          </x14:cfRule>
          <x14:cfRule type="expression" priority="5" id="{00000000-000E-0000-0600-000005000000}">
            <xm:f>AND(J2&lt;&gt;"", IFERROR(INDEX('Recommendations'!$H$2:$H$108, MATCH(J2,'Recommendations'!$A$2:$A$108,0))="Risk Accepted", FALSE))</xm:f>
            <x14:dxf>
              <font>
                <color rgb="FF000000"/>
              </font>
              <fill>
                <patternFill>
                  <bgColor rgb="FFD9D9D9"/>
                </patternFill>
              </fill>
            </x14:dxf>
          </x14:cfRule>
          <x14:cfRule type="expression" priority="6" id="{00000000-000E-0000-0600-000006000000}">
            <xm:f>AND(J2&lt;&gt;"", IFERROR(INDEX('Recommendations'!$H$2:$H$108, MATCH(J2,'Recommendations'!$A$2:$A$108,0))="N/A",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2433</v>
      </c>
      <c r="B1" s="187" t="s">
        <v>2434</v>
      </c>
      <c r="C1" s="187" t="s">
        <v>0</v>
      </c>
      <c r="D1" s="187" t="s">
        <v>2435</v>
      </c>
      <c r="E1" s="187" t="s">
        <v>2436</v>
      </c>
      <c r="F1" s="187" t="s">
        <v>2437</v>
      </c>
      <c r="G1" s="187" t="s">
        <v>802</v>
      </c>
      <c r="H1" s="187" t="s">
        <v>803</v>
      </c>
      <c r="I1" s="187" t="s">
        <v>804</v>
      </c>
      <c r="J1" s="187" t="s">
        <v>805</v>
      </c>
      <c r="K1" s="187" t="s">
        <v>806</v>
      </c>
      <c r="L1" s="187" t="s">
        <v>807</v>
      </c>
      <c r="M1" s="187" t="s">
        <v>808</v>
      </c>
      <c r="N1" s="187" t="s">
        <v>809</v>
      </c>
      <c r="O1" s="187" t="s">
        <v>810</v>
      </c>
      <c r="P1" s="187" t="s">
        <v>811</v>
      </c>
      <c r="Q1" s="187" t="s">
        <v>812</v>
      </c>
      <c r="R1" s="187" t="s">
        <v>813</v>
      </c>
      <c r="S1" s="187" t="s">
        <v>814</v>
      </c>
      <c r="T1" s="187" t="s">
        <v>815</v>
      </c>
      <c r="U1" s="187" t="s">
        <v>816</v>
      </c>
      <c r="V1" s="187" t="s">
        <v>817</v>
      </c>
      <c r="W1" s="187" t="s">
        <v>818</v>
      </c>
      <c r="X1" s="187" t="s">
        <v>819</v>
      </c>
      <c r="Y1" s="187" t="s">
        <v>820</v>
      </c>
      <c r="Z1" s="187" t="s">
        <v>821</v>
      </c>
      <c r="AA1" s="187" t="s">
        <v>822</v>
      </c>
      <c r="AB1" s="187" t="s">
        <v>823</v>
      </c>
      <c r="AC1" s="187" t="s">
        <v>824</v>
      </c>
      <c r="AD1" s="187" t="s">
        <v>825</v>
      </c>
      <c r="AE1" s="187" t="s">
        <v>826</v>
      </c>
      <c r="AF1" s="187" t="s">
        <v>827</v>
      </c>
      <c r="AG1" s="187" t="s">
        <v>828</v>
      </c>
      <c r="AH1" s="187" t="s">
        <v>829</v>
      </c>
      <c r="AI1" s="187" t="s">
        <v>830</v>
      </c>
      <c r="AJ1" s="187" t="s">
        <v>831</v>
      </c>
      <c r="AK1" s="187" t="s">
        <v>832</v>
      </c>
      <c r="AL1" s="187" t="s">
        <v>833</v>
      </c>
      <c r="AM1" s="187" t="s">
        <v>834</v>
      </c>
      <c r="AN1" s="187" t="s">
        <v>835</v>
      </c>
      <c r="AO1" s="187" t="s">
        <v>836</v>
      </c>
      <c r="AP1" s="187" t="s">
        <v>837</v>
      </c>
      <c r="AQ1" s="187" t="s">
        <v>838</v>
      </c>
      <c r="AR1" s="187" t="s">
        <v>839</v>
      </c>
      <c r="AS1" s="187" t="s">
        <v>840</v>
      </c>
      <c r="AT1" s="187" t="s">
        <v>841</v>
      </c>
      <c r="AU1" s="188" t="s">
        <v>842</v>
      </c>
    </row>
    <row r="2" spans="1:47" ht="60" customHeight="1" outlineLevel="1" x14ac:dyDescent="0.35">
      <c r="A2" s="178" t="s">
        <v>2438</v>
      </c>
      <c r="B2" s="152" t="s">
        <v>21</v>
      </c>
      <c r="C2" s="150" t="s">
        <v>2439</v>
      </c>
      <c r="D2" s="156" t="s">
        <v>2440</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2438</v>
      </c>
      <c r="B3" s="153" t="s">
        <v>2441</v>
      </c>
      <c r="C3" s="151" t="s">
        <v>2442</v>
      </c>
      <c r="D3" s="157" t="s">
        <v>2443</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2438</v>
      </c>
      <c r="B4" s="154" t="s">
        <v>2441</v>
      </c>
      <c r="C4" s="155" t="s">
        <v>2444</v>
      </c>
      <c r="D4" s="158" t="s">
        <v>2445</v>
      </c>
      <c r="E4" s="161" t="s">
        <v>2446</v>
      </c>
      <c r="F4" s="164" t="s">
        <v>2447</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2438</v>
      </c>
      <c r="B5" s="154" t="s">
        <v>2441</v>
      </c>
      <c r="C5" s="155" t="s">
        <v>2448</v>
      </c>
      <c r="D5" s="158" t="s">
        <v>2449</v>
      </c>
      <c r="E5" s="161" t="s">
        <v>2450</v>
      </c>
      <c r="F5" s="164" t="s">
        <v>2451</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2438</v>
      </c>
      <c r="B6" s="154" t="s">
        <v>2441</v>
      </c>
      <c r="C6" s="155" t="s">
        <v>2452</v>
      </c>
      <c r="D6" s="158" t="s">
        <v>2453</v>
      </c>
      <c r="E6" s="161" t="s">
        <v>2454</v>
      </c>
      <c r="F6" s="164" t="s">
        <v>2451</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2438</v>
      </c>
      <c r="B7" s="154" t="s">
        <v>2441</v>
      </c>
      <c r="C7" s="155" t="s">
        <v>2455</v>
      </c>
      <c r="D7" s="158" t="s">
        <v>2456</v>
      </c>
      <c r="E7" s="161" t="s">
        <v>2457</v>
      </c>
      <c r="F7" s="164" t="s">
        <v>2451</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2438</v>
      </c>
      <c r="B8" s="154" t="s">
        <v>2441</v>
      </c>
      <c r="C8" s="155" t="s">
        <v>2458</v>
      </c>
      <c r="D8" s="158" t="s">
        <v>2459</v>
      </c>
      <c r="E8" s="161" t="s">
        <v>2460</v>
      </c>
      <c r="F8" s="164" t="s">
        <v>2461</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2438</v>
      </c>
      <c r="B9" s="153" t="s">
        <v>2462</v>
      </c>
      <c r="C9" s="151" t="s">
        <v>2463</v>
      </c>
      <c r="D9" s="157" t="s">
        <v>2464</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2438</v>
      </c>
      <c r="B10" s="154" t="s">
        <v>2462</v>
      </c>
      <c r="C10" s="155" t="s">
        <v>2465</v>
      </c>
      <c r="D10" s="158" t="s">
        <v>2466</v>
      </c>
      <c r="E10" s="161" t="s">
        <v>2467</v>
      </c>
      <c r="F10" s="164" t="s">
        <v>2447</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2438</v>
      </c>
      <c r="B11" s="154" t="s">
        <v>2462</v>
      </c>
      <c r="C11" s="155" t="s">
        <v>2468</v>
      </c>
      <c r="D11" s="158" t="s">
        <v>2469</v>
      </c>
      <c r="E11" s="161" t="s">
        <v>2470</v>
      </c>
      <c r="F11" s="164" t="s">
        <v>2447</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2438</v>
      </c>
      <c r="B12" s="154" t="s">
        <v>2462</v>
      </c>
      <c r="C12" s="155" t="s">
        <v>2471</v>
      </c>
      <c r="D12" s="158" t="s">
        <v>2472</v>
      </c>
      <c r="E12" s="161" t="s">
        <v>2473</v>
      </c>
      <c r="F12" s="164" t="s">
        <v>2447</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2438</v>
      </c>
      <c r="B13" s="153" t="s">
        <v>2474</v>
      </c>
      <c r="C13" s="151" t="s">
        <v>2475</v>
      </c>
      <c r="D13" s="157" t="s">
        <v>2476</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2438</v>
      </c>
      <c r="B14" s="154" t="s">
        <v>2474</v>
      </c>
      <c r="C14" s="155" t="s">
        <v>2477</v>
      </c>
      <c r="D14" s="158" t="s">
        <v>2478</v>
      </c>
      <c r="E14" s="161" t="s">
        <v>2479</v>
      </c>
      <c r="F14" s="164" t="s">
        <v>2447</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2438</v>
      </c>
      <c r="B15" s="154" t="s">
        <v>2474</v>
      </c>
      <c r="C15" s="155" t="s">
        <v>2480</v>
      </c>
      <c r="D15" s="158" t="s">
        <v>2481</v>
      </c>
      <c r="E15" s="161" t="s">
        <v>2482</v>
      </c>
      <c r="F15" s="164" t="s">
        <v>2447</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2438</v>
      </c>
      <c r="B16" s="153" t="s">
        <v>2483</v>
      </c>
      <c r="C16" s="151" t="s">
        <v>2484</v>
      </c>
      <c r="D16" s="157" t="s">
        <v>2485</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2438</v>
      </c>
      <c r="B17" s="154" t="s">
        <v>2483</v>
      </c>
      <c r="C17" s="155" t="s">
        <v>2486</v>
      </c>
      <c r="D17" s="158" t="s">
        <v>2487</v>
      </c>
      <c r="E17" s="161" t="s">
        <v>2488</v>
      </c>
      <c r="F17" s="164" t="s">
        <v>2447</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2438</v>
      </c>
      <c r="B18" s="154" t="s">
        <v>2483</v>
      </c>
      <c r="C18" s="155" t="s">
        <v>2489</v>
      </c>
      <c r="D18" s="158" t="s">
        <v>2490</v>
      </c>
      <c r="E18" s="161" t="s">
        <v>2491</v>
      </c>
      <c r="F18" s="164" t="s">
        <v>2451</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2438</v>
      </c>
      <c r="B19" s="154" t="s">
        <v>2483</v>
      </c>
      <c r="C19" s="155" t="s">
        <v>2492</v>
      </c>
      <c r="D19" s="158" t="s">
        <v>2493</v>
      </c>
      <c r="E19" s="161" t="s">
        <v>2494</v>
      </c>
      <c r="F19" s="164" t="s">
        <v>2447</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2438</v>
      </c>
      <c r="B20" s="154" t="s">
        <v>2483</v>
      </c>
      <c r="C20" s="155" t="s">
        <v>2495</v>
      </c>
      <c r="D20" s="158" t="s">
        <v>2496</v>
      </c>
      <c r="E20" s="161" t="s">
        <v>2497</v>
      </c>
      <c r="F20" s="164" t="s">
        <v>2447</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2438</v>
      </c>
      <c r="B21" s="154" t="s">
        <v>2483</v>
      </c>
      <c r="C21" s="155" t="s">
        <v>2498</v>
      </c>
      <c r="D21" s="158" t="s">
        <v>2499</v>
      </c>
      <c r="E21" s="161" t="s">
        <v>2500</v>
      </c>
      <c r="F21" s="164" t="s">
        <v>2451</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2438</v>
      </c>
      <c r="B22" s="154" t="s">
        <v>2483</v>
      </c>
      <c r="C22" s="155" t="s">
        <v>2501</v>
      </c>
      <c r="D22" s="158" t="s">
        <v>2502</v>
      </c>
      <c r="E22" s="161" t="s">
        <v>2503</v>
      </c>
      <c r="F22" s="164" t="s">
        <v>2447</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2438</v>
      </c>
      <c r="B23" s="154" t="s">
        <v>2483</v>
      </c>
      <c r="C23" s="155" t="s">
        <v>2504</v>
      </c>
      <c r="D23" s="158" t="s">
        <v>2505</v>
      </c>
      <c r="E23" s="161" t="s">
        <v>2506</v>
      </c>
      <c r="F23" s="164" t="s">
        <v>2447</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2438</v>
      </c>
      <c r="B24" s="153" t="s">
        <v>2507</v>
      </c>
      <c r="C24" s="151" t="s">
        <v>2508</v>
      </c>
      <c r="D24" s="157" t="s">
        <v>2509</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2438</v>
      </c>
      <c r="B25" s="154" t="s">
        <v>2507</v>
      </c>
      <c r="C25" s="155" t="s">
        <v>2510</v>
      </c>
      <c r="D25" s="158" t="s">
        <v>2511</v>
      </c>
      <c r="E25" s="161" t="s">
        <v>2512</v>
      </c>
      <c r="F25" s="164" t="s">
        <v>2447</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2438</v>
      </c>
      <c r="B26" s="154" t="s">
        <v>2507</v>
      </c>
      <c r="C26" s="155" t="s">
        <v>2513</v>
      </c>
      <c r="D26" s="158" t="s">
        <v>2514</v>
      </c>
      <c r="E26" s="161" t="s">
        <v>2515</v>
      </c>
      <c r="F26" s="164" t="s">
        <v>2447</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2438</v>
      </c>
      <c r="B27" s="154" t="s">
        <v>2507</v>
      </c>
      <c r="C27" s="155" t="s">
        <v>2516</v>
      </c>
      <c r="D27" s="158" t="s">
        <v>2517</v>
      </c>
      <c r="E27" s="161" t="s">
        <v>2518</v>
      </c>
      <c r="F27" s="164" t="s">
        <v>2451</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2438</v>
      </c>
      <c r="B28" s="154" t="s">
        <v>2507</v>
      </c>
      <c r="C28" s="155" t="s">
        <v>2519</v>
      </c>
      <c r="D28" s="158" t="s">
        <v>2520</v>
      </c>
      <c r="E28" s="161" t="s">
        <v>2521</v>
      </c>
      <c r="F28" s="164" t="s">
        <v>2447</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2438</v>
      </c>
      <c r="B29" s="153" t="s">
        <v>2522</v>
      </c>
      <c r="C29" s="151" t="s">
        <v>2523</v>
      </c>
      <c r="D29" s="157" t="s">
        <v>2524</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2438</v>
      </c>
      <c r="B30" s="154" t="s">
        <v>2522</v>
      </c>
      <c r="C30" s="155" t="s">
        <v>2525</v>
      </c>
      <c r="D30" s="158" t="s">
        <v>2526</v>
      </c>
      <c r="E30" s="161" t="s">
        <v>2527</v>
      </c>
      <c r="F30" s="164" t="s">
        <v>2461</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2438</v>
      </c>
      <c r="B31" s="154" t="s">
        <v>2522</v>
      </c>
      <c r="C31" s="155" t="s">
        <v>2528</v>
      </c>
      <c r="D31" s="158" t="s">
        <v>2529</v>
      </c>
      <c r="E31" s="161" t="s">
        <v>2530</v>
      </c>
      <c r="F31" s="164" t="s">
        <v>2461</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2438</v>
      </c>
      <c r="B32" s="154" t="s">
        <v>2522</v>
      </c>
      <c r="C32" s="155" t="s">
        <v>2531</v>
      </c>
      <c r="D32" s="158" t="s">
        <v>2532</v>
      </c>
      <c r="E32" s="161" t="s">
        <v>2533</v>
      </c>
      <c r="F32" s="164" t="s">
        <v>2461</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2438</v>
      </c>
      <c r="B33" s="154" t="s">
        <v>2522</v>
      </c>
      <c r="C33" s="155" t="s">
        <v>2534</v>
      </c>
      <c r="D33" s="158" t="s">
        <v>2535</v>
      </c>
      <c r="E33" s="161" t="s">
        <v>2536</v>
      </c>
      <c r="F33" s="164" t="s">
        <v>2461</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2438</v>
      </c>
      <c r="B34" s="154" t="s">
        <v>2522</v>
      </c>
      <c r="C34" s="155" t="s">
        <v>2537</v>
      </c>
      <c r="D34" s="158" t="s">
        <v>2538</v>
      </c>
      <c r="E34" s="161" t="s">
        <v>2539</v>
      </c>
      <c r="F34" s="164" t="s">
        <v>2461</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2438</v>
      </c>
      <c r="B35" s="154" t="s">
        <v>2522</v>
      </c>
      <c r="C35" s="155" t="s">
        <v>2540</v>
      </c>
      <c r="D35" s="158" t="s">
        <v>2541</v>
      </c>
      <c r="E35" s="161" t="s">
        <v>2542</v>
      </c>
      <c r="F35" s="164" t="s">
        <v>2461</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2438</v>
      </c>
      <c r="B36" s="154" t="s">
        <v>2522</v>
      </c>
      <c r="C36" s="155" t="s">
        <v>2543</v>
      </c>
      <c r="D36" s="158" t="s">
        <v>2544</v>
      </c>
      <c r="E36" s="161" t="s">
        <v>2545</v>
      </c>
      <c r="F36" s="164" t="s">
        <v>2461</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2438</v>
      </c>
      <c r="B37" s="154" t="s">
        <v>2522</v>
      </c>
      <c r="C37" s="155" t="s">
        <v>2546</v>
      </c>
      <c r="D37" s="158" t="s">
        <v>2547</v>
      </c>
      <c r="E37" s="161" t="s">
        <v>2548</v>
      </c>
      <c r="F37" s="164" t="s">
        <v>2461</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2438</v>
      </c>
      <c r="B38" s="154" t="s">
        <v>2522</v>
      </c>
      <c r="C38" s="155" t="s">
        <v>2549</v>
      </c>
      <c r="D38" s="158" t="s">
        <v>2550</v>
      </c>
      <c r="E38" s="161" t="s">
        <v>2551</v>
      </c>
      <c r="F38" s="164" t="s">
        <v>2461</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2438</v>
      </c>
      <c r="B39" s="154" t="s">
        <v>2522</v>
      </c>
      <c r="C39" s="155" t="s">
        <v>2552</v>
      </c>
      <c r="D39" s="158" t="s">
        <v>2553</v>
      </c>
      <c r="E39" s="161" t="s">
        <v>2554</v>
      </c>
      <c r="F39" s="164" t="s">
        <v>2461</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2555</v>
      </c>
      <c r="B40" s="152" t="s">
        <v>21</v>
      </c>
      <c r="C40" s="150" t="s">
        <v>2556</v>
      </c>
      <c r="D40" s="156" t="s">
        <v>2557</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2555</v>
      </c>
      <c r="B41" s="153" t="s">
        <v>2558</v>
      </c>
      <c r="C41" s="151" t="s">
        <v>2559</v>
      </c>
      <c r="D41" s="157" t="s">
        <v>2560</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2555</v>
      </c>
      <c r="B42" s="154" t="s">
        <v>2558</v>
      </c>
      <c r="C42" s="155" t="s">
        <v>2561</v>
      </c>
      <c r="D42" s="158" t="s">
        <v>2562</v>
      </c>
      <c r="E42" s="161" t="s">
        <v>2563</v>
      </c>
      <c r="F42" s="164" t="s">
        <v>2447</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2555</v>
      </c>
      <c r="B43" s="154" t="s">
        <v>2558</v>
      </c>
      <c r="C43" s="155" t="s">
        <v>2564</v>
      </c>
      <c r="D43" s="158" t="s">
        <v>2565</v>
      </c>
      <c r="E43" s="161" t="s">
        <v>2566</v>
      </c>
      <c r="F43" s="164" t="s">
        <v>2447</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2555</v>
      </c>
      <c r="B44" s="154" t="s">
        <v>2558</v>
      </c>
      <c r="C44" s="155" t="s">
        <v>2567</v>
      </c>
      <c r="D44" s="158" t="s">
        <v>2568</v>
      </c>
      <c r="E44" s="161" t="s">
        <v>2569</v>
      </c>
      <c r="F44" s="164" t="s">
        <v>2451</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2555</v>
      </c>
      <c r="B45" s="154" t="s">
        <v>2558</v>
      </c>
      <c r="C45" s="155" t="s">
        <v>2570</v>
      </c>
      <c r="D45" s="158" t="s">
        <v>2571</v>
      </c>
      <c r="E45" s="161" t="s">
        <v>2572</v>
      </c>
      <c r="F45" s="164" t="s">
        <v>2461</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2555</v>
      </c>
      <c r="B46" s="154" t="s">
        <v>2558</v>
      </c>
      <c r="C46" s="155" t="s">
        <v>2573</v>
      </c>
      <c r="D46" s="158" t="s">
        <v>2574</v>
      </c>
      <c r="E46" s="161" t="s">
        <v>2575</v>
      </c>
      <c r="F46" s="164" t="s">
        <v>2447</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2555</v>
      </c>
      <c r="B47" s="154" t="s">
        <v>2558</v>
      </c>
      <c r="C47" s="155" t="s">
        <v>2576</v>
      </c>
      <c r="D47" s="158" t="s">
        <v>2577</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2555</v>
      </c>
      <c r="B48" s="154" t="s">
        <v>2558</v>
      </c>
      <c r="C48" s="155" t="s">
        <v>2578</v>
      </c>
      <c r="D48" s="158" t="s">
        <v>2579</v>
      </c>
      <c r="E48" s="161" t="s">
        <v>2580</v>
      </c>
      <c r="F48" s="164" t="s">
        <v>2447</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2555</v>
      </c>
      <c r="B49" s="154" t="s">
        <v>2558</v>
      </c>
      <c r="C49" s="155" t="s">
        <v>2581</v>
      </c>
      <c r="D49" s="158" t="s">
        <v>2582</v>
      </c>
      <c r="E49" s="161" t="s">
        <v>2583</v>
      </c>
      <c r="F49" s="164" t="s">
        <v>2451</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2555</v>
      </c>
      <c r="B50" s="153" t="s">
        <v>2584</v>
      </c>
      <c r="C50" s="151" t="s">
        <v>2585</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2555</v>
      </c>
      <c r="B51" s="154" t="s">
        <v>2584</v>
      </c>
      <c r="C51" s="155" t="s">
        <v>2586</v>
      </c>
      <c r="D51" s="158" t="s">
        <v>2587</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2555</v>
      </c>
      <c r="B52" s="154" t="s">
        <v>2584</v>
      </c>
      <c r="C52" s="155" t="s">
        <v>2588</v>
      </c>
      <c r="D52" s="158" t="s">
        <v>2589</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2555</v>
      </c>
      <c r="B53" s="154" t="s">
        <v>2584</v>
      </c>
      <c r="C53" s="155" t="s">
        <v>2590</v>
      </c>
      <c r="D53" s="158" t="s">
        <v>2591</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2555</v>
      </c>
      <c r="B54" s="154" t="s">
        <v>2584</v>
      </c>
      <c r="C54" s="155" t="s">
        <v>2592</v>
      </c>
      <c r="D54" s="158" t="s">
        <v>2593</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2555</v>
      </c>
      <c r="B55" s="154" t="s">
        <v>2584</v>
      </c>
      <c r="C55" s="155" t="s">
        <v>2594</v>
      </c>
      <c r="D55" s="158" t="s">
        <v>2595</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2555</v>
      </c>
      <c r="B56" s="153" t="s">
        <v>709</v>
      </c>
      <c r="C56" s="151" t="s">
        <v>2596</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2555</v>
      </c>
      <c r="B57" s="154" t="s">
        <v>709</v>
      </c>
      <c r="C57" s="155" t="s">
        <v>2597</v>
      </c>
      <c r="D57" s="158" t="s">
        <v>2598</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2555</v>
      </c>
      <c r="B58" s="154" t="s">
        <v>709</v>
      </c>
      <c r="C58" s="155" t="s">
        <v>2599</v>
      </c>
      <c r="D58" s="158" t="s">
        <v>2600</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2555</v>
      </c>
      <c r="B59" s="154" t="s">
        <v>709</v>
      </c>
      <c r="C59" s="155" t="s">
        <v>2601</v>
      </c>
      <c r="D59" s="158" t="s">
        <v>2602</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2555</v>
      </c>
      <c r="B60" s="154" t="s">
        <v>709</v>
      </c>
      <c r="C60" s="155" t="s">
        <v>2603</v>
      </c>
      <c r="D60" s="158" t="s">
        <v>2604</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2555</v>
      </c>
      <c r="B61" s="153" t="s">
        <v>2605</v>
      </c>
      <c r="C61" s="151" t="s">
        <v>2606</v>
      </c>
      <c r="D61" s="157" t="s">
        <v>2607</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2555</v>
      </c>
      <c r="B62" s="154" t="s">
        <v>2605</v>
      </c>
      <c r="C62" s="155" t="s">
        <v>2608</v>
      </c>
      <c r="D62" s="158" t="s">
        <v>2609</v>
      </c>
      <c r="E62" s="161" t="s">
        <v>2610</v>
      </c>
      <c r="F62" s="164" t="s">
        <v>2447</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2555</v>
      </c>
      <c r="B63" s="154" t="s">
        <v>2605</v>
      </c>
      <c r="C63" s="155" t="s">
        <v>2611</v>
      </c>
      <c r="D63" s="158" t="s">
        <v>2612</v>
      </c>
      <c r="E63" s="161" t="s">
        <v>2613</v>
      </c>
      <c r="F63" s="164" t="s">
        <v>2451</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2555</v>
      </c>
      <c r="B64" s="154" t="s">
        <v>2605</v>
      </c>
      <c r="C64" s="155" t="s">
        <v>2614</v>
      </c>
      <c r="D64" s="158" t="s">
        <v>2615</v>
      </c>
      <c r="E64" s="161" t="s">
        <v>2616</v>
      </c>
      <c r="F64" s="164" t="s">
        <v>2447</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2555</v>
      </c>
      <c r="B65" s="154" t="s">
        <v>2605</v>
      </c>
      <c r="C65" s="155" t="s">
        <v>2617</v>
      </c>
      <c r="D65" s="158" t="s">
        <v>2618</v>
      </c>
      <c r="E65" s="161" t="s">
        <v>2619</v>
      </c>
      <c r="F65" s="164" t="s">
        <v>2447</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2555</v>
      </c>
      <c r="B66" s="153" t="s">
        <v>2213</v>
      </c>
      <c r="C66" s="151" t="s">
        <v>2620</v>
      </c>
      <c r="D66" s="157" t="s">
        <v>2621</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2555</v>
      </c>
      <c r="B67" s="154" t="s">
        <v>2213</v>
      </c>
      <c r="C67" s="155" t="s">
        <v>2622</v>
      </c>
      <c r="D67" s="158" t="s">
        <v>2623</v>
      </c>
      <c r="E67" s="161" t="s">
        <v>2624</v>
      </c>
      <c r="F67" s="164" t="s">
        <v>2447</v>
      </c>
      <c r="G67" s="167">
        <f>IF(COUNTIF(H67:AU67,"&lt;&gt;")=0,"",SUMPRODUCT(((Recommendations[ImplStatus]="Implemented")+(Recommendations[ImplStatus]="Compensated"))*ISNUMBER(MATCH(Recommendations[Id],H67:AU67,0)))/COUNTIF(H67:AU67,"&lt;&gt;"))</f>
        <v>0</v>
      </c>
      <c r="H67" s="170" t="s">
        <v>399</v>
      </c>
      <c r="I67" s="170" t="s">
        <v>548</v>
      </c>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2555</v>
      </c>
      <c r="B68" s="154" t="s">
        <v>2213</v>
      </c>
      <c r="C68" s="155" t="s">
        <v>2625</v>
      </c>
      <c r="D68" s="158" t="s">
        <v>2626</v>
      </c>
      <c r="E68" s="161" t="s">
        <v>2627</v>
      </c>
      <c r="F68" s="164" t="s">
        <v>2447</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2555</v>
      </c>
      <c r="B69" s="154" t="s">
        <v>2213</v>
      </c>
      <c r="C69" s="155" t="s">
        <v>2628</v>
      </c>
      <c r="D69" s="158" t="s">
        <v>2629</v>
      </c>
      <c r="E69" s="161" t="s">
        <v>2630</v>
      </c>
      <c r="F69" s="164" t="s">
        <v>2451</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2555</v>
      </c>
      <c r="B70" s="154" t="s">
        <v>2213</v>
      </c>
      <c r="C70" s="155" t="s">
        <v>2631</v>
      </c>
      <c r="D70" s="158" t="s">
        <v>2632</v>
      </c>
      <c r="E70" s="161" t="s">
        <v>2633</v>
      </c>
      <c r="F70" s="164" t="s">
        <v>2447</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2555</v>
      </c>
      <c r="B71" s="154" t="s">
        <v>2213</v>
      </c>
      <c r="C71" s="155" t="s">
        <v>2634</v>
      </c>
      <c r="D71" s="158" t="s">
        <v>2635</v>
      </c>
      <c r="E71" s="161" t="s">
        <v>2636</v>
      </c>
      <c r="F71" s="164" t="s">
        <v>2447</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2555</v>
      </c>
      <c r="B72" s="154" t="s">
        <v>2213</v>
      </c>
      <c r="C72" s="155" t="s">
        <v>2637</v>
      </c>
      <c r="D72" s="158" t="s">
        <v>2638</v>
      </c>
      <c r="E72" s="161" t="s">
        <v>2639</v>
      </c>
      <c r="F72" s="164" t="s">
        <v>2447</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2555</v>
      </c>
      <c r="B73" s="154" t="s">
        <v>2213</v>
      </c>
      <c r="C73" s="155" t="s">
        <v>2640</v>
      </c>
      <c r="D73" s="158" t="s">
        <v>2641</v>
      </c>
      <c r="E73" s="161" t="s">
        <v>2642</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2555</v>
      </c>
      <c r="B74" s="154" t="s">
        <v>2213</v>
      </c>
      <c r="C74" s="155" t="s">
        <v>2643</v>
      </c>
      <c r="D74" s="158" t="s">
        <v>2644</v>
      </c>
      <c r="E74" s="161" t="s">
        <v>2645</v>
      </c>
      <c r="F74" s="164" t="s">
        <v>2451</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2555</v>
      </c>
      <c r="B75" s="154" t="s">
        <v>2213</v>
      </c>
      <c r="C75" s="155" t="s">
        <v>2646</v>
      </c>
      <c r="D75" s="158" t="s">
        <v>2647</v>
      </c>
      <c r="E75" s="161" t="s">
        <v>2648</v>
      </c>
      <c r="F75" s="164" t="s">
        <v>2461</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2555</v>
      </c>
      <c r="B76" s="154" t="s">
        <v>2213</v>
      </c>
      <c r="C76" s="155" t="s">
        <v>2649</v>
      </c>
      <c r="D76" s="158" t="s">
        <v>2650</v>
      </c>
      <c r="E76" s="161" t="s">
        <v>2651</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2555</v>
      </c>
      <c r="B77" s="153" t="s">
        <v>2483</v>
      </c>
      <c r="C77" s="151" t="s">
        <v>2652</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2555</v>
      </c>
      <c r="B78" s="154" t="s">
        <v>2483</v>
      </c>
      <c r="C78" s="155" t="s">
        <v>2653</v>
      </c>
      <c r="D78" s="158" t="s">
        <v>2654</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2555</v>
      </c>
      <c r="B79" s="154" t="s">
        <v>2483</v>
      </c>
      <c r="C79" s="155" t="s">
        <v>2655</v>
      </c>
      <c r="D79" s="158" t="s">
        <v>2656</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2555</v>
      </c>
      <c r="B80" s="154" t="s">
        <v>2483</v>
      </c>
      <c r="C80" s="155" t="s">
        <v>2657</v>
      </c>
      <c r="D80" s="158" t="s">
        <v>2658</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2555</v>
      </c>
      <c r="B81" s="153" t="s">
        <v>2411</v>
      </c>
      <c r="C81" s="151" t="s">
        <v>2659</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2555</v>
      </c>
      <c r="B82" s="154" t="s">
        <v>2411</v>
      </c>
      <c r="C82" s="155" t="s">
        <v>2660</v>
      </c>
      <c r="D82" s="158" t="s">
        <v>2661</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2555</v>
      </c>
      <c r="B83" s="154" t="s">
        <v>2411</v>
      </c>
      <c r="C83" s="155" t="s">
        <v>2662</v>
      </c>
      <c r="D83" s="158" t="s">
        <v>2663</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2555</v>
      </c>
      <c r="B84" s="154" t="s">
        <v>2411</v>
      </c>
      <c r="C84" s="155" t="s">
        <v>2664</v>
      </c>
      <c r="D84" s="158" t="s">
        <v>2665</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2555</v>
      </c>
      <c r="B85" s="154" t="s">
        <v>2411</v>
      </c>
      <c r="C85" s="155" t="s">
        <v>2666</v>
      </c>
      <c r="D85" s="158" t="s">
        <v>2667</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2555</v>
      </c>
      <c r="B86" s="154" t="s">
        <v>2411</v>
      </c>
      <c r="C86" s="155" t="s">
        <v>2668</v>
      </c>
      <c r="D86" s="158" t="s">
        <v>2669</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2670</v>
      </c>
      <c r="B87" s="152" t="s">
        <v>21</v>
      </c>
      <c r="C87" s="150" t="s">
        <v>2671</v>
      </c>
      <c r="D87" s="156" t="s">
        <v>2672</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2670</v>
      </c>
      <c r="B88" s="153" t="s">
        <v>2673</v>
      </c>
      <c r="C88" s="151" t="s">
        <v>2674</v>
      </c>
      <c r="D88" s="157" t="s">
        <v>2675</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2670</v>
      </c>
      <c r="B89" s="154" t="s">
        <v>2673</v>
      </c>
      <c r="C89" s="155" t="s">
        <v>2676</v>
      </c>
      <c r="D89" s="158" t="s">
        <v>2677</v>
      </c>
      <c r="E89" s="161" t="s">
        <v>2678</v>
      </c>
      <c r="F89" s="164" t="s">
        <v>2447</v>
      </c>
      <c r="G89" s="167">
        <f>IF(COUNTIF(H89:AU89,"&lt;&gt;")=0,"",SUMPRODUCT(((Recommendations[ImplStatus]="Implemented")+(Recommendations[ImplStatus]="Compensated"))*ISNUMBER(MATCH(Recommendations[Id],H89:AU89,0)))/COUNTIF(H89:AU89,"&lt;&gt;"))</f>
        <v>0</v>
      </c>
      <c r="H89" s="170" t="s">
        <v>30</v>
      </c>
      <c r="I89" s="170" t="s">
        <v>153</v>
      </c>
      <c r="J89" s="170" t="s">
        <v>163</v>
      </c>
      <c r="K89" s="170" t="s">
        <v>301</v>
      </c>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2670</v>
      </c>
      <c r="B90" s="154" t="s">
        <v>2673</v>
      </c>
      <c r="C90" s="155" t="s">
        <v>2679</v>
      </c>
      <c r="D90" s="158" t="s">
        <v>2680</v>
      </c>
      <c r="E90" s="161" t="s">
        <v>2681</v>
      </c>
      <c r="F90" s="164" t="s">
        <v>2451</v>
      </c>
      <c r="G90" s="167">
        <f>IF(COUNTIF(H90:AU90,"&lt;&gt;")=0,"",SUMPRODUCT(((Recommendations[ImplStatus]="Implemented")+(Recommendations[ImplStatus]="Compensated"))*ISNUMBER(MATCH(Recommendations[Id],H90:AU90,0)))/COUNTIF(H90:AU90,"&lt;&gt;"))</f>
        <v>0</v>
      </c>
      <c r="H90" s="170" t="s">
        <v>14</v>
      </c>
      <c r="I90" s="170" t="s">
        <v>72</v>
      </c>
      <c r="J90" s="170" t="s">
        <v>132</v>
      </c>
      <c r="K90" s="170" t="s">
        <v>138</v>
      </c>
      <c r="L90" s="170" t="s">
        <v>143</v>
      </c>
      <c r="M90" s="170" t="s">
        <v>271</v>
      </c>
      <c r="N90" s="170" t="s">
        <v>276</v>
      </c>
      <c r="O90" s="170" t="s">
        <v>538</v>
      </c>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2670</v>
      </c>
      <c r="B91" s="154" t="s">
        <v>2673</v>
      </c>
      <c r="C91" s="155" t="s">
        <v>2682</v>
      </c>
      <c r="D91" s="158" t="s">
        <v>2683</v>
      </c>
      <c r="E91" s="161" t="s">
        <v>2684</v>
      </c>
      <c r="F91" s="164" t="s">
        <v>2447</v>
      </c>
      <c r="G91" s="167" t="str">
        <f>IF(COUNTIF(H91:AU91,"&lt;&gt;")=0,"",SUMPRODUCT(((Recommendations[ImplStatus]="Implemented")+(Recommendations[ImplStatus]="Compensated"))*ISNUMBER(MATCH(Recommendations[Id],H91:AU91,0)))/COUNTIF(H91:AU91,"&lt;&gt;"))</f>
        <v/>
      </c>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2670</v>
      </c>
      <c r="B92" s="154" t="s">
        <v>2673</v>
      </c>
      <c r="C92" s="155" t="s">
        <v>2685</v>
      </c>
      <c r="D92" s="158" t="s">
        <v>2686</v>
      </c>
      <c r="E92" s="161" t="s">
        <v>2687</v>
      </c>
      <c r="F92" s="164" t="s">
        <v>2447</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2670</v>
      </c>
      <c r="B93" s="154" t="s">
        <v>2673</v>
      </c>
      <c r="C93" s="155" t="s">
        <v>2688</v>
      </c>
      <c r="D93" s="158" t="s">
        <v>2689</v>
      </c>
      <c r="E93" s="161" t="s">
        <v>2690</v>
      </c>
      <c r="F93" s="164" t="s">
        <v>2447</v>
      </c>
      <c r="G93" s="167">
        <f>IF(COUNTIF(H93:AU93,"&lt;&gt;")=0,"",SUMPRODUCT(((Recommendations[ImplStatus]="Implemented")+(Recommendations[ImplStatus]="Compensated"))*ISNUMBER(MATCH(Recommendations[Id],H93:AU93,0)))/COUNTIF(H93:AU93,"&lt;&gt;"))</f>
        <v>0</v>
      </c>
      <c r="H93" s="170" t="s">
        <v>25</v>
      </c>
      <c r="I93" s="170" t="s">
        <v>47</v>
      </c>
      <c r="J93" s="170" t="s">
        <v>52</v>
      </c>
      <c r="K93" s="170" t="s">
        <v>57</v>
      </c>
      <c r="L93" s="170" t="s">
        <v>62</v>
      </c>
      <c r="M93" s="170" t="s">
        <v>112</v>
      </c>
      <c r="N93" s="170" t="s">
        <v>117</v>
      </c>
      <c r="O93" s="170" t="s">
        <v>148</v>
      </c>
      <c r="P93" s="170" t="s">
        <v>158</v>
      </c>
      <c r="Q93" s="170" t="s">
        <v>173</v>
      </c>
      <c r="R93" s="170" t="s">
        <v>207</v>
      </c>
      <c r="S93" s="170" t="s">
        <v>212</v>
      </c>
      <c r="T93" s="170" t="s">
        <v>217</v>
      </c>
      <c r="U93" s="170" t="s">
        <v>221</v>
      </c>
      <c r="V93" s="170" t="s">
        <v>291</v>
      </c>
      <c r="W93" s="170" t="s">
        <v>331</v>
      </c>
      <c r="X93" s="170" t="s">
        <v>341</v>
      </c>
      <c r="Y93" s="170" t="s">
        <v>346</v>
      </c>
      <c r="Z93" s="170" t="s">
        <v>390</v>
      </c>
      <c r="AA93" s="170" t="s">
        <v>448</v>
      </c>
      <c r="AB93" s="170" t="s">
        <v>473</v>
      </c>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2670</v>
      </c>
      <c r="B94" s="154" t="s">
        <v>2673</v>
      </c>
      <c r="C94" s="155" t="s">
        <v>2691</v>
      </c>
      <c r="D94" s="158" t="s">
        <v>2692</v>
      </c>
      <c r="E94" s="161" t="s">
        <v>2693</v>
      </c>
      <c r="F94" s="164" t="s">
        <v>2451</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2670</v>
      </c>
      <c r="B95" s="153" t="s">
        <v>2694</v>
      </c>
      <c r="C95" s="151" t="s">
        <v>2695</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2670</v>
      </c>
      <c r="B96" s="154" t="s">
        <v>2694</v>
      </c>
      <c r="C96" s="155" t="s">
        <v>2696</v>
      </c>
      <c r="D96" s="158" t="s">
        <v>2697</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2670</v>
      </c>
      <c r="B97" s="154" t="s">
        <v>2694</v>
      </c>
      <c r="C97" s="155" t="s">
        <v>2698</v>
      </c>
      <c r="D97" s="158" t="s">
        <v>2699</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2670</v>
      </c>
      <c r="B98" s="154" t="s">
        <v>2694</v>
      </c>
      <c r="C98" s="155" t="s">
        <v>2700</v>
      </c>
      <c r="D98" s="158" t="s">
        <v>2701</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2670</v>
      </c>
      <c r="B99" s="154" t="s">
        <v>2694</v>
      </c>
      <c r="C99" s="155" t="s">
        <v>2702</v>
      </c>
      <c r="D99" s="158" t="s">
        <v>2703</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2670</v>
      </c>
      <c r="B100" s="154" t="s">
        <v>2694</v>
      </c>
      <c r="C100" s="155" t="s">
        <v>2704</v>
      </c>
      <c r="D100" s="158" t="s">
        <v>2705</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2670</v>
      </c>
      <c r="B101" s="154" t="s">
        <v>2694</v>
      </c>
      <c r="C101" s="155" t="s">
        <v>2706</v>
      </c>
      <c r="D101" s="158" t="s">
        <v>2707</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2670</v>
      </c>
      <c r="B102" s="154" t="s">
        <v>2694</v>
      </c>
      <c r="C102" s="155" t="s">
        <v>2708</v>
      </c>
      <c r="D102" s="158" t="s">
        <v>2709</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2670</v>
      </c>
      <c r="B103" s="153" t="s">
        <v>1854</v>
      </c>
      <c r="C103" s="151" t="s">
        <v>2710</v>
      </c>
      <c r="D103" s="157" t="s">
        <v>2711</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2670</v>
      </c>
      <c r="B104" s="154" t="s">
        <v>1854</v>
      </c>
      <c r="C104" s="155" t="s">
        <v>2712</v>
      </c>
      <c r="D104" s="158" t="s">
        <v>2713</v>
      </c>
      <c r="E104" s="161" t="s">
        <v>2714</v>
      </c>
      <c r="F104" s="164" t="s">
        <v>2447</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2670</v>
      </c>
      <c r="B105" s="154" t="s">
        <v>1854</v>
      </c>
      <c r="C105" s="155" t="s">
        <v>2715</v>
      </c>
      <c r="D105" s="158" t="s">
        <v>2716</v>
      </c>
      <c r="E105" s="161" t="s">
        <v>2717</v>
      </c>
      <c r="F105" s="164" t="s">
        <v>2451</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2670</v>
      </c>
      <c r="B106" s="154" t="s">
        <v>1854</v>
      </c>
      <c r="C106" s="155" t="s">
        <v>2718</v>
      </c>
      <c r="D106" s="158" t="s">
        <v>2719</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2670</v>
      </c>
      <c r="B107" s="154" t="s">
        <v>1854</v>
      </c>
      <c r="C107" s="155" t="s">
        <v>2720</v>
      </c>
      <c r="D107" s="158" t="s">
        <v>2721</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2670</v>
      </c>
      <c r="B108" s="154" t="s">
        <v>1854</v>
      </c>
      <c r="C108" s="155" t="s">
        <v>2722</v>
      </c>
      <c r="D108" s="158" t="s">
        <v>2723</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2670</v>
      </c>
      <c r="B109" s="153" t="s">
        <v>2724</v>
      </c>
      <c r="C109" s="151" t="s">
        <v>2725</v>
      </c>
      <c r="D109" s="157" t="s">
        <v>2726</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2670</v>
      </c>
      <c r="B110" s="154" t="s">
        <v>2724</v>
      </c>
      <c r="C110" s="155" t="s">
        <v>2727</v>
      </c>
      <c r="D110" s="158" t="s">
        <v>2728</v>
      </c>
      <c r="E110" s="161" t="s">
        <v>2729</v>
      </c>
      <c r="F110" s="164" t="s">
        <v>2447</v>
      </c>
      <c r="G110" s="167">
        <f>IF(COUNTIF(H110:AU110,"&lt;&gt;")=0,"",SUMPRODUCT(((Recommendations[ImplStatus]="Implemented")+(Recommendations[ImplStatus]="Compensated"))*ISNUMBER(MATCH(Recommendations[Id],H110:AU110,0)))/COUNTIF(H110:AU110,"&lt;&gt;"))</f>
        <v>0</v>
      </c>
      <c r="H110" s="170" t="s">
        <v>92</v>
      </c>
      <c r="I110" s="170" t="s">
        <v>127</v>
      </c>
      <c r="J110" s="170" t="s">
        <v>202</v>
      </c>
      <c r="K110" s="170" t="s">
        <v>306</v>
      </c>
      <c r="L110" s="170" t="s">
        <v>321</v>
      </c>
      <c r="M110" s="170" t="s">
        <v>326</v>
      </c>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2670</v>
      </c>
      <c r="B111" s="154" t="s">
        <v>2724</v>
      </c>
      <c r="C111" s="155" t="s">
        <v>2730</v>
      </c>
      <c r="D111" s="158" t="s">
        <v>2731</v>
      </c>
      <c r="E111" s="161" t="s">
        <v>2732</v>
      </c>
      <c r="F111" s="164" t="s">
        <v>2447</v>
      </c>
      <c r="G111" s="167">
        <f>IF(COUNTIF(H111:AU111,"&lt;&gt;")=0,"",SUMPRODUCT(((Recommendations[ImplStatus]="Implemented")+(Recommendations[ImplStatus]="Compensated"))*ISNUMBER(MATCH(Recommendations[Id],H111:AU111,0)))/COUNTIF(H111:AU111,"&lt;&gt;"))</f>
        <v>0</v>
      </c>
      <c r="H111" s="170" t="s">
        <v>281</v>
      </c>
      <c r="I111" s="170" t="s">
        <v>286</v>
      </c>
      <c r="J111" s="170" t="s">
        <v>463</v>
      </c>
      <c r="K111" s="170" t="s">
        <v>468</v>
      </c>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2670</v>
      </c>
      <c r="B112" s="154" t="s">
        <v>2724</v>
      </c>
      <c r="C112" s="155" t="s">
        <v>2733</v>
      </c>
      <c r="D112" s="158" t="s">
        <v>2734</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2670</v>
      </c>
      <c r="B113" s="154" t="s">
        <v>2724</v>
      </c>
      <c r="C113" s="155" t="s">
        <v>2735</v>
      </c>
      <c r="D113" s="158" t="s">
        <v>2736</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2670</v>
      </c>
      <c r="B114" s="154" t="s">
        <v>2724</v>
      </c>
      <c r="C114" s="155" t="s">
        <v>2737</v>
      </c>
      <c r="D114" s="158" t="s">
        <v>2738</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2670</v>
      </c>
      <c r="B115" s="154" t="s">
        <v>2724</v>
      </c>
      <c r="C115" s="155" t="s">
        <v>2739</v>
      </c>
      <c r="D115" s="158" t="s">
        <v>2740</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2670</v>
      </c>
      <c r="B116" s="154" t="s">
        <v>2724</v>
      </c>
      <c r="C116" s="155" t="s">
        <v>2741</v>
      </c>
      <c r="D116" s="158" t="s">
        <v>2742</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2670</v>
      </c>
      <c r="B117" s="154" t="s">
        <v>2724</v>
      </c>
      <c r="C117" s="155" t="s">
        <v>2743</v>
      </c>
      <c r="D117" s="158" t="s">
        <v>2744</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2670</v>
      </c>
      <c r="B118" s="154" t="s">
        <v>2724</v>
      </c>
      <c r="C118" s="155" t="s">
        <v>2745</v>
      </c>
      <c r="D118" s="158" t="s">
        <v>2746</v>
      </c>
      <c r="E118" s="161" t="s">
        <v>2747</v>
      </c>
      <c r="F118" s="164" t="s">
        <v>2447</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2670</v>
      </c>
      <c r="B119" s="154" t="s">
        <v>2724</v>
      </c>
      <c r="C119" s="155" t="s">
        <v>2748</v>
      </c>
      <c r="D119" s="158" t="s">
        <v>2749</v>
      </c>
      <c r="E119" s="161" t="s">
        <v>2750</v>
      </c>
      <c r="F119" s="164" t="s">
        <v>2447</v>
      </c>
      <c r="G119" s="167" t="str">
        <f>IF(COUNTIF(H119:AU119,"&lt;&gt;")=0,"",SUMPRODUCT(((Recommendations[ImplStatus]="Implemented")+(Recommendations[ImplStatus]="Compensated"))*ISNUMBER(MATCH(Recommendations[Id],H119:AU119,0)))/COUNTIF(H119:AU119,"&lt;&gt;"))</f>
        <v/>
      </c>
      <c r="H119" s="170"/>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2670</v>
      </c>
      <c r="B120" s="153" t="s">
        <v>2751</v>
      </c>
      <c r="C120" s="151" t="s">
        <v>2752</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2670</v>
      </c>
      <c r="B121" s="154" t="s">
        <v>2751</v>
      </c>
      <c r="C121" s="155" t="s">
        <v>2753</v>
      </c>
      <c r="D121" s="158" t="s">
        <v>2754</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2670</v>
      </c>
      <c r="B122" s="154" t="s">
        <v>2751</v>
      </c>
      <c r="C122" s="155" t="s">
        <v>2755</v>
      </c>
      <c r="D122" s="158" t="s">
        <v>2756</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2670</v>
      </c>
      <c r="B123" s="154" t="s">
        <v>2751</v>
      </c>
      <c r="C123" s="155" t="s">
        <v>2757</v>
      </c>
      <c r="D123" s="158" t="s">
        <v>2758</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2670</v>
      </c>
      <c r="B124" s="154" t="s">
        <v>2751</v>
      </c>
      <c r="C124" s="155" t="s">
        <v>2759</v>
      </c>
      <c r="D124" s="158" t="s">
        <v>2760</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2670</v>
      </c>
      <c r="B125" s="154" t="s">
        <v>2751</v>
      </c>
      <c r="C125" s="155" t="s">
        <v>2761</v>
      </c>
      <c r="D125" s="158" t="s">
        <v>2762</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2670</v>
      </c>
      <c r="B126" s="154" t="s">
        <v>2751</v>
      </c>
      <c r="C126" s="155" t="s">
        <v>2763</v>
      </c>
      <c r="D126" s="158" t="s">
        <v>2764</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2670</v>
      </c>
      <c r="B127" s="154" t="s">
        <v>2751</v>
      </c>
      <c r="C127" s="155" t="s">
        <v>2765</v>
      </c>
      <c r="D127" s="158" t="s">
        <v>2766</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2670</v>
      </c>
      <c r="B128" s="154" t="s">
        <v>2751</v>
      </c>
      <c r="C128" s="155" t="s">
        <v>2767</v>
      </c>
      <c r="D128" s="158" t="s">
        <v>2768</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2670</v>
      </c>
      <c r="B129" s="154" t="s">
        <v>2751</v>
      </c>
      <c r="C129" s="155" t="s">
        <v>2769</v>
      </c>
      <c r="D129" s="158" t="s">
        <v>2770</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2670</v>
      </c>
      <c r="B130" s="154" t="s">
        <v>2751</v>
      </c>
      <c r="C130" s="155" t="s">
        <v>2771</v>
      </c>
      <c r="D130" s="158" t="s">
        <v>2772</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2670</v>
      </c>
      <c r="B131" s="154" t="s">
        <v>2751</v>
      </c>
      <c r="C131" s="155" t="s">
        <v>2773</v>
      </c>
      <c r="D131" s="158" t="s">
        <v>2774</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2670</v>
      </c>
      <c r="B132" s="154" t="s">
        <v>2751</v>
      </c>
      <c r="C132" s="155" t="s">
        <v>2775</v>
      </c>
      <c r="D132" s="158" t="s">
        <v>2776</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2670</v>
      </c>
      <c r="B133" s="153" t="s">
        <v>2777</v>
      </c>
      <c r="C133" s="151" t="s">
        <v>2778</v>
      </c>
      <c r="D133" s="157" t="s">
        <v>2779</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2670</v>
      </c>
      <c r="B134" s="154" t="s">
        <v>2777</v>
      </c>
      <c r="C134" s="155" t="s">
        <v>2780</v>
      </c>
      <c r="D134" s="158" t="s">
        <v>2781</v>
      </c>
      <c r="E134" s="161" t="s">
        <v>2782</v>
      </c>
      <c r="F134" s="164" t="s">
        <v>2451</v>
      </c>
      <c r="G134" s="167" t="str">
        <f>IF(COUNTIF(H134:AU134,"&lt;&gt;")=0,"",SUMPRODUCT(((Recommendations[ImplStatus]="Implemented")+(Recommendations[ImplStatus]="Compensated"))*ISNUMBER(MATCH(Recommendations[Id],H134:AU134,0)))/COUNTIF(H134:AU134,"&lt;&gt;"))</f>
        <v/>
      </c>
      <c r="H134" s="170"/>
      <c r="I134" s="170"/>
      <c r="J134" s="170"/>
      <c r="K134" s="170"/>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2670</v>
      </c>
      <c r="B135" s="154" t="s">
        <v>2777</v>
      </c>
      <c r="C135" s="155" t="s">
        <v>2783</v>
      </c>
      <c r="D135" s="158" t="s">
        <v>2784</v>
      </c>
      <c r="E135" s="161" t="s">
        <v>2785</v>
      </c>
      <c r="F135" s="164" t="s">
        <v>2451</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2670</v>
      </c>
      <c r="B136" s="154" t="s">
        <v>2777</v>
      </c>
      <c r="C136" s="155" t="s">
        <v>2786</v>
      </c>
      <c r="D136" s="158" t="s">
        <v>2787</v>
      </c>
      <c r="E136" s="161" t="s">
        <v>2788</v>
      </c>
      <c r="F136" s="164" t="s">
        <v>2447</v>
      </c>
      <c r="G136" s="167">
        <f>IF(COUNTIF(H136:AU136,"&lt;&gt;")=0,"",SUMPRODUCT(((Recommendations[ImplStatus]="Implemented")+(Recommendations[ImplStatus]="Compensated"))*ISNUMBER(MATCH(Recommendations[Id],H136:AU136,0)))/COUNTIF(H136:AU136,"&lt;&gt;"))</f>
        <v>0</v>
      </c>
      <c r="H136" s="170" t="s">
        <v>87</v>
      </c>
      <c r="I136" s="170" t="s">
        <v>385</v>
      </c>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2670</v>
      </c>
      <c r="B137" s="154" t="s">
        <v>2777</v>
      </c>
      <c r="C137" s="155" t="s">
        <v>2789</v>
      </c>
      <c r="D137" s="158" t="s">
        <v>2790</v>
      </c>
      <c r="E137" s="161" t="s">
        <v>2791</v>
      </c>
      <c r="F137" s="164" t="s">
        <v>21</v>
      </c>
      <c r="G137" s="167" t="str">
        <f>IF(COUNTIF(H137:AU137,"&lt;&gt;")=0,"",SUMPRODUCT(((Recommendations[ImplStatus]="Implemented")+(Recommendations[ImplStatus]="Compensated"))*ISNUMBER(MATCH(Recommendations[Id],H137:AU137,0)))/COUNTIF(H137:AU137,"&lt;&gt;"))</f>
        <v/>
      </c>
      <c r="H137" s="170"/>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2670</v>
      </c>
      <c r="B138" s="153" t="s">
        <v>2087</v>
      </c>
      <c r="C138" s="151" t="s">
        <v>2792</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2670</v>
      </c>
      <c r="B139" s="154" t="s">
        <v>2087</v>
      </c>
      <c r="C139" s="155" t="s">
        <v>2793</v>
      </c>
      <c r="D139" s="158" t="s">
        <v>2794</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2670</v>
      </c>
      <c r="B140" s="154" t="s">
        <v>2087</v>
      </c>
      <c r="C140" s="155" t="s">
        <v>2795</v>
      </c>
      <c r="D140" s="158" t="s">
        <v>2796</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2670</v>
      </c>
      <c r="B141" s="153" t="s">
        <v>2797</v>
      </c>
      <c r="C141" s="151" t="s">
        <v>2798</v>
      </c>
      <c r="D141" s="157" t="s">
        <v>2799</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2670</v>
      </c>
      <c r="B142" s="154" t="s">
        <v>2797</v>
      </c>
      <c r="C142" s="155" t="s">
        <v>2800</v>
      </c>
      <c r="D142" s="158" t="s">
        <v>2801</v>
      </c>
      <c r="E142" s="161" t="s">
        <v>2802</v>
      </c>
      <c r="F142" s="164" t="s">
        <v>2447</v>
      </c>
      <c r="G142" s="167">
        <f>IF(COUNTIF(H142:AU142,"&lt;&gt;")=0,"",SUMPRODUCT(((Recommendations[ImplStatus]="Implemented")+(Recommendations[ImplStatus]="Compensated"))*ISNUMBER(MATCH(Recommendations[Id],H142:AU142,0)))/COUNTIF(H142:AU142,"&lt;&gt;"))</f>
        <v>0</v>
      </c>
      <c r="H142" s="170" t="s">
        <v>102</v>
      </c>
      <c r="I142" s="170" t="s">
        <v>122</v>
      </c>
      <c r="J142" s="170" t="s">
        <v>226</v>
      </c>
      <c r="K142" s="170" t="s">
        <v>231</v>
      </c>
      <c r="L142" s="170" t="s">
        <v>236</v>
      </c>
      <c r="M142" s="170" t="s">
        <v>241</v>
      </c>
      <c r="N142" s="170" t="s">
        <v>246</v>
      </c>
      <c r="O142" s="170" t="s">
        <v>251</v>
      </c>
      <c r="P142" s="170" t="s">
        <v>256</v>
      </c>
      <c r="Q142" s="170" t="s">
        <v>261</v>
      </c>
      <c r="R142" s="170" t="s">
        <v>266</v>
      </c>
      <c r="S142" s="170" t="s">
        <v>336</v>
      </c>
      <c r="T142" s="170" t="s">
        <v>371</v>
      </c>
      <c r="U142" s="170" t="s">
        <v>376</v>
      </c>
      <c r="V142" s="170" t="s">
        <v>395</v>
      </c>
      <c r="W142" s="170" t="s">
        <v>438</v>
      </c>
      <c r="X142" s="170" t="s">
        <v>443</v>
      </c>
      <c r="Y142" s="170" t="s">
        <v>458</v>
      </c>
      <c r="Z142" s="170" t="s">
        <v>478</v>
      </c>
      <c r="AA142" s="170" t="s">
        <v>483</v>
      </c>
      <c r="AB142" s="170" t="s">
        <v>488</v>
      </c>
      <c r="AC142" s="170" t="s">
        <v>493</v>
      </c>
      <c r="AD142" s="170" t="s">
        <v>498</v>
      </c>
      <c r="AE142" s="170" t="s">
        <v>503</v>
      </c>
      <c r="AF142" s="170" t="s">
        <v>508</v>
      </c>
      <c r="AG142" s="170" t="s">
        <v>513</v>
      </c>
      <c r="AH142" s="170" t="s">
        <v>518</v>
      </c>
      <c r="AI142" s="170" t="s">
        <v>523</v>
      </c>
      <c r="AJ142" s="170" t="s">
        <v>528</v>
      </c>
      <c r="AK142" s="170"/>
      <c r="AL142" s="170"/>
      <c r="AM142" s="170"/>
      <c r="AN142" s="170"/>
      <c r="AO142" s="170"/>
      <c r="AP142" s="170"/>
      <c r="AQ142" s="170"/>
      <c r="AR142" s="170"/>
      <c r="AS142" s="170"/>
      <c r="AT142" s="170"/>
      <c r="AU142" s="184"/>
    </row>
    <row r="143" spans="1:47" ht="60" customHeight="1" x14ac:dyDescent="0.35">
      <c r="A143" s="180" t="s">
        <v>2670</v>
      </c>
      <c r="B143" s="154" t="s">
        <v>2797</v>
      </c>
      <c r="C143" s="155" t="s">
        <v>2803</v>
      </c>
      <c r="D143" s="158" t="s">
        <v>2804</v>
      </c>
      <c r="E143" s="161" t="s">
        <v>2805</v>
      </c>
      <c r="F143" s="164" t="s">
        <v>2447</v>
      </c>
      <c r="G143" s="167" t="str">
        <f>IF(COUNTIF(H143:AU143,"&lt;&gt;")=0,"",SUMPRODUCT(((Recommendations[ImplStatus]="Implemented")+(Recommendations[ImplStatus]="Compensated"))*ISNUMBER(MATCH(Recommendations[Id],H143:AU143,0)))/COUNTIF(H143:AU143,"&lt;&gt;"))</f>
        <v/>
      </c>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2670</v>
      </c>
      <c r="B144" s="154" t="s">
        <v>2797</v>
      </c>
      <c r="C144" s="155" t="s">
        <v>2806</v>
      </c>
      <c r="D144" s="158" t="s">
        <v>2807</v>
      </c>
      <c r="E144" s="161" t="s">
        <v>2808</v>
      </c>
      <c r="F144" s="164" t="s">
        <v>2451</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2670</v>
      </c>
      <c r="B145" s="154" t="s">
        <v>2797</v>
      </c>
      <c r="C145" s="155" t="s">
        <v>2809</v>
      </c>
      <c r="D145" s="158" t="s">
        <v>2810</v>
      </c>
      <c r="E145" s="161" t="s">
        <v>2811</v>
      </c>
      <c r="F145" s="164" t="s">
        <v>2447</v>
      </c>
      <c r="G145" s="167" t="str">
        <f>IF(COUNTIF(H145:AU145,"&lt;&gt;")=0,"",SUMPRODUCT(((Recommendations[ImplStatus]="Implemented")+(Recommendations[ImplStatus]="Compensated"))*ISNUMBER(MATCH(Recommendations[Id],H145:AU145,0)))/COUNTIF(H145:AU145,"&lt;&gt;"))</f>
        <v/>
      </c>
      <c r="H145" s="170"/>
      <c r="I145" s="170"/>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2670</v>
      </c>
      <c r="B146" s="154" t="s">
        <v>2797</v>
      </c>
      <c r="C146" s="155" t="s">
        <v>2812</v>
      </c>
      <c r="D146" s="158" t="s">
        <v>2813</v>
      </c>
      <c r="E146" s="161" t="s">
        <v>2814</v>
      </c>
      <c r="F146" s="164" t="s">
        <v>2447</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2670</v>
      </c>
      <c r="B147" s="154" t="s">
        <v>2797</v>
      </c>
      <c r="C147" s="155" t="s">
        <v>2815</v>
      </c>
      <c r="D147" s="158" t="s">
        <v>2816</v>
      </c>
      <c r="E147" s="161" t="s">
        <v>2817</v>
      </c>
      <c r="F147" s="164" t="s">
        <v>2447</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2670</v>
      </c>
      <c r="B148" s="153" t="s">
        <v>2818</v>
      </c>
      <c r="C148" s="151" t="s">
        <v>2819</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2670</v>
      </c>
      <c r="B149" s="154" t="s">
        <v>2818</v>
      </c>
      <c r="C149" s="155" t="s">
        <v>2820</v>
      </c>
      <c r="D149" s="158" t="s">
        <v>2821</v>
      </c>
      <c r="E149" s="161"/>
      <c r="F149" s="164" t="s">
        <v>21</v>
      </c>
      <c r="G149" s="167" t="str">
        <f>IF(COUNTIF(H149:AU149,"&lt;&gt;")=0,"",SUMPRODUCT(((Recommendations[ImplStatus]="Implemented")+(Recommendations[ImplStatus]="Compensated"))*ISNUMBER(MATCH(Recommendations[Id],H149:AU149,0)))/COUNTIF(H149:AU149,"&lt;&gt;"))</f>
        <v/>
      </c>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2670</v>
      </c>
      <c r="B150" s="154" t="s">
        <v>2818</v>
      </c>
      <c r="C150" s="155" t="s">
        <v>2822</v>
      </c>
      <c r="D150" s="158" t="s">
        <v>2823</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2670</v>
      </c>
      <c r="B151" s="154" t="s">
        <v>2818</v>
      </c>
      <c r="C151" s="155" t="s">
        <v>2824</v>
      </c>
      <c r="D151" s="158" t="s">
        <v>2825</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2670</v>
      </c>
      <c r="B152" s="154" t="s">
        <v>2818</v>
      </c>
      <c r="C152" s="155" t="s">
        <v>2826</v>
      </c>
      <c r="D152" s="158" t="s">
        <v>2827</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2670</v>
      </c>
      <c r="B153" s="154" t="s">
        <v>2818</v>
      </c>
      <c r="C153" s="155" t="s">
        <v>2828</v>
      </c>
      <c r="D153" s="158" t="s">
        <v>2829</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2830</v>
      </c>
      <c r="B154" s="152" t="s">
        <v>21</v>
      </c>
      <c r="C154" s="150" t="s">
        <v>2831</v>
      </c>
      <c r="D154" s="156" t="s">
        <v>2832</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2830</v>
      </c>
      <c r="B155" s="153" t="s">
        <v>2833</v>
      </c>
      <c r="C155" s="151" t="s">
        <v>2834</v>
      </c>
      <c r="D155" s="157" t="s">
        <v>2835</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2830</v>
      </c>
      <c r="B156" s="154" t="s">
        <v>2833</v>
      </c>
      <c r="C156" s="155" t="s">
        <v>2836</v>
      </c>
      <c r="D156" s="158" t="s">
        <v>2837</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2830</v>
      </c>
      <c r="B157" s="154" t="s">
        <v>2833</v>
      </c>
      <c r="C157" s="155" t="s">
        <v>2838</v>
      </c>
      <c r="D157" s="158" t="s">
        <v>2839</v>
      </c>
      <c r="E157" s="161" t="s">
        <v>2840</v>
      </c>
      <c r="F157" s="164" t="s">
        <v>2447</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2830</v>
      </c>
      <c r="B158" s="154" t="s">
        <v>2833</v>
      </c>
      <c r="C158" s="155" t="s">
        <v>2841</v>
      </c>
      <c r="D158" s="158" t="s">
        <v>2842</v>
      </c>
      <c r="E158" s="161" t="s">
        <v>2843</v>
      </c>
      <c r="F158" s="164" t="s">
        <v>2447</v>
      </c>
      <c r="G158" s="167">
        <f>IF(COUNTIF(H158:AU158,"&lt;&gt;")=0,"",SUMPRODUCT(((Recommendations[ImplStatus]="Implemented")+(Recommendations[ImplStatus]="Compensated"))*ISNUMBER(MATCH(Recommendations[Id],H158:AU158,0)))/COUNTIF(H158:AU158,"&lt;&gt;"))</f>
        <v>0</v>
      </c>
      <c r="H158" s="170" t="s">
        <v>433</v>
      </c>
      <c r="I158" s="170"/>
      <c r="J158" s="170"/>
      <c r="K158" s="170"/>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2830</v>
      </c>
      <c r="B159" s="154" t="s">
        <v>2833</v>
      </c>
      <c r="C159" s="155" t="s">
        <v>2844</v>
      </c>
      <c r="D159" s="158" t="s">
        <v>2845</v>
      </c>
      <c r="E159" s="161" t="s">
        <v>2846</v>
      </c>
      <c r="F159" s="164" t="s">
        <v>2447</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2830</v>
      </c>
      <c r="B160" s="154" t="s">
        <v>2833</v>
      </c>
      <c r="C160" s="155" t="s">
        <v>2847</v>
      </c>
      <c r="D160" s="158" t="s">
        <v>2848</v>
      </c>
      <c r="E160" s="161"/>
      <c r="F160" s="164" t="s">
        <v>21</v>
      </c>
      <c r="G160" s="167">
        <f>IF(COUNTIF(H160:AU160,"&lt;&gt;")=0,"",SUMPRODUCT(((Recommendations[ImplStatus]="Implemented")+(Recommendations[ImplStatus]="Compensated"))*ISNUMBER(MATCH(Recommendations[Id],H160:AU160,0)))/COUNTIF(H160:AU160,"&lt;&gt;"))</f>
        <v>0</v>
      </c>
      <c r="H160" s="170" t="s">
        <v>192</v>
      </c>
      <c r="I160" s="170" t="s">
        <v>356</v>
      </c>
      <c r="J160" s="170" t="s">
        <v>361</v>
      </c>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2830</v>
      </c>
      <c r="B161" s="154" t="s">
        <v>2833</v>
      </c>
      <c r="C161" s="155" t="s">
        <v>2849</v>
      </c>
      <c r="D161" s="158" t="s">
        <v>2850</v>
      </c>
      <c r="E161" s="161" t="s">
        <v>2851</v>
      </c>
      <c r="F161" s="164" t="s">
        <v>2447</v>
      </c>
      <c r="G161" s="167" t="str">
        <f>IF(COUNTIF(H161:AU161,"&lt;&gt;")=0,"",SUMPRODUCT(((Recommendations[ImplStatus]="Implemented")+(Recommendations[ImplStatus]="Compensated"))*ISNUMBER(MATCH(Recommendations[Id],H161:AU161,0)))/COUNTIF(H161:AU161,"&lt;&gt;"))</f>
        <v/>
      </c>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2830</v>
      </c>
      <c r="B162" s="154" t="s">
        <v>2833</v>
      </c>
      <c r="C162" s="155" t="s">
        <v>2852</v>
      </c>
      <c r="D162" s="158" t="s">
        <v>2853</v>
      </c>
      <c r="E162" s="161" t="s">
        <v>2854</v>
      </c>
      <c r="F162" s="164" t="s">
        <v>2447</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2830</v>
      </c>
      <c r="B163" s="154" t="s">
        <v>2833</v>
      </c>
      <c r="C163" s="155" t="s">
        <v>2855</v>
      </c>
      <c r="D163" s="158" t="s">
        <v>2856</v>
      </c>
      <c r="E163" s="161" t="s">
        <v>2857</v>
      </c>
      <c r="F163" s="164" t="s">
        <v>2447</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2830</v>
      </c>
      <c r="B164" s="153" t="s">
        <v>2251</v>
      </c>
      <c r="C164" s="151" t="s">
        <v>2858</v>
      </c>
      <c r="D164" s="157" t="s">
        <v>2859</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2830</v>
      </c>
      <c r="B165" s="154" t="s">
        <v>2251</v>
      </c>
      <c r="C165" s="155" t="s">
        <v>2860</v>
      </c>
      <c r="D165" s="158" t="s">
        <v>2861</v>
      </c>
      <c r="E165" s="161" t="s">
        <v>2862</v>
      </c>
      <c r="F165" s="164" t="s">
        <v>2447</v>
      </c>
      <c r="G165" s="167" t="str">
        <f>IF(COUNTIF(H165:AU165,"&lt;&gt;")=0,"",SUMPRODUCT(((Recommendations[ImplStatus]="Implemented")+(Recommendations[ImplStatus]="Compensated"))*ISNUMBER(MATCH(Recommendations[Id],H165:AU165,0)))/COUNTIF(H165:AU165,"&lt;&gt;"))</f>
        <v/>
      </c>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2830</v>
      </c>
      <c r="B166" s="154" t="s">
        <v>2251</v>
      </c>
      <c r="C166" s="155" t="s">
        <v>2863</v>
      </c>
      <c r="D166" s="158" t="s">
        <v>2864</v>
      </c>
      <c r="E166" s="161" t="s">
        <v>2865</v>
      </c>
      <c r="F166" s="164" t="s">
        <v>2447</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2830</v>
      </c>
      <c r="B167" s="154" t="s">
        <v>2251</v>
      </c>
      <c r="C167" s="155" t="s">
        <v>2866</v>
      </c>
      <c r="D167" s="158" t="s">
        <v>2867</v>
      </c>
      <c r="E167" s="161" t="s">
        <v>2868</v>
      </c>
      <c r="F167" s="164" t="s">
        <v>2447</v>
      </c>
      <c r="G167" s="167">
        <f>IF(COUNTIF(H167:AU167,"&lt;&gt;")=0,"",SUMPRODUCT(((Recommendations[ImplStatus]="Implemented")+(Recommendations[ImplStatus]="Compensated"))*ISNUMBER(MATCH(Recommendations[Id],H167:AU167,0)))/COUNTIF(H167:AU167,"&lt;&gt;"))</f>
        <v>0</v>
      </c>
      <c r="H167" s="170" t="s">
        <v>168</v>
      </c>
      <c r="I167" s="170" t="s">
        <v>177</v>
      </c>
      <c r="J167" s="170" t="s">
        <v>182</v>
      </c>
      <c r="K167" s="170" t="s">
        <v>404</v>
      </c>
      <c r="L167" s="170" t="s">
        <v>409</v>
      </c>
      <c r="M167" s="170" t="s">
        <v>413</v>
      </c>
      <c r="N167" s="170" t="s">
        <v>418</v>
      </c>
      <c r="O167" s="170" t="s">
        <v>423</v>
      </c>
      <c r="P167" s="170" t="s">
        <v>428</v>
      </c>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2830</v>
      </c>
      <c r="B168" s="154" t="s">
        <v>2251</v>
      </c>
      <c r="C168" s="155" t="s">
        <v>2869</v>
      </c>
      <c r="D168" s="158" t="s">
        <v>2870</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2830</v>
      </c>
      <c r="B169" s="154" t="s">
        <v>2251</v>
      </c>
      <c r="C169" s="155" t="s">
        <v>2871</v>
      </c>
      <c r="D169" s="158" t="s">
        <v>2872</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2830</v>
      </c>
      <c r="B170" s="154" t="s">
        <v>2251</v>
      </c>
      <c r="C170" s="155" t="s">
        <v>2873</v>
      </c>
      <c r="D170" s="158" t="s">
        <v>2874</v>
      </c>
      <c r="E170" s="161" t="s">
        <v>2875</v>
      </c>
      <c r="F170" s="164" t="s">
        <v>2461</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2830</v>
      </c>
      <c r="B171" s="154" t="s">
        <v>2251</v>
      </c>
      <c r="C171" s="155" t="s">
        <v>2876</v>
      </c>
      <c r="D171" s="158" t="s">
        <v>2877</v>
      </c>
      <c r="E171" s="161"/>
      <c r="F171" s="164" t="s">
        <v>21</v>
      </c>
      <c r="G171" s="167">
        <f>IF(COUNTIF(H171:AU171,"&lt;&gt;")=0,"",SUMPRODUCT(((Recommendations[ImplStatus]="Implemented")+(Recommendations[ImplStatus]="Compensated"))*ISNUMBER(MATCH(Recommendations[Id],H171:AU171,0)))/COUNTIF(H171:AU171,"&lt;&gt;"))</f>
        <v>0</v>
      </c>
      <c r="H171" s="170" t="s">
        <v>380</v>
      </c>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2830</v>
      </c>
      <c r="B172" s="154" t="s">
        <v>2251</v>
      </c>
      <c r="C172" s="155" t="s">
        <v>2878</v>
      </c>
      <c r="D172" s="158" t="s">
        <v>2879</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2830</v>
      </c>
      <c r="B173" s="154" t="s">
        <v>2251</v>
      </c>
      <c r="C173" s="155" t="s">
        <v>2880</v>
      </c>
      <c r="D173" s="158" t="s">
        <v>2881</v>
      </c>
      <c r="E173" s="161" t="s">
        <v>2882</v>
      </c>
      <c r="F173" s="164" t="s">
        <v>2447</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2830</v>
      </c>
      <c r="B174" s="153" t="s">
        <v>2883</v>
      </c>
      <c r="C174" s="151" t="s">
        <v>2884</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2830</v>
      </c>
      <c r="B175" s="154" t="s">
        <v>2883</v>
      </c>
      <c r="C175" s="155" t="s">
        <v>2885</v>
      </c>
      <c r="D175" s="158" t="s">
        <v>2886</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2830</v>
      </c>
      <c r="B176" s="154" t="s">
        <v>2883</v>
      </c>
      <c r="C176" s="155" t="s">
        <v>2887</v>
      </c>
      <c r="D176" s="158" t="s">
        <v>2888</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2830</v>
      </c>
      <c r="B177" s="154" t="s">
        <v>2883</v>
      </c>
      <c r="C177" s="155" t="s">
        <v>2889</v>
      </c>
      <c r="D177" s="158" t="s">
        <v>2890</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2830</v>
      </c>
      <c r="B178" s="154" t="s">
        <v>2883</v>
      </c>
      <c r="C178" s="155" t="s">
        <v>2891</v>
      </c>
      <c r="D178" s="158" t="s">
        <v>2892</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2830</v>
      </c>
      <c r="B179" s="154" t="s">
        <v>2883</v>
      </c>
      <c r="C179" s="155" t="s">
        <v>2893</v>
      </c>
      <c r="D179" s="158" t="s">
        <v>2894</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2895</v>
      </c>
      <c r="B180" s="152" t="s">
        <v>21</v>
      </c>
      <c r="C180" s="150" t="s">
        <v>2896</v>
      </c>
      <c r="D180" s="156" t="s">
        <v>2897</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2895</v>
      </c>
      <c r="B181" s="153" t="s">
        <v>2898</v>
      </c>
      <c r="C181" s="151" t="s">
        <v>2899</v>
      </c>
      <c r="D181" s="157" t="s">
        <v>2900</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2895</v>
      </c>
      <c r="B182" s="154" t="s">
        <v>2898</v>
      </c>
      <c r="C182" s="155" t="s">
        <v>2901</v>
      </c>
      <c r="D182" s="158" t="s">
        <v>2902</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2895</v>
      </c>
      <c r="B183" s="154" t="s">
        <v>2898</v>
      </c>
      <c r="C183" s="155" t="s">
        <v>2903</v>
      </c>
      <c r="D183" s="158" t="s">
        <v>2904</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2895</v>
      </c>
      <c r="B184" s="154" t="s">
        <v>2898</v>
      </c>
      <c r="C184" s="155" t="s">
        <v>2905</v>
      </c>
      <c r="D184" s="158" t="s">
        <v>2906</v>
      </c>
      <c r="E184" s="161" t="s">
        <v>2907</v>
      </c>
      <c r="F184" s="164" t="s">
        <v>2447</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2895</v>
      </c>
      <c r="B185" s="154" t="s">
        <v>2898</v>
      </c>
      <c r="C185" s="155" t="s">
        <v>2908</v>
      </c>
      <c r="D185" s="158" t="s">
        <v>2909</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2895</v>
      </c>
      <c r="B186" s="154" t="s">
        <v>2898</v>
      </c>
      <c r="C186" s="155" t="s">
        <v>2910</v>
      </c>
      <c r="D186" s="158" t="s">
        <v>2911</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2895</v>
      </c>
      <c r="B187" s="154" t="s">
        <v>2898</v>
      </c>
      <c r="C187" s="155" t="s">
        <v>2912</v>
      </c>
      <c r="D187" s="158" t="s">
        <v>2913</v>
      </c>
      <c r="E187" s="161" t="s">
        <v>2914</v>
      </c>
      <c r="F187" s="164" t="s">
        <v>2447</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2895</v>
      </c>
      <c r="B188" s="154" t="s">
        <v>2898</v>
      </c>
      <c r="C188" s="155" t="s">
        <v>2915</v>
      </c>
      <c r="D188" s="158" t="s">
        <v>2916</v>
      </c>
      <c r="E188" s="161" t="s">
        <v>2917</v>
      </c>
      <c r="F188" s="164" t="s">
        <v>2447</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2895</v>
      </c>
      <c r="B189" s="154" t="s">
        <v>2898</v>
      </c>
      <c r="C189" s="155" t="s">
        <v>2918</v>
      </c>
      <c r="D189" s="158" t="s">
        <v>2919</v>
      </c>
      <c r="E189" s="161" t="s">
        <v>2920</v>
      </c>
      <c r="F189" s="164" t="s">
        <v>2447</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2895</v>
      </c>
      <c r="B190" s="153" t="s">
        <v>2921</v>
      </c>
      <c r="C190" s="151" t="s">
        <v>2922</v>
      </c>
      <c r="D190" s="157" t="s">
        <v>2923</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2895</v>
      </c>
      <c r="B191" s="154" t="s">
        <v>2921</v>
      </c>
      <c r="C191" s="155" t="s">
        <v>2924</v>
      </c>
      <c r="D191" s="158" t="s">
        <v>2925</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2895</v>
      </c>
      <c r="B192" s="154" t="s">
        <v>2921</v>
      </c>
      <c r="C192" s="155" t="s">
        <v>2926</v>
      </c>
      <c r="D192" s="158" t="s">
        <v>2927</v>
      </c>
      <c r="E192" s="161" t="s">
        <v>2928</v>
      </c>
      <c r="F192" s="164" t="s">
        <v>2451</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2895</v>
      </c>
      <c r="B193" s="154" t="s">
        <v>2921</v>
      </c>
      <c r="C193" s="155" t="s">
        <v>2929</v>
      </c>
      <c r="D193" s="158" t="s">
        <v>2930</v>
      </c>
      <c r="E193" s="161" t="s">
        <v>2931</v>
      </c>
      <c r="F193" s="164" t="s">
        <v>2451</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2895</v>
      </c>
      <c r="B194" s="154" t="s">
        <v>2921</v>
      </c>
      <c r="C194" s="155" t="s">
        <v>2932</v>
      </c>
      <c r="D194" s="158" t="s">
        <v>2933</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2895</v>
      </c>
      <c r="B195" s="154" t="s">
        <v>2921</v>
      </c>
      <c r="C195" s="155" t="s">
        <v>2934</v>
      </c>
      <c r="D195" s="158" t="s">
        <v>2935</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2895</v>
      </c>
      <c r="B196" s="153" t="s">
        <v>2936</v>
      </c>
      <c r="C196" s="151" t="s">
        <v>2937</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2895</v>
      </c>
      <c r="B197" s="154" t="s">
        <v>2936</v>
      </c>
      <c r="C197" s="155" t="s">
        <v>2938</v>
      </c>
      <c r="D197" s="158" t="s">
        <v>2939</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2895</v>
      </c>
      <c r="B198" s="154" t="s">
        <v>2936</v>
      </c>
      <c r="C198" s="155" t="s">
        <v>2940</v>
      </c>
      <c r="D198" s="158" t="s">
        <v>2941</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2895</v>
      </c>
      <c r="B199" s="153" t="s">
        <v>2942</v>
      </c>
      <c r="C199" s="151" t="s">
        <v>2943</v>
      </c>
      <c r="D199" s="157" t="s">
        <v>2944</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2895</v>
      </c>
      <c r="B200" s="154" t="s">
        <v>2942</v>
      </c>
      <c r="C200" s="155" t="s">
        <v>2945</v>
      </c>
      <c r="D200" s="158" t="s">
        <v>2946</v>
      </c>
      <c r="E200" s="161" t="s">
        <v>2947</v>
      </c>
      <c r="F200" s="164" t="s">
        <v>2461</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2895</v>
      </c>
      <c r="B201" s="154" t="s">
        <v>2942</v>
      </c>
      <c r="C201" s="155" t="s">
        <v>2948</v>
      </c>
      <c r="D201" s="158" t="s">
        <v>2949</v>
      </c>
      <c r="E201" s="161" t="s">
        <v>2950</v>
      </c>
      <c r="F201" s="164" t="s">
        <v>2447</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2895</v>
      </c>
      <c r="B202" s="154" t="s">
        <v>2942</v>
      </c>
      <c r="C202" s="155" t="s">
        <v>2951</v>
      </c>
      <c r="D202" s="158" t="s">
        <v>2952</v>
      </c>
      <c r="E202" s="161" t="s">
        <v>2953</v>
      </c>
      <c r="F202" s="164" t="s">
        <v>2447</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2895</v>
      </c>
      <c r="B203" s="154" t="s">
        <v>2942</v>
      </c>
      <c r="C203" s="155" t="s">
        <v>2954</v>
      </c>
      <c r="D203" s="158" t="s">
        <v>2955</v>
      </c>
      <c r="E203" s="161" t="s">
        <v>2956</v>
      </c>
      <c r="F203" s="164" t="s">
        <v>2447</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2895</v>
      </c>
      <c r="B204" s="154" t="s">
        <v>2942</v>
      </c>
      <c r="C204" s="155" t="s">
        <v>2957</v>
      </c>
      <c r="D204" s="158" t="s">
        <v>2958</v>
      </c>
      <c r="E204" s="161" t="s">
        <v>2959</v>
      </c>
      <c r="F204" s="164" t="s">
        <v>2447</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2895</v>
      </c>
      <c r="B205" s="153" t="s">
        <v>2960</v>
      </c>
      <c r="C205" s="151" t="s">
        <v>2961</v>
      </c>
      <c r="D205" s="157" t="s">
        <v>2962</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2895</v>
      </c>
      <c r="B206" s="154" t="s">
        <v>2960</v>
      </c>
      <c r="C206" s="155" t="s">
        <v>2963</v>
      </c>
      <c r="D206" s="158" t="s">
        <v>2964</v>
      </c>
      <c r="E206" s="161" t="s">
        <v>2965</v>
      </c>
      <c r="F206" s="164" t="s">
        <v>2451</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2895</v>
      </c>
      <c r="B207" s="154" t="s">
        <v>2960</v>
      </c>
      <c r="C207" s="155" t="s">
        <v>2966</v>
      </c>
      <c r="D207" s="158" t="s">
        <v>2967</v>
      </c>
      <c r="E207" s="161" t="s">
        <v>2968</v>
      </c>
      <c r="F207" s="164" t="s">
        <v>2451</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2895</v>
      </c>
      <c r="B208" s="154" t="s">
        <v>2960</v>
      </c>
      <c r="C208" s="155" t="s">
        <v>2969</v>
      </c>
      <c r="D208" s="158" t="s">
        <v>2970</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2895</v>
      </c>
      <c r="B209" s="153" t="s">
        <v>2971</v>
      </c>
      <c r="C209" s="151" t="s">
        <v>2972</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2895</v>
      </c>
      <c r="B210" s="154" t="s">
        <v>2971</v>
      </c>
      <c r="C210" s="155" t="s">
        <v>2973</v>
      </c>
      <c r="D210" s="158" t="s">
        <v>2974</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2975</v>
      </c>
      <c r="B211" s="152" t="s">
        <v>21</v>
      </c>
      <c r="C211" s="150" t="s">
        <v>2976</v>
      </c>
      <c r="D211" s="156" t="s">
        <v>2977</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2975</v>
      </c>
      <c r="B212" s="153" t="s">
        <v>2978</v>
      </c>
      <c r="C212" s="151" t="s">
        <v>2979</v>
      </c>
      <c r="D212" s="157" t="s">
        <v>2980</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2975</v>
      </c>
      <c r="B213" s="154" t="s">
        <v>2978</v>
      </c>
      <c r="C213" s="155" t="s">
        <v>2981</v>
      </c>
      <c r="D213" s="158" t="s">
        <v>2982</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2975</v>
      </c>
      <c r="B214" s="154" t="s">
        <v>2978</v>
      </c>
      <c r="C214" s="155" t="s">
        <v>2983</v>
      </c>
      <c r="D214" s="158" t="s">
        <v>2984</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2975</v>
      </c>
      <c r="B215" s="154" t="s">
        <v>2978</v>
      </c>
      <c r="C215" s="155" t="s">
        <v>2985</v>
      </c>
      <c r="D215" s="158" t="s">
        <v>2986</v>
      </c>
      <c r="E215" s="161" t="s">
        <v>2987</v>
      </c>
      <c r="F215" s="164" t="s">
        <v>2451</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2975</v>
      </c>
      <c r="B216" s="154" t="s">
        <v>2978</v>
      </c>
      <c r="C216" s="155" t="s">
        <v>2988</v>
      </c>
      <c r="D216" s="158" t="s">
        <v>2989</v>
      </c>
      <c r="E216" s="161" t="s">
        <v>2990</v>
      </c>
      <c r="F216" s="164" t="s">
        <v>2447</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2975</v>
      </c>
      <c r="B217" s="153" t="s">
        <v>2936</v>
      </c>
      <c r="C217" s="151" t="s">
        <v>2991</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2975</v>
      </c>
      <c r="B218" s="154" t="s">
        <v>2936</v>
      </c>
      <c r="C218" s="155" t="s">
        <v>2992</v>
      </c>
      <c r="D218" s="158" t="s">
        <v>2993</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2975</v>
      </c>
      <c r="B219" s="154" t="s">
        <v>2936</v>
      </c>
      <c r="C219" s="155" t="s">
        <v>2994</v>
      </c>
      <c r="D219" s="158" t="s">
        <v>2995</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2975</v>
      </c>
      <c r="B220" s="153" t="s">
        <v>2996</v>
      </c>
      <c r="C220" s="151" t="s">
        <v>2997</v>
      </c>
      <c r="D220" s="157" t="s">
        <v>2998</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2975</v>
      </c>
      <c r="B221" s="154" t="s">
        <v>2996</v>
      </c>
      <c r="C221" s="155" t="s">
        <v>2999</v>
      </c>
      <c r="D221" s="158" t="s">
        <v>3000</v>
      </c>
      <c r="E221" s="161" t="s">
        <v>3001</v>
      </c>
      <c r="F221" s="164" t="s">
        <v>2447</v>
      </c>
      <c r="G221" s="167" t="str">
        <f>IF(COUNTIF(H221:AU221,"&lt;&gt;")=0,"",SUMPRODUCT(((Recommendations[ImplStatus]="Implemented")+(Recommendations[ImplStatus]="Compensated"))*ISNUMBER(MATCH(Recommendations[Id],H221:AU221,0)))/COUNTIF(H221:AU221,"&lt;&gt;"))</f>
        <v/>
      </c>
      <c r="H221" s="170"/>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2975</v>
      </c>
      <c r="B222" s="154" t="s">
        <v>2996</v>
      </c>
      <c r="C222" s="155" t="s">
        <v>3002</v>
      </c>
      <c r="D222" s="158" t="s">
        <v>3003</v>
      </c>
      <c r="E222" s="161" t="s">
        <v>3004</v>
      </c>
      <c r="F222" s="164" t="s">
        <v>2447</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2975</v>
      </c>
      <c r="B223" s="154" t="s">
        <v>2996</v>
      </c>
      <c r="C223" s="155" t="s">
        <v>3005</v>
      </c>
      <c r="D223" s="158" t="s">
        <v>3006</v>
      </c>
      <c r="E223" s="161" t="s">
        <v>3007</v>
      </c>
      <c r="F223" s="164" t="s">
        <v>2447</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2975</v>
      </c>
      <c r="B224" s="154" t="s">
        <v>2996</v>
      </c>
      <c r="C224" s="155" t="s">
        <v>3008</v>
      </c>
      <c r="D224" s="158" t="s">
        <v>3009</v>
      </c>
      <c r="E224" s="161" t="s">
        <v>3010</v>
      </c>
      <c r="F224" s="164" t="s">
        <v>2447</v>
      </c>
      <c r="G224" s="167">
        <f>IF(COUNTIF(H224:AU224,"&lt;&gt;")=0,"",SUMPRODUCT(((Recommendations[ImplStatus]="Implemented")+(Recommendations[ImplStatus]="Compensated"))*ISNUMBER(MATCH(Recommendations[Id],H224:AU224,0)))/COUNTIF(H224:AU224,"&lt;&gt;"))</f>
        <v>0</v>
      </c>
      <c r="H224" s="170" t="s">
        <v>67</v>
      </c>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2975</v>
      </c>
      <c r="B225" s="154" t="s">
        <v>2996</v>
      </c>
      <c r="C225" s="155" t="s">
        <v>3011</v>
      </c>
      <c r="D225" s="158" t="s">
        <v>3012</v>
      </c>
      <c r="E225" s="161" t="s">
        <v>3013</v>
      </c>
      <c r="F225" s="164" t="s">
        <v>2447</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2975</v>
      </c>
      <c r="B226" s="171" t="s">
        <v>2996</v>
      </c>
      <c r="C226" s="172" t="s">
        <v>3014</v>
      </c>
      <c r="D226" s="173" t="s">
        <v>3015</v>
      </c>
      <c r="E226" s="174" t="s">
        <v>3016</v>
      </c>
      <c r="F226" s="175" t="s">
        <v>2447</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553</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IFERROR(INDEX('Recommendations'!$H$2:$H$108, MATCH(H2,'Recommendations'!$A$2:$A$108,0))="Implemented", FALSE))</xm:f>
            <x14:dxf>
              <font>
                <color rgb="FF000000"/>
              </font>
              <fill>
                <patternFill>
                  <bgColor rgb="FF3C7D22"/>
                </patternFill>
              </fill>
            </x14:dxf>
          </x14:cfRule>
          <x14:cfRule type="expression" priority="2" id="{00000000-000E-0000-0700-000002000000}">
            <xm:f>AND(H2&lt;&gt;"", IFERROR(INDEX('Recommendations'!$H$2:$H$108, MATCH(H2,'Recommendations'!$A$2:$A$108,0))="Compensated", FALSE))</xm:f>
            <x14:dxf>
              <font>
                <color rgb="FF000000"/>
              </font>
              <fill>
                <patternFill>
                  <bgColor rgb="FFC6E0B4"/>
                </patternFill>
              </fill>
            </x14:dxf>
          </x14:cfRule>
          <x14:cfRule type="expression" priority="3" id="{00000000-000E-0000-0700-000003000000}">
            <xm:f>AND(H2&lt;&gt;"", IFERROR(INDEX('Recommendations'!$H$2:$H$108, MATCH(H2,'Recommendations'!$A$2:$A$108,0))="Testing", FALSE))</xm:f>
            <x14:dxf>
              <font>
                <color rgb="FF000000"/>
              </font>
              <fill>
                <patternFill>
                  <bgColor rgb="FFFFC000"/>
                </patternFill>
              </fill>
            </x14:dxf>
          </x14:cfRule>
          <x14:cfRule type="expression" priority="4" id="{00000000-000E-0000-0700-000004000000}">
            <xm:f>AND(H2&lt;&gt;"", IFERROR(INDEX('Recommendations'!$H$2:$H$108, MATCH(H2,'Recommendations'!$A$2:$A$108,0))="Failed", FALSE))</xm:f>
            <x14:dxf>
              <font>
                <color rgb="FF000000"/>
              </font>
              <fill>
                <patternFill>
                  <bgColor rgb="FFD82891"/>
                </patternFill>
              </fill>
            </x14:dxf>
          </x14:cfRule>
          <x14:cfRule type="expression" priority="5" id="{00000000-000E-0000-0700-000005000000}">
            <xm:f>AND(H2&lt;&gt;"", IFERROR(INDEX('Recommendations'!$H$2:$H$108, MATCH(H2,'Recommendations'!$A$2:$A$108,0))="Risk Accepted", FALSE))</xm:f>
            <x14:dxf>
              <font>
                <color rgb="FF000000"/>
              </font>
              <fill>
                <patternFill>
                  <bgColor rgb="FFD9D9D9"/>
                </patternFill>
              </fill>
            </x14:dxf>
          </x14:cfRule>
          <x14:cfRule type="expression" priority="6" id="{00000000-000E-0000-0700-000006000000}">
            <xm:f>AND(H2&lt;&gt;"", IFERROR(INDEX('Recommendations'!$H$2:$H$108, MATCH(H2,'Recommendations'!$A$2:$A$108,0))="N/A",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2434</v>
      </c>
      <c r="B1" s="210" t="s">
        <v>3017</v>
      </c>
      <c r="C1" s="210" t="s">
        <v>3018</v>
      </c>
      <c r="D1" s="210" t="s">
        <v>3019</v>
      </c>
      <c r="E1" s="210" t="s">
        <v>1743</v>
      </c>
      <c r="F1" s="210" t="s">
        <v>802</v>
      </c>
      <c r="G1" s="210" t="s">
        <v>803</v>
      </c>
      <c r="H1" s="210" t="s">
        <v>804</v>
      </c>
      <c r="I1" s="210" t="s">
        <v>805</v>
      </c>
      <c r="J1" s="210" t="s">
        <v>806</v>
      </c>
      <c r="K1" s="210" t="s">
        <v>807</v>
      </c>
      <c r="L1" s="210" t="s">
        <v>808</v>
      </c>
      <c r="M1" s="210" t="s">
        <v>809</v>
      </c>
      <c r="N1" s="210" t="s">
        <v>810</v>
      </c>
      <c r="O1" s="210" t="s">
        <v>811</v>
      </c>
      <c r="P1" s="210" t="s">
        <v>812</v>
      </c>
      <c r="Q1" s="210" t="s">
        <v>813</v>
      </c>
      <c r="R1" s="210" t="s">
        <v>814</v>
      </c>
      <c r="S1" s="210" t="s">
        <v>815</v>
      </c>
      <c r="T1" s="210" t="s">
        <v>816</v>
      </c>
      <c r="U1" s="210" t="s">
        <v>817</v>
      </c>
      <c r="V1" s="210" t="s">
        <v>818</v>
      </c>
      <c r="W1" s="210" t="s">
        <v>819</v>
      </c>
      <c r="X1" s="210" t="s">
        <v>820</v>
      </c>
      <c r="Y1" s="210" t="s">
        <v>821</v>
      </c>
      <c r="Z1" s="210" t="s">
        <v>822</v>
      </c>
      <c r="AA1" s="210" t="s">
        <v>823</v>
      </c>
      <c r="AB1" s="210" t="s">
        <v>824</v>
      </c>
      <c r="AC1" s="210" t="s">
        <v>825</v>
      </c>
      <c r="AD1" s="210" t="s">
        <v>826</v>
      </c>
      <c r="AE1" s="210" t="s">
        <v>827</v>
      </c>
      <c r="AF1" s="210" t="s">
        <v>828</v>
      </c>
      <c r="AG1" s="210" t="s">
        <v>829</v>
      </c>
      <c r="AH1" s="210" t="s">
        <v>830</v>
      </c>
      <c r="AI1" s="210" t="s">
        <v>831</v>
      </c>
      <c r="AJ1" s="210" t="s">
        <v>832</v>
      </c>
      <c r="AK1" s="210" t="s">
        <v>833</v>
      </c>
      <c r="AL1" s="210" t="s">
        <v>834</v>
      </c>
      <c r="AM1" s="210" t="s">
        <v>835</v>
      </c>
      <c r="AN1" s="210" t="s">
        <v>836</v>
      </c>
      <c r="AO1" s="210" t="s">
        <v>837</v>
      </c>
      <c r="AP1" s="210" t="s">
        <v>838</v>
      </c>
      <c r="AQ1" s="210" t="s">
        <v>839</v>
      </c>
      <c r="AR1" s="210" t="s">
        <v>840</v>
      </c>
      <c r="AS1" s="210" t="s">
        <v>841</v>
      </c>
      <c r="AT1" s="211" t="s">
        <v>842</v>
      </c>
    </row>
    <row r="2" spans="1:46" ht="60" customHeight="1" outlineLevel="1" x14ac:dyDescent="0.35">
      <c r="A2" s="203" t="s">
        <v>643</v>
      </c>
      <c r="B2" s="189" t="s">
        <v>3020</v>
      </c>
      <c r="C2" s="189"/>
      <c r="D2" s="192" t="s">
        <v>3021</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643</v>
      </c>
      <c r="B3" s="190" t="s">
        <v>3020</v>
      </c>
      <c r="C3" s="191" t="s">
        <v>3022</v>
      </c>
      <c r="D3" s="193" t="s">
        <v>3023</v>
      </c>
      <c r="E3" s="193" t="s">
        <v>3024</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643</v>
      </c>
      <c r="B4" s="190" t="s">
        <v>3020</v>
      </c>
      <c r="C4" s="191" t="s">
        <v>3025</v>
      </c>
      <c r="D4" s="193" t="s">
        <v>3026</v>
      </c>
      <c r="E4" s="193" t="s">
        <v>3027</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643</v>
      </c>
      <c r="B5" s="190" t="s">
        <v>3020</v>
      </c>
      <c r="C5" s="191" t="s">
        <v>3028</v>
      </c>
      <c r="D5" s="193" t="s">
        <v>3029</v>
      </c>
      <c r="E5" s="193" t="s">
        <v>3030</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643</v>
      </c>
      <c r="B6" s="190" t="s">
        <v>3020</v>
      </c>
      <c r="C6" s="191" t="s">
        <v>3031</v>
      </c>
      <c r="D6" s="193" t="s">
        <v>3032</v>
      </c>
      <c r="E6" s="193" t="s">
        <v>3033</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643</v>
      </c>
      <c r="B7" s="190" t="s">
        <v>3020</v>
      </c>
      <c r="C7" s="191" t="s">
        <v>3034</v>
      </c>
      <c r="D7" s="193" t="s">
        <v>3035</v>
      </c>
      <c r="E7" s="193" t="s">
        <v>3036</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643</v>
      </c>
      <c r="B8" s="190" t="s">
        <v>3020</v>
      </c>
      <c r="C8" s="191" t="s">
        <v>3037</v>
      </c>
      <c r="D8" s="193" t="s">
        <v>3038</v>
      </c>
      <c r="E8" s="193" t="s">
        <v>3039</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643</v>
      </c>
      <c r="B9" s="190" t="s">
        <v>3020</v>
      </c>
      <c r="C9" s="191" t="s">
        <v>3040</v>
      </c>
      <c r="D9" s="193" t="s">
        <v>3041</v>
      </c>
      <c r="E9" s="193" t="s">
        <v>3042</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643</v>
      </c>
      <c r="B10" s="190" t="s">
        <v>3020</v>
      </c>
      <c r="C10" s="191" t="s">
        <v>3043</v>
      </c>
      <c r="D10" s="193" t="s">
        <v>3044</v>
      </c>
      <c r="E10" s="193" t="s">
        <v>3045</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643</v>
      </c>
      <c r="B11" s="190" t="s">
        <v>3020</v>
      </c>
      <c r="C11" s="191" t="s">
        <v>3046</v>
      </c>
      <c r="D11" s="193" t="s">
        <v>3047</v>
      </c>
      <c r="E11" s="193" t="s">
        <v>3048</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643</v>
      </c>
      <c r="B12" s="190" t="s">
        <v>3020</v>
      </c>
      <c r="C12" s="191" t="s">
        <v>3049</v>
      </c>
      <c r="D12" s="193" t="s">
        <v>3050</v>
      </c>
      <c r="E12" s="193" t="s">
        <v>3051</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643</v>
      </c>
      <c r="B13" s="190" t="s">
        <v>3020</v>
      </c>
      <c r="C13" s="191" t="s">
        <v>3052</v>
      </c>
      <c r="D13" s="193" t="s">
        <v>3053</v>
      </c>
      <c r="E13" s="193" t="s">
        <v>3054</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643</v>
      </c>
      <c r="B14" s="190" t="s">
        <v>3020</v>
      </c>
      <c r="C14" s="191" t="s">
        <v>3055</v>
      </c>
      <c r="D14" s="193" t="s">
        <v>3056</v>
      </c>
      <c r="E14" s="193" t="s">
        <v>3057</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643</v>
      </c>
      <c r="B15" s="190" t="s">
        <v>3020</v>
      </c>
      <c r="C15" s="191" t="s">
        <v>3058</v>
      </c>
      <c r="D15" s="193" t="s">
        <v>3059</v>
      </c>
      <c r="E15" s="193" t="s">
        <v>3060</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643</v>
      </c>
      <c r="B16" s="190" t="s">
        <v>3020</v>
      </c>
      <c r="C16" s="191" t="s">
        <v>3061</v>
      </c>
      <c r="D16" s="193" t="s">
        <v>3062</v>
      </c>
      <c r="E16" s="193" t="s">
        <v>3063</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643</v>
      </c>
      <c r="B17" s="190" t="s">
        <v>3020</v>
      </c>
      <c r="C17" s="191" t="s">
        <v>3064</v>
      </c>
      <c r="D17" s="193" t="s">
        <v>3065</v>
      </c>
      <c r="E17" s="193" t="s">
        <v>3066</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643</v>
      </c>
      <c r="B18" s="190" t="s">
        <v>3020</v>
      </c>
      <c r="C18" s="191" t="s">
        <v>3067</v>
      </c>
      <c r="D18" s="193" t="s">
        <v>3068</v>
      </c>
      <c r="E18" s="193" t="s">
        <v>3069</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643</v>
      </c>
      <c r="B19" s="189" t="s">
        <v>3070</v>
      </c>
      <c r="C19" s="189"/>
      <c r="D19" s="192" t="s">
        <v>3071</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643</v>
      </c>
      <c r="B20" s="190" t="s">
        <v>3070</v>
      </c>
      <c r="C20" s="191" t="s">
        <v>3072</v>
      </c>
      <c r="D20" s="193" t="s">
        <v>3073</v>
      </c>
      <c r="E20" s="193" t="s">
        <v>3074</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643</v>
      </c>
      <c r="B21" s="190" t="s">
        <v>3070</v>
      </c>
      <c r="C21" s="191" t="s">
        <v>3075</v>
      </c>
      <c r="D21" s="193" t="s">
        <v>3076</v>
      </c>
      <c r="E21" s="193" t="s">
        <v>3077</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643</v>
      </c>
      <c r="B22" s="190" t="s">
        <v>3070</v>
      </c>
      <c r="C22" s="191" t="s">
        <v>3078</v>
      </c>
      <c r="D22" s="193" t="s">
        <v>3079</v>
      </c>
      <c r="E22" s="193" t="s">
        <v>3080</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643</v>
      </c>
      <c r="B23" s="190" t="s">
        <v>3070</v>
      </c>
      <c r="C23" s="191" t="s">
        <v>3081</v>
      </c>
      <c r="D23" s="193" t="s">
        <v>3082</v>
      </c>
      <c r="E23" s="193" t="s">
        <v>3083</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643</v>
      </c>
      <c r="B24" s="190" t="s">
        <v>3070</v>
      </c>
      <c r="C24" s="191" t="s">
        <v>3084</v>
      </c>
      <c r="D24" s="193" t="s">
        <v>3085</v>
      </c>
      <c r="E24" s="193" t="s">
        <v>3086</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643</v>
      </c>
      <c r="B25" s="190" t="s">
        <v>3070</v>
      </c>
      <c r="C25" s="191" t="s">
        <v>3087</v>
      </c>
      <c r="D25" s="193" t="s">
        <v>3088</v>
      </c>
      <c r="E25" s="193" t="s">
        <v>3089</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643</v>
      </c>
      <c r="B26" s="190" t="s">
        <v>3070</v>
      </c>
      <c r="C26" s="191" t="s">
        <v>3090</v>
      </c>
      <c r="D26" s="193" t="s">
        <v>3091</v>
      </c>
      <c r="E26" s="193" t="s">
        <v>3092</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643</v>
      </c>
      <c r="B27" s="190" t="s">
        <v>3070</v>
      </c>
      <c r="C27" s="191" t="s">
        <v>3093</v>
      </c>
      <c r="D27" s="193" t="s">
        <v>3094</v>
      </c>
      <c r="E27" s="193" t="s">
        <v>3095</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643</v>
      </c>
      <c r="B28" s="190" t="s">
        <v>3070</v>
      </c>
      <c r="C28" s="191" t="s">
        <v>3096</v>
      </c>
      <c r="D28" s="193" t="s">
        <v>3097</v>
      </c>
      <c r="E28" s="193" t="s">
        <v>3098</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643</v>
      </c>
      <c r="B29" s="190" t="s">
        <v>3070</v>
      </c>
      <c r="C29" s="191" t="s">
        <v>3099</v>
      </c>
      <c r="D29" s="193" t="s">
        <v>3100</v>
      </c>
      <c r="E29" s="193" t="s">
        <v>3101</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643</v>
      </c>
      <c r="B30" s="190" t="s">
        <v>3070</v>
      </c>
      <c r="C30" s="191" t="s">
        <v>3102</v>
      </c>
      <c r="D30" s="193" t="s">
        <v>3103</v>
      </c>
      <c r="E30" s="193" t="s">
        <v>3104</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643</v>
      </c>
      <c r="B31" s="190" t="s">
        <v>3070</v>
      </c>
      <c r="C31" s="191" t="s">
        <v>3105</v>
      </c>
      <c r="D31" s="193" t="s">
        <v>3106</v>
      </c>
      <c r="E31" s="193" t="s">
        <v>3107</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3108</v>
      </c>
      <c r="B32" s="189"/>
      <c r="C32" s="189"/>
      <c r="D32" s="192" t="s">
        <v>3109</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3108</v>
      </c>
      <c r="B33" s="190"/>
      <c r="C33" s="191" t="s">
        <v>3110</v>
      </c>
      <c r="D33" s="193" t="s">
        <v>3111</v>
      </c>
      <c r="E33" s="193" t="s">
        <v>3112</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3108</v>
      </c>
      <c r="B34" s="190"/>
      <c r="C34" s="191" t="s">
        <v>3113</v>
      </c>
      <c r="D34" s="193" t="s">
        <v>3114</v>
      </c>
      <c r="E34" s="193" t="s">
        <v>3115</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3108</v>
      </c>
      <c r="B35" s="190"/>
      <c r="C35" s="191" t="s">
        <v>3116</v>
      </c>
      <c r="D35" s="193" t="s">
        <v>3117</v>
      </c>
      <c r="E35" s="193" t="s">
        <v>3118</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3108</v>
      </c>
      <c r="B36" s="189" t="s">
        <v>3119</v>
      </c>
      <c r="C36" s="189"/>
      <c r="D36" s="192" t="s">
        <v>3120</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3108</v>
      </c>
      <c r="B37" s="190" t="s">
        <v>3119</v>
      </c>
      <c r="C37" s="191" t="s">
        <v>3121</v>
      </c>
      <c r="D37" s="193" t="s">
        <v>3122</v>
      </c>
      <c r="E37" s="193" t="s">
        <v>3123</v>
      </c>
      <c r="F37" s="195" t="str">
        <f>IF(COUNTIF(G37:AT37,"&lt;&gt;")=0,"",SUMPRODUCT(((Recommendations[ImplStatus]="Implemented")+(Recommendations[ImplStatus]="Compensated"))*ISNUMBER(MATCH(Recommendations[Id],G37:AT37,0)))/COUNTIF(G37:AT37,"&lt;&gt;"))</f>
        <v/>
      </c>
      <c r="G37" s="197"/>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3108</v>
      </c>
      <c r="B38" s="190" t="s">
        <v>3119</v>
      </c>
      <c r="C38" s="191" t="s">
        <v>3124</v>
      </c>
      <c r="D38" s="193" t="s">
        <v>3125</v>
      </c>
      <c r="E38" s="193" t="s">
        <v>3126</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3108</v>
      </c>
      <c r="B39" s="190" t="s">
        <v>3119</v>
      </c>
      <c r="C39" s="191" t="s">
        <v>3127</v>
      </c>
      <c r="D39" s="193" t="s">
        <v>3128</v>
      </c>
      <c r="E39" s="193" t="s">
        <v>3129</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3108</v>
      </c>
      <c r="B40" s="190" t="s">
        <v>3119</v>
      </c>
      <c r="C40" s="191" t="s">
        <v>3130</v>
      </c>
      <c r="D40" s="193" t="s">
        <v>3131</v>
      </c>
      <c r="E40" s="193" t="s">
        <v>3132</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3108</v>
      </c>
      <c r="B41" s="190" t="s">
        <v>3119</v>
      </c>
      <c r="C41" s="191" t="s">
        <v>3133</v>
      </c>
      <c r="D41" s="193" t="s">
        <v>3134</v>
      </c>
      <c r="E41" s="193" t="s">
        <v>3135</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3108</v>
      </c>
      <c r="B42" s="190" t="s">
        <v>3119</v>
      </c>
      <c r="C42" s="191" t="s">
        <v>3136</v>
      </c>
      <c r="D42" s="193" t="s">
        <v>3137</v>
      </c>
      <c r="E42" s="193" t="s">
        <v>3138</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3108</v>
      </c>
      <c r="B43" s="190" t="s">
        <v>3119</v>
      </c>
      <c r="C43" s="191" t="s">
        <v>3139</v>
      </c>
      <c r="D43" s="193" t="s">
        <v>3140</v>
      </c>
      <c r="E43" s="193" t="s">
        <v>3141</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3108</v>
      </c>
      <c r="B44" s="190" t="s">
        <v>3119</v>
      </c>
      <c r="C44" s="191" t="s">
        <v>3142</v>
      </c>
      <c r="D44" s="193" t="s">
        <v>3143</v>
      </c>
      <c r="E44" s="193" t="s">
        <v>3144</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3108</v>
      </c>
      <c r="B45" s="190" t="s">
        <v>3119</v>
      </c>
      <c r="C45" s="191" t="s">
        <v>3145</v>
      </c>
      <c r="D45" s="193" t="s">
        <v>3146</v>
      </c>
      <c r="E45" s="193" t="s">
        <v>3147</v>
      </c>
      <c r="F45" s="195" t="str">
        <f>IF(COUNTIF(G45:AT45,"&lt;&gt;")=0,"",SUMPRODUCT(((Recommendations[ImplStatus]="Implemented")+(Recommendations[ImplStatus]="Compensated"))*ISNUMBER(MATCH(Recommendations[Id],G45:AT45,0)))/COUNTIF(G45:AT45,"&lt;&gt;"))</f>
        <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3108</v>
      </c>
      <c r="B46" s="190" t="s">
        <v>3119</v>
      </c>
      <c r="C46" s="191" t="s">
        <v>3148</v>
      </c>
      <c r="D46" s="193" t="s">
        <v>3149</v>
      </c>
      <c r="E46" s="193" t="s">
        <v>3150</v>
      </c>
      <c r="F46" s="195" t="str">
        <f>IF(COUNTIF(G46:AT46,"&lt;&gt;")=0,"",SUMPRODUCT(((Recommendations[ImplStatus]="Implemented")+(Recommendations[ImplStatus]="Compensated"))*ISNUMBER(MATCH(Recommendations[Id],G46:AT46,0)))/COUNTIF(G46:AT46,"&lt;&gt;"))</f>
        <v/>
      </c>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3108</v>
      </c>
      <c r="B47" s="190" t="s">
        <v>3119</v>
      </c>
      <c r="C47" s="191" t="s">
        <v>3151</v>
      </c>
      <c r="D47" s="193" t="s">
        <v>3152</v>
      </c>
      <c r="E47" s="193" t="s">
        <v>3153</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3108</v>
      </c>
      <c r="B48" s="190" t="s">
        <v>3119</v>
      </c>
      <c r="C48" s="191" t="s">
        <v>3154</v>
      </c>
      <c r="D48" s="193" t="s">
        <v>3155</v>
      </c>
      <c r="E48" s="193" t="s">
        <v>3156</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3108</v>
      </c>
      <c r="B49" s="190" t="s">
        <v>3119</v>
      </c>
      <c r="C49" s="191" t="s">
        <v>3157</v>
      </c>
      <c r="D49" s="193" t="s">
        <v>3158</v>
      </c>
      <c r="E49" s="193" t="s">
        <v>3159</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3108</v>
      </c>
      <c r="B50" s="190" t="s">
        <v>3119</v>
      </c>
      <c r="C50" s="191" t="s">
        <v>3160</v>
      </c>
      <c r="D50" s="193" t="s">
        <v>3161</v>
      </c>
      <c r="E50" s="193" t="s">
        <v>3162</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3108</v>
      </c>
      <c r="B51" s="189" t="s">
        <v>3163</v>
      </c>
      <c r="C51" s="189"/>
      <c r="D51" s="192" t="s">
        <v>3164</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3108</v>
      </c>
      <c r="B52" s="190" t="s">
        <v>3163</v>
      </c>
      <c r="C52" s="191" t="s">
        <v>3165</v>
      </c>
      <c r="D52" s="193" t="s">
        <v>3166</v>
      </c>
      <c r="E52" s="193" t="s">
        <v>3167</v>
      </c>
      <c r="F52" s="195">
        <f>IF(COUNTIF(G52:AT52,"&lt;&gt;")=0,"",SUMPRODUCT(((Recommendations[ImplStatus]="Implemented")+(Recommendations[ImplStatus]="Compensated"))*ISNUMBER(MATCH(Recommendations[Id],G52:AT52,0)))/COUNTIF(G52:AT52,"&lt;&gt;"))</f>
        <v>0</v>
      </c>
      <c r="G52" s="197" t="s">
        <v>231</v>
      </c>
      <c r="H52" s="197" t="s">
        <v>236</v>
      </c>
      <c r="I52" s="197" t="s">
        <v>241</v>
      </c>
      <c r="J52" s="197" t="s">
        <v>246</v>
      </c>
      <c r="K52" s="197" t="s">
        <v>251</v>
      </c>
      <c r="L52" s="197" t="s">
        <v>256</v>
      </c>
      <c r="M52" s="197" t="s">
        <v>478</v>
      </c>
      <c r="N52" s="197" t="s">
        <v>483</v>
      </c>
      <c r="O52" s="197" t="s">
        <v>488</v>
      </c>
      <c r="P52" s="197" t="s">
        <v>493</v>
      </c>
      <c r="Q52" s="197" t="s">
        <v>498</v>
      </c>
      <c r="R52" s="197" t="s">
        <v>503</v>
      </c>
      <c r="S52" s="197" t="s">
        <v>508</v>
      </c>
      <c r="T52" s="197" t="s">
        <v>513</v>
      </c>
      <c r="U52" s="197" t="s">
        <v>518</v>
      </c>
      <c r="V52" s="197" t="s">
        <v>523</v>
      </c>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3108</v>
      </c>
      <c r="B53" s="190" t="s">
        <v>3163</v>
      </c>
      <c r="C53" s="191" t="s">
        <v>3168</v>
      </c>
      <c r="D53" s="193" t="s">
        <v>3169</v>
      </c>
      <c r="E53" s="193" t="s">
        <v>3170</v>
      </c>
      <c r="F53" s="195" t="str">
        <f>IF(COUNTIF(G53:AT53,"&lt;&gt;")=0,"",SUMPRODUCT(((Recommendations[ImplStatus]="Implemented")+(Recommendations[ImplStatus]="Compensated"))*ISNUMBER(MATCH(Recommendations[Id],G53:AT53,0)))/COUNTIF(G53:AT53,"&lt;&gt;"))</f>
        <v/>
      </c>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3108</v>
      </c>
      <c r="B54" s="190" t="s">
        <v>3163</v>
      </c>
      <c r="C54" s="191" t="s">
        <v>3171</v>
      </c>
      <c r="D54" s="193" t="s">
        <v>3172</v>
      </c>
      <c r="E54" s="193" t="s">
        <v>3173</v>
      </c>
      <c r="F54" s="195">
        <f>IF(COUNTIF(G54:AT54,"&lt;&gt;")=0,"",SUMPRODUCT(((Recommendations[ImplStatus]="Implemented")+(Recommendations[ImplStatus]="Compensated"))*ISNUMBER(MATCH(Recommendations[Id],G54:AT54,0)))/COUNTIF(G54:AT54,"&lt;&gt;"))</f>
        <v>0</v>
      </c>
      <c r="G54" s="197" t="s">
        <v>448</v>
      </c>
      <c r="H54" s="197" t="s">
        <v>453</v>
      </c>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3108</v>
      </c>
      <c r="B55" s="190" t="s">
        <v>3163</v>
      </c>
      <c r="C55" s="191" t="s">
        <v>3174</v>
      </c>
      <c r="D55" s="193" t="s">
        <v>3175</v>
      </c>
      <c r="E55" s="193" t="s">
        <v>3176</v>
      </c>
      <c r="F55" s="195" t="str">
        <f>IF(COUNTIF(G55:AT55,"&lt;&gt;")=0,"",SUMPRODUCT(((Recommendations[ImplStatus]="Implemented")+(Recommendations[ImplStatus]="Compensated"))*ISNUMBER(MATCH(Recommendations[Id],G55:AT55,0)))/COUNTIF(G55:AT55,"&lt;&gt;"))</f>
        <v/>
      </c>
      <c r="G55" s="197"/>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3108</v>
      </c>
      <c r="B56" s="190" t="s">
        <v>3163</v>
      </c>
      <c r="C56" s="191" t="s">
        <v>3177</v>
      </c>
      <c r="D56" s="193" t="s">
        <v>3178</v>
      </c>
      <c r="E56" s="193" t="s">
        <v>3179</v>
      </c>
      <c r="F56" s="195">
        <f>IF(COUNTIF(G56:AT56,"&lt;&gt;")=0,"",SUMPRODUCT(((Recommendations[ImplStatus]="Implemented")+(Recommendations[ImplStatus]="Compensated"))*ISNUMBER(MATCH(Recommendations[Id],G56:AT56,0)))/COUNTIF(G56:AT56,"&lt;&gt;"))</f>
        <v>0</v>
      </c>
      <c r="G56" s="197" t="s">
        <v>143</v>
      </c>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3108</v>
      </c>
      <c r="B57" s="190" t="s">
        <v>3163</v>
      </c>
      <c r="C57" s="191" t="s">
        <v>3180</v>
      </c>
      <c r="D57" s="193" t="s">
        <v>3181</v>
      </c>
      <c r="E57" s="193" t="s">
        <v>3182</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3108</v>
      </c>
      <c r="B58" s="190" t="s">
        <v>3163</v>
      </c>
      <c r="C58" s="191" t="s">
        <v>3183</v>
      </c>
      <c r="D58" s="193" t="s">
        <v>3184</v>
      </c>
      <c r="E58" s="193" t="s">
        <v>3185</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3108</v>
      </c>
      <c r="B59" s="190" t="s">
        <v>3163</v>
      </c>
      <c r="C59" s="191" t="s">
        <v>3186</v>
      </c>
      <c r="D59" s="193" t="s">
        <v>3187</v>
      </c>
      <c r="E59" s="193" t="s">
        <v>3188</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3108</v>
      </c>
      <c r="B60" s="190" t="s">
        <v>3189</v>
      </c>
      <c r="C60" s="191" t="s">
        <v>3190</v>
      </c>
      <c r="D60" s="193" t="s">
        <v>3191</v>
      </c>
      <c r="E60" s="193" t="s">
        <v>3192</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3108</v>
      </c>
      <c r="B61" s="190" t="s">
        <v>3189</v>
      </c>
      <c r="C61" s="191" t="s">
        <v>3193</v>
      </c>
      <c r="D61" s="193" t="s">
        <v>3194</v>
      </c>
      <c r="E61" s="193" t="s">
        <v>3195</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3108</v>
      </c>
      <c r="B62" s="189" t="s">
        <v>3196</v>
      </c>
      <c r="C62" s="189"/>
      <c r="D62" s="192" t="s">
        <v>3197</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3108</v>
      </c>
      <c r="B63" s="190" t="s">
        <v>3196</v>
      </c>
      <c r="C63" s="191" t="s">
        <v>3198</v>
      </c>
      <c r="D63" s="193" t="s">
        <v>3199</v>
      </c>
      <c r="E63" s="193" t="s">
        <v>3200</v>
      </c>
      <c r="F63" s="195">
        <f>IF(COUNTIF(G63:AT63,"&lt;&gt;")=0,"",SUMPRODUCT(((Recommendations[ImplStatus]="Implemented")+(Recommendations[ImplStatus]="Compensated"))*ISNUMBER(MATCH(Recommendations[Id],G63:AT63,0)))/COUNTIF(G63:AT63,"&lt;&gt;"))</f>
        <v>0</v>
      </c>
      <c r="G63" s="197" t="s">
        <v>548</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3108</v>
      </c>
      <c r="B64" s="190" t="s">
        <v>3196</v>
      </c>
      <c r="C64" s="191" t="s">
        <v>3201</v>
      </c>
      <c r="D64" s="193" t="s">
        <v>3202</v>
      </c>
      <c r="E64" s="193" t="s">
        <v>3203</v>
      </c>
      <c r="F64" s="195" t="str">
        <f>IF(COUNTIF(G64:AT64,"&lt;&gt;")=0,"",SUMPRODUCT(((Recommendations[ImplStatus]="Implemented")+(Recommendations[ImplStatus]="Compensated"))*ISNUMBER(MATCH(Recommendations[Id],G64:AT64,0)))/COUNTIF(G64:AT64,"&lt;&gt;"))</f>
        <v/>
      </c>
      <c r="G64" s="197"/>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3108</v>
      </c>
      <c r="B65" s="190" t="s">
        <v>3196</v>
      </c>
      <c r="C65" s="191" t="s">
        <v>3204</v>
      </c>
      <c r="D65" s="193" t="s">
        <v>3205</v>
      </c>
      <c r="E65" s="193" t="s">
        <v>3206</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3108</v>
      </c>
      <c r="B66" s="190" t="s">
        <v>3196</v>
      </c>
      <c r="C66" s="191" t="s">
        <v>3207</v>
      </c>
      <c r="D66" s="193" t="s">
        <v>3208</v>
      </c>
      <c r="E66" s="193" t="s">
        <v>3209</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3108</v>
      </c>
      <c r="B67" s="190" t="s">
        <v>3196</v>
      </c>
      <c r="C67" s="191" t="s">
        <v>3210</v>
      </c>
      <c r="D67" s="193" t="s">
        <v>3211</v>
      </c>
      <c r="E67" s="193" t="s">
        <v>3212</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3108</v>
      </c>
      <c r="B68" s="190" t="s">
        <v>3196</v>
      </c>
      <c r="C68" s="191" t="s">
        <v>3213</v>
      </c>
      <c r="D68" s="193" t="s">
        <v>3214</v>
      </c>
      <c r="E68" s="193" t="s">
        <v>3215</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3108</v>
      </c>
      <c r="B69" s="190" t="s">
        <v>3196</v>
      </c>
      <c r="C69" s="191" t="s">
        <v>3216</v>
      </c>
      <c r="D69" s="193" t="s">
        <v>3217</v>
      </c>
      <c r="E69" s="193" t="s">
        <v>3218</v>
      </c>
      <c r="F69" s="195" t="str">
        <f>IF(COUNTIF(G69:AT69,"&lt;&gt;")=0,"",SUMPRODUCT(((Recommendations[ImplStatus]="Implemented")+(Recommendations[ImplStatus]="Compensated"))*ISNUMBER(MATCH(Recommendations[Id],G69:AT69,0)))/COUNTIF(G69:AT69,"&lt;&gt;"))</f>
        <v/>
      </c>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3108</v>
      </c>
      <c r="B70" s="190" t="s">
        <v>3196</v>
      </c>
      <c r="C70" s="191" t="s">
        <v>3219</v>
      </c>
      <c r="D70" s="193" t="s">
        <v>3220</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3108</v>
      </c>
      <c r="B71" s="190" t="s">
        <v>3196</v>
      </c>
      <c r="C71" s="191" t="s">
        <v>3221</v>
      </c>
      <c r="D71" s="193" t="s">
        <v>3222</v>
      </c>
      <c r="E71" s="193" t="s">
        <v>3223</v>
      </c>
      <c r="F71" s="195">
        <f>IF(COUNTIF(G71:AT71,"&lt;&gt;")=0,"",SUMPRODUCT(((Recommendations[ImplStatus]="Implemented")+(Recommendations[ImplStatus]="Compensated"))*ISNUMBER(MATCH(Recommendations[Id],G71:AT71,0)))/COUNTIF(G71:AT71,"&lt;&gt;"))</f>
        <v>0</v>
      </c>
      <c r="G71" s="197" t="s">
        <v>395</v>
      </c>
      <c r="H71" s="197" t="s">
        <v>399</v>
      </c>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3108</v>
      </c>
      <c r="B72" s="190" t="s">
        <v>3196</v>
      </c>
      <c r="C72" s="191" t="s">
        <v>3224</v>
      </c>
      <c r="D72" s="193" t="s">
        <v>3225</v>
      </c>
      <c r="E72" s="193" t="s">
        <v>3226</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3108</v>
      </c>
      <c r="B73" s="190" t="s">
        <v>3196</v>
      </c>
      <c r="C73" s="191" t="s">
        <v>3227</v>
      </c>
      <c r="D73" s="193" t="s">
        <v>3228</v>
      </c>
      <c r="E73" s="193" t="s">
        <v>3229</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3108</v>
      </c>
      <c r="B74" s="190" t="s">
        <v>3196</v>
      </c>
      <c r="C74" s="191" t="s">
        <v>3230</v>
      </c>
      <c r="D74" s="193" t="s">
        <v>3231</v>
      </c>
      <c r="E74" s="193" t="s">
        <v>3232</v>
      </c>
      <c r="F74" s="195" t="str">
        <f>IF(COUNTIF(G74:AT74,"&lt;&gt;")=0,"",SUMPRODUCT(((Recommendations[ImplStatus]="Implemented")+(Recommendations[ImplStatus]="Compensated"))*ISNUMBER(MATCH(Recommendations[Id],G74:AT74,0)))/COUNTIF(G74:AT74,"&lt;&gt;"))</f>
        <v/>
      </c>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3108</v>
      </c>
      <c r="B75" s="190" t="s">
        <v>3196</v>
      </c>
      <c r="C75" s="191" t="s">
        <v>3233</v>
      </c>
      <c r="D75" s="193" t="s">
        <v>3234</v>
      </c>
      <c r="E75" s="193" t="s">
        <v>3235</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3108</v>
      </c>
      <c r="B76" s="190" t="s">
        <v>3196</v>
      </c>
      <c r="C76" s="191" t="s">
        <v>3236</v>
      </c>
      <c r="D76" s="193" t="s">
        <v>3237</v>
      </c>
      <c r="E76" s="193" t="s">
        <v>3238</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3108</v>
      </c>
      <c r="B77" s="190" t="s">
        <v>3196</v>
      </c>
      <c r="C77" s="191" t="s">
        <v>3239</v>
      </c>
      <c r="D77" s="193" t="s">
        <v>3240</v>
      </c>
      <c r="E77" s="193" t="s">
        <v>3241</v>
      </c>
      <c r="F77" s="195" t="str">
        <f>IF(COUNTIF(G77:AT77,"&lt;&gt;")=0,"",SUMPRODUCT(((Recommendations[ImplStatus]="Implemented")+(Recommendations[ImplStatus]="Compensated"))*ISNUMBER(MATCH(Recommendations[Id],G77:AT77,0)))/COUNTIF(G77:AT77,"&lt;&gt;"))</f>
        <v/>
      </c>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3108</v>
      </c>
      <c r="B78" s="190" t="s">
        <v>3196</v>
      </c>
      <c r="C78" s="191" t="s">
        <v>3242</v>
      </c>
      <c r="D78" s="193" t="s">
        <v>3243</v>
      </c>
      <c r="E78" s="193" t="s">
        <v>3244</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3108</v>
      </c>
      <c r="B79" s="189" t="s">
        <v>3196</v>
      </c>
      <c r="C79" s="189"/>
      <c r="D79" s="192" t="s">
        <v>3245</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3246</v>
      </c>
      <c r="B80" s="190"/>
      <c r="C80" s="191" t="s">
        <v>3247</v>
      </c>
      <c r="D80" s="193" t="s">
        <v>3248</v>
      </c>
      <c r="E80" s="193" t="s">
        <v>3249</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3246</v>
      </c>
      <c r="B81" s="190"/>
      <c r="C81" s="191" t="s">
        <v>3250</v>
      </c>
      <c r="D81" s="193" t="s">
        <v>3251</v>
      </c>
      <c r="E81" s="193" t="s">
        <v>3252</v>
      </c>
      <c r="F81" s="195">
        <f>IF(COUNTIF(G81:AT81,"&lt;&gt;")=0,"",SUMPRODUCT(((Recommendations[ImplStatus]="Implemented")+(Recommendations[ImplStatus]="Compensated"))*ISNUMBER(MATCH(Recommendations[Id],G81:AT81,0)))/COUNTIF(G81:AT81,"&lt;&gt;"))</f>
        <v>0</v>
      </c>
      <c r="G81" s="197" t="s">
        <v>14</v>
      </c>
      <c r="H81" s="197" t="s">
        <v>30</v>
      </c>
      <c r="I81" s="197" t="s">
        <v>138</v>
      </c>
      <c r="J81" s="197" t="s">
        <v>153</v>
      </c>
      <c r="K81" s="197" t="s">
        <v>163</v>
      </c>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3246</v>
      </c>
      <c r="B82" s="190"/>
      <c r="C82" s="191" t="s">
        <v>3253</v>
      </c>
      <c r="D82" s="193" t="s">
        <v>3254</v>
      </c>
      <c r="E82" s="193" t="s">
        <v>3255</v>
      </c>
      <c r="F82" s="195" t="str">
        <f>IF(COUNTIF(G82:AT82,"&lt;&gt;")=0,"",SUMPRODUCT(((Recommendations[ImplStatus]="Implemented")+(Recommendations[ImplStatus]="Compensated"))*ISNUMBER(MATCH(Recommendations[Id],G82:AT82,0)))/COUNTIF(G82:AT82,"&lt;&gt;"))</f>
        <v/>
      </c>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3246</v>
      </c>
      <c r="B83" s="190"/>
      <c r="C83" s="191" t="s">
        <v>3256</v>
      </c>
      <c r="D83" s="193" t="s">
        <v>3257</v>
      </c>
      <c r="E83" s="193" t="s">
        <v>3258</v>
      </c>
      <c r="F83" s="195">
        <f>IF(COUNTIF(G83:AT83,"&lt;&gt;")=0,"",SUMPRODUCT(((Recommendations[ImplStatus]="Implemented")+(Recommendations[ImplStatus]="Compensated"))*ISNUMBER(MATCH(Recommendations[Id],G83:AT83,0)))/COUNTIF(G83:AT83,"&lt;&gt;"))</f>
        <v>0</v>
      </c>
      <c r="G83" s="197" t="s">
        <v>25</v>
      </c>
      <c r="H83" s="197" t="s">
        <v>148</v>
      </c>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3246</v>
      </c>
      <c r="B84" s="189"/>
      <c r="C84" s="189"/>
      <c r="D84" s="192" t="s">
        <v>3259</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3260</v>
      </c>
      <c r="B85" s="190"/>
      <c r="C85" s="191" t="s">
        <v>3261</v>
      </c>
      <c r="D85" s="193" t="s">
        <v>3262</v>
      </c>
      <c r="E85" s="193" t="s">
        <v>3263</v>
      </c>
      <c r="F85" s="195">
        <f>IF(COUNTIF(G85:AT85,"&lt;&gt;")=0,"",SUMPRODUCT(((Recommendations[ImplStatus]="Implemented")+(Recommendations[ImplStatus]="Compensated"))*ISNUMBER(MATCH(Recommendations[Id],G85:AT85,0)))/COUNTIF(G85:AT85,"&lt;&gt;"))</f>
        <v>0</v>
      </c>
      <c r="G85" s="197" t="s">
        <v>62</v>
      </c>
      <c r="H85" s="197" t="s">
        <v>341</v>
      </c>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3260</v>
      </c>
      <c r="B86" s="190"/>
      <c r="C86" s="191" t="s">
        <v>3264</v>
      </c>
      <c r="D86" s="193" t="s">
        <v>3265</v>
      </c>
      <c r="E86" s="193" t="s">
        <v>3266</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3260</v>
      </c>
      <c r="B87" s="190"/>
      <c r="C87" s="191" t="s">
        <v>3267</v>
      </c>
      <c r="D87" s="193" t="s">
        <v>3268</v>
      </c>
      <c r="E87" s="193" t="s">
        <v>3269</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3260</v>
      </c>
      <c r="B88" s="190"/>
      <c r="C88" s="191" t="s">
        <v>3270</v>
      </c>
      <c r="D88" s="193" t="s">
        <v>3271</v>
      </c>
      <c r="E88" s="193" t="s">
        <v>3272</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3260</v>
      </c>
      <c r="B89" s="190"/>
      <c r="C89" s="191" t="s">
        <v>3273</v>
      </c>
      <c r="D89" s="193" t="s">
        <v>3274</v>
      </c>
      <c r="E89" s="193" t="s">
        <v>3275</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3260</v>
      </c>
      <c r="B90" s="189" t="s">
        <v>3276</v>
      </c>
      <c r="C90" s="189"/>
      <c r="D90" s="192" t="s">
        <v>3277</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3260</v>
      </c>
      <c r="B91" s="190" t="s">
        <v>3276</v>
      </c>
      <c r="C91" s="191" t="s">
        <v>3278</v>
      </c>
      <c r="D91" s="193" t="s">
        <v>3279</v>
      </c>
      <c r="E91" s="193" t="s">
        <v>3280</v>
      </c>
      <c r="F91" s="195">
        <f>IF(COUNTIF(G91:AT91,"&lt;&gt;")=0,"",SUMPRODUCT(((Recommendations[ImplStatus]="Implemented")+(Recommendations[ImplStatus]="Compensated"))*ISNUMBER(MATCH(Recommendations[Id],G91:AT91,0)))/COUNTIF(G91:AT91,"&lt;&gt;"))</f>
        <v>0</v>
      </c>
      <c r="G91" s="197" t="s">
        <v>72</v>
      </c>
      <c r="H91" s="197" t="s">
        <v>271</v>
      </c>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3260</v>
      </c>
      <c r="B92" s="190" t="s">
        <v>3276</v>
      </c>
      <c r="C92" s="191" t="s">
        <v>3281</v>
      </c>
      <c r="D92" s="193" t="s">
        <v>3282</v>
      </c>
      <c r="E92" s="193" t="s">
        <v>3283</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3276</v>
      </c>
      <c r="C93" s="191" t="s">
        <v>3284</v>
      </c>
      <c r="D93" s="193" t="s">
        <v>3285</v>
      </c>
      <c r="E93" s="193" t="s">
        <v>3286</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3276</v>
      </c>
      <c r="C94" s="191" t="s">
        <v>3287</v>
      </c>
      <c r="D94" s="193" t="s">
        <v>3288</v>
      </c>
      <c r="E94" s="193" t="s">
        <v>3289</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3276</v>
      </c>
      <c r="C95" s="191" t="s">
        <v>3290</v>
      </c>
      <c r="D95" s="193" t="s">
        <v>3291</v>
      </c>
      <c r="E95" s="193" t="s">
        <v>3292</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3276</v>
      </c>
      <c r="C96" s="191" t="s">
        <v>3293</v>
      </c>
      <c r="D96" s="193" t="s">
        <v>3294</v>
      </c>
      <c r="E96" s="193" t="s">
        <v>3295</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3276</v>
      </c>
      <c r="C97" s="191" t="s">
        <v>3296</v>
      </c>
      <c r="D97" s="193" t="s">
        <v>3297</v>
      </c>
      <c r="E97" s="193" t="s">
        <v>3298</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3276</v>
      </c>
      <c r="C98" s="191" t="s">
        <v>3299</v>
      </c>
      <c r="D98" s="193" t="s">
        <v>3300</v>
      </c>
      <c r="E98" s="193" t="s">
        <v>3301</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3302</v>
      </c>
      <c r="C99" s="189"/>
      <c r="D99" s="192" t="s">
        <v>3303</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3302</v>
      </c>
      <c r="C100" s="191" t="s">
        <v>3304</v>
      </c>
      <c r="D100" s="193" t="s">
        <v>3305</v>
      </c>
      <c r="E100" s="193" t="s">
        <v>3306</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3302</v>
      </c>
      <c r="C101" s="191" t="s">
        <v>3307</v>
      </c>
      <c r="D101" s="193" t="s">
        <v>3308</v>
      </c>
      <c r="E101" s="193" t="s">
        <v>3309</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3302</v>
      </c>
      <c r="C102" s="191" t="s">
        <v>3310</v>
      </c>
      <c r="D102" s="193" t="s">
        <v>3311</v>
      </c>
      <c r="E102" s="193" t="s">
        <v>3312</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3302</v>
      </c>
      <c r="C103" s="191" t="s">
        <v>3313</v>
      </c>
      <c r="D103" s="193" t="s">
        <v>3314</v>
      </c>
      <c r="E103" s="193" t="s">
        <v>3315</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3302</v>
      </c>
      <c r="C104" s="199" t="s">
        <v>3316</v>
      </c>
      <c r="D104" s="200" t="s">
        <v>3317</v>
      </c>
      <c r="E104" s="200" t="s">
        <v>3318</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553</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IFERROR(INDEX('Recommendations'!$H$2:$H$108, MATCH(G2,'Recommendations'!$A$2:$A$108,0))="Implemented", FALSE))</xm:f>
            <x14:dxf>
              <font>
                <color rgb="FF000000"/>
              </font>
              <fill>
                <patternFill>
                  <bgColor rgb="FF3C7D22"/>
                </patternFill>
              </fill>
            </x14:dxf>
          </x14:cfRule>
          <x14:cfRule type="expression" priority="2" id="{00000000-000E-0000-0800-000002000000}">
            <xm:f>AND(G2&lt;&gt;"", IFERROR(INDEX('Recommendations'!$H$2:$H$108, MATCH(G2,'Recommendations'!$A$2:$A$108,0))="Compensated", FALSE))</xm:f>
            <x14:dxf>
              <font>
                <color rgb="FF000000"/>
              </font>
              <fill>
                <patternFill>
                  <bgColor rgb="FFC6E0B4"/>
                </patternFill>
              </fill>
            </x14:dxf>
          </x14:cfRule>
          <x14:cfRule type="expression" priority="3" id="{00000000-000E-0000-0800-000003000000}">
            <xm:f>AND(G2&lt;&gt;"", IFERROR(INDEX('Recommendations'!$H$2:$H$108, MATCH(G2,'Recommendations'!$A$2:$A$108,0))="Testing", FALSE))</xm:f>
            <x14:dxf>
              <font>
                <color rgb="FF000000"/>
              </font>
              <fill>
                <patternFill>
                  <bgColor rgb="FFFFC000"/>
                </patternFill>
              </fill>
            </x14:dxf>
          </x14:cfRule>
          <x14:cfRule type="expression" priority="4" id="{00000000-000E-0000-0800-000004000000}">
            <xm:f>AND(G2&lt;&gt;"", IFERROR(INDEX('Recommendations'!$H$2:$H$108, MATCH(G2,'Recommendations'!$A$2:$A$108,0))="Failed", FALSE))</xm:f>
            <x14:dxf>
              <font>
                <color rgb="FF000000"/>
              </font>
              <fill>
                <patternFill>
                  <bgColor rgb="FFD82891"/>
                </patternFill>
              </fill>
            </x14:dxf>
          </x14:cfRule>
          <x14:cfRule type="expression" priority="5" id="{00000000-000E-0000-0800-000005000000}">
            <xm:f>AND(G2&lt;&gt;"", IFERROR(INDEX('Recommendations'!$H$2:$H$108, MATCH(G2,'Recommendations'!$A$2:$A$108,0))="Risk Accepted", FALSE))</xm:f>
            <x14:dxf>
              <font>
                <color rgb="FF000000"/>
              </font>
              <fill>
                <patternFill>
                  <bgColor rgb="FFD9D9D9"/>
                </patternFill>
              </fill>
            </x14:dxf>
          </x14:cfRule>
          <x14:cfRule type="expression" priority="6" id="{00000000-000E-0000-0800-000006000000}">
            <xm:f>AND(G2&lt;&gt;"", IFERROR(INDEX('Recommendations'!$H$2:$H$108, MATCH(G2,'Recommendations'!$A$2:$A$108,0))="N/A",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MS SQL Server 2016 Security Technical Implementation Guide - SHGIR</dc:title>
  <dc:subject>Generated on: 2026-06-08 13:21:15</dc:subject>
  <dc:creator>Anicet Fopa Tchoffo</dc:creator>
  <cp:keywords>Baseline;Hardening;DISA;STIG</cp:keywords>
  <dc:description>Baseline Developed By: Microsoft and Defense Information Systems Agency (DISA) for the US DoD</dc:description>
  <cp:lastModifiedBy>Anicet Fopa Tchoffo</cp:lastModifiedBy>
  <dcterms:modified xsi:type="dcterms:W3CDTF">2026-06-08T12:21:27Z</dcterms:modified>
  <cp:category>DISA-STIG</cp:category>
  <cp:contentStatus>Draft</cp:contentStatus>
</cp:coreProperties>
</file>