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2B00B0F54A01FA28A7E2E035961AEED7BB193608" xr6:coauthVersionLast="47" xr6:coauthVersionMax="47" xr10:uidLastSave="{EA8B94AE-9E1B-46F7-9BB5-00AF94A06E4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2" i="1"/>
  <c r="L11" i="1"/>
  <c r="L10" i="1"/>
  <c r="L9" i="1"/>
  <c r="L8" i="1"/>
  <c r="L7" i="1"/>
  <c r="L6" i="1"/>
  <c r="L5" i="1"/>
  <c r="L4" i="1"/>
  <c r="L3" i="1"/>
  <c r="L2" i="1"/>
  <c r="F108" i="3" s="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E76" i="3"/>
  <c r="F69" i="3"/>
  <c r="E77" i="3" s="1"/>
  <c r="E69" i="3"/>
  <c r="D69" i="3"/>
  <c r="C69" i="3"/>
  <c r="F68" i="3"/>
  <c r="D76" i="3" s="1"/>
  <c r="E68" i="3"/>
  <c r="D68" i="3"/>
  <c r="C68" i="3"/>
  <c r="E67" i="3"/>
  <c r="D67" i="3"/>
  <c r="F67" i="3" s="1"/>
  <c r="C67" i="3"/>
  <c r="W119" i="3" s="1"/>
  <c r="F66" i="3"/>
  <c r="V151" i="3" s="1"/>
  <c r="E66" i="3"/>
  <c r="D66" i="3"/>
  <c r="C66" i="3"/>
  <c r="U119" i="3" s="1"/>
  <c r="E65" i="3"/>
  <c r="D65" i="3"/>
  <c r="C65" i="3"/>
  <c r="S119"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F16" i="3"/>
  <c r="R147" i="3" s="1"/>
  <c r="E16" i="3"/>
  <c r="D16" i="3"/>
  <c r="C16" i="3"/>
  <c r="Q119" i="3" s="1"/>
  <c r="D9" i="3"/>
  <c r="C9" i="3"/>
  <c r="C8" i="3"/>
  <c r="D8" i="3" s="1"/>
  <c r="D7" i="3"/>
  <c r="C7" i="3"/>
  <c r="E43" i="3" l="1"/>
  <c r="D43" i="3"/>
  <c r="C43" i="3"/>
  <c r="E94" i="3"/>
  <c r="D94" i="3"/>
  <c r="C94" i="3"/>
  <c r="D95" i="3"/>
  <c r="C95" i="3"/>
  <c r="E95" i="3"/>
  <c r="E41" i="3"/>
  <c r="D41" i="3"/>
  <c r="C41" i="3"/>
  <c r="D56" i="3"/>
  <c r="C56" i="3"/>
  <c r="E56" i="3"/>
  <c r="E38" i="3"/>
  <c r="D38" i="3"/>
  <c r="C38" i="3"/>
  <c r="E96" i="3"/>
  <c r="D96" i="3"/>
  <c r="C96" i="3"/>
  <c r="E93" i="3"/>
  <c r="D93" i="3"/>
  <c r="C93" i="3"/>
  <c r="C39" i="3"/>
  <c r="D39" i="3"/>
  <c r="E39" i="3"/>
  <c r="E40" i="3"/>
  <c r="D40" i="3"/>
  <c r="C40" i="3"/>
  <c r="G108" i="3"/>
  <c r="X151" i="3"/>
  <c r="X146" i="3"/>
  <c r="X141" i="3"/>
  <c r="X136" i="3"/>
  <c r="X131" i="3"/>
  <c r="X126" i="3"/>
  <c r="X121" i="3"/>
  <c r="X150" i="3"/>
  <c r="X145" i="3"/>
  <c r="X140" i="3"/>
  <c r="X135" i="3"/>
  <c r="X130" i="3"/>
  <c r="X125" i="3"/>
  <c r="D75" i="3"/>
  <c r="X149" i="3"/>
  <c r="X144" i="3"/>
  <c r="X139" i="3"/>
  <c r="X134" i="3"/>
  <c r="X129" i="3"/>
  <c r="X124" i="3"/>
  <c r="E75" i="3"/>
  <c r="X148" i="3"/>
  <c r="X143" i="3"/>
  <c r="X138" i="3"/>
  <c r="X133" i="3"/>
  <c r="X128" i="3"/>
  <c r="X123" i="3"/>
  <c r="C75" i="3"/>
  <c r="X147" i="3"/>
  <c r="X142" i="3"/>
  <c r="X137" i="3"/>
  <c r="X132" i="3"/>
  <c r="X127" i="3"/>
  <c r="X122" i="3"/>
  <c r="E42" i="3"/>
  <c r="C42" i="3"/>
  <c r="D42" i="3"/>
  <c r="V122" i="3"/>
  <c r="V127" i="3"/>
  <c r="V132" i="3"/>
  <c r="V137" i="3"/>
  <c r="V142" i="3"/>
  <c r="V147" i="3"/>
  <c r="F65" i="3"/>
  <c r="C74" i="3"/>
  <c r="R123" i="3"/>
  <c r="R128" i="3"/>
  <c r="R133" i="3"/>
  <c r="R138" i="3"/>
  <c r="R143" i="3"/>
  <c r="R148" i="3"/>
  <c r="D74" i="3"/>
  <c r="E74" i="3"/>
  <c r="V123" i="3"/>
  <c r="V128" i="3"/>
  <c r="V133" i="3"/>
  <c r="V138" i="3"/>
  <c r="V143" i="3"/>
  <c r="V148" i="3"/>
  <c r="R124" i="3"/>
  <c r="R129" i="3"/>
  <c r="R134" i="3"/>
  <c r="R139" i="3"/>
  <c r="R144" i="3"/>
  <c r="R149" i="3"/>
  <c r="C20" i="3"/>
  <c r="D20" i="3"/>
  <c r="V124" i="3"/>
  <c r="V129" i="3"/>
  <c r="V134" i="3"/>
  <c r="V139" i="3"/>
  <c r="V144" i="3"/>
  <c r="V149" i="3"/>
  <c r="C76" i="3"/>
  <c r="E20" i="3"/>
  <c r="R125" i="3"/>
  <c r="R130" i="3"/>
  <c r="R135" i="3"/>
  <c r="R140" i="3"/>
  <c r="R145" i="3"/>
  <c r="R150" i="3"/>
  <c r="C77" i="3"/>
  <c r="D77" i="3"/>
  <c r="V125" i="3"/>
  <c r="V130" i="3"/>
  <c r="V135" i="3"/>
  <c r="V140" i="3"/>
  <c r="V145" i="3"/>
  <c r="V150" i="3"/>
  <c r="R121" i="3"/>
  <c r="R126" i="3"/>
  <c r="R131" i="3"/>
  <c r="R136" i="3"/>
  <c r="R141" i="3"/>
  <c r="R146" i="3"/>
  <c r="R151" i="3"/>
  <c r="V121" i="3"/>
  <c r="V126" i="3"/>
  <c r="V131" i="3"/>
  <c r="V136" i="3"/>
  <c r="V141" i="3"/>
  <c r="V146" i="3"/>
  <c r="R122" i="3"/>
  <c r="R127" i="3"/>
  <c r="R132" i="3"/>
  <c r="R137" i="3"/>
  <c r="R142" i="3"/>
  <c r="T151" i="3" l="1"/>
  <c r="T146" i="3"/>
  <c r="T141" i="3"/>
  <c r="T136" i="3"/>
  <c r="T131" i="3"/>
  <c r="T126" i="3"/>
  <c r="T121" i="3"/>
  <c r="T150" i="3"/>
  <c r="T145" i="3"/>
  <c r="T140" i="3"/>
  <c r="T135" i="3"/>
  <c r="T130" i="3"/>
  <c r="T125" i="3"/>
  <c r="T149" i="3"/>
  <c r="T144" i="3"/>
  <c r="T139" i="3"/>
  <c r="T134" i="3"/>
  <c r="T129" i="3"/>
  <c r="T124" i="3"/>
  <c r="T148" i="3"/>
  <c r="T143" i="3"/>
  <c r="T138" i="3"/>
  <c r="T133" i="3"/>
  <c r="T128" i="3"/>
  <c r="T123" i="3"/>
  <c r="E73" i="3"/>
  <c r="D73" i="3"/>
  <c r="T147" i="3"/>
  <c r="T142" i="3"/>
  <c r="T137" i="3"/>
  <c r="T132" i="3"/>
  <c r="T127" i="3"/>
  <c r="T122" i="3"/>
  <c r="C73" i="3"/>
</calcChain>
</file>

<file path=xl/sharedStrings.xml><?xml version="1.0" encoding="utf-8"?>
<sst xmlns="http://schemas.openxmlformats.org/spreadsheetml/2006/main" count="621" uniqueCount="289">
  <si>
    <t>Id</t>
  </si>
  <si>
    <t>Title</t>
  </si>
  <si>
    <t>Severity</t>
  </si>
  <si>
    <t>MoSCoW</t>
  </si>
  <si>
    <t>OpsImpact</t>
  </si>
  <si>
    <t>Phase</t>
  </si>
  <si>
    <t>ImplStatus</t>
  </si>
  <si>
    <t>Notes</t>
  </si>
  <si>
    <t>Remediation</t>
  </si>
  <si>
    <t>Description</t>
  </si>
  <si>
    <t>Audit</t>
  </si>
  <si>
    <t>Status</t>
  </si>
  <si>
    <t>LogID</t>
  </si>
  <si>
    <t>V-17173</t>
  </si>
  <si>
    <r>
      <rPr>
        <sz val="11"/>
        <rFont val="Calibri"/>
      </rPr>
      <t>Disabling of user name and password syntax from being used in URLs must be enforced.</t>
    </r>
  </si>
  <si>
    <t>CAT II (Medium)</t>
  </si>
  <si>
    <t>Unassigned</t>
  </si>
  <si>
    <t>Unassessed</t>
  </si>
  <si>
    <t>Pending</t>
  </si>
  <si>
    <t/>
  </si>
  <si>
    <r>
      <rPr>
        <sz val="11"/>
        <color rgb="FF000000"/>
        <rFont val="Calibri"/>
      </rPr>
      <t>Set the policy value for Computer Configuration -&gt; Administrative Templates -&gt; Microsoft Office 2010 (Machine) -&gt; Security Settings -&gt; IE Security “Disable user name and password” to “Enabled” and place a check in the ‘onent.exe’ check box.</t>
    </r>
  </si>
  <si>
    <r>
      <rPr>
        <sz val="11"/>
        <color rgb="FF000000"/>
        <rFont val="Calibri"/>
      </rPr>
      <t>The Uniform Resource Locator (URL) standard allows user authentication to be included in URL strings in the form http://username:password@example.com. A malicious user might use this URL syntax to create a hyperlink that appears to open a legitimate Web site but actually opens a deceptive (spoofed) Web site. For example, the URL http://www.wingtiptoys.com@example.com appears to open http://www.wingtiptoys.com but actually opens http://example.com. To protect users from such attacks, Internet Explorer usually blocks any URLs using this syntax.</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If user names and passwords in URLs are allowed, users could be diverted to dangerous Web pages, which could pose a security risk.</t>
    </r>
  </si>
  <si>
    <r>
      <rPr>
        <sz val="11"/>
        <color rgb="FF000000"/>
        <rFont val="Calibri"/>
      </rPr>
      <t>The policy value for Computer Configuration -&gt; Administrative Templates -&gt; Microsoft Office 2010 (Machine) -&gt; Security Settings -&gt; IE Security “Disable user name and password” must be “Enabled” and a check in the ‘onent.exe’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Explorer\Main\FeatureControl\FEATURE_HTTP_USERNAME_PASSWORD_DISABLE</t>
    </r>
    <r>
      <rPr>
        <sz val="11"/>
        <color rgb="FF000000"/>
        <rFont val="Calibri"/>
      </rPr>
      <t xml:space="preserve">
</t>
    </r>
    <r>
      <rPr>
        <sz val="11"/>
        <color rgb="FF000000"/>
        <rFont val="Calibri"/>
      </rPr>
      <t>Criteria: If the value onenote.exe is REG_DWORD = 1, this is not a finding.</t>
    </r>
  </si>
  <si>
    <t>V-17174</t>
  </si>
  <si>
    <r>
      <rPr>
        <sz val="11"/>
        <rFont val="Calibri"/>
      </rPr>
      <t>Enabling IE Bind to Object functionality must be present.</t>
    </r>
  </si>
  <si>
    <r>
      <rPr>
        <sz val="11"/>
        <color rgb="FF000000"/>
        <rFont val="Calibri"/>
      </rPr>
      <t>Set the policy value for Computer Configuration -&gt; Administrative Templates -&gt; Microsoft Office 2010 (Machine) -&gt; Security Settings -&gt; IE Security “Bind to Object” to “Enabled” and place a check in the ‘onent.exe’ check box.</t>
    </r>
  </si>
  <si>
    <r>
      <rPr>
        <sz val="11"/>
        <color rgb="FF000000"/>
        <rFont val="Calibri"/>
      </rPr>
      <t>Internet Explorer performs a number of safety checks before initializing an ActiveX control. It will not initialize a control if the kill bit for the control is set in the registry, or if the security settings for the zone in which the control is located do not allow it to be initialized.</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A security risk could occur if potentially dangerous controls are allowed to load.</t>
    </r>
  </si>
  <si>
    <r>
      <rPr>
        <sz val="11"/>
        <color rgb="FF000000"/>
        <rFont val="Calibri"/>
      </rPr>
      <t>The policy value for Computer Configuration -&gt; Administrative Templates -&gt; Microsoft Office 2010 (Machine) -&gt; Security Settings -&gt; IE Security “Bind to Object” must be “Enabled” and a check in the ‘onent.exe’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Explorer\Main\FeatureControl\FEATURE_SAFE_BINDTOOBJECT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Criteria: If the value onenote.exe is REG_DWORD = 1, this is not a finding.</t>
    </r>
  </si>
  <si>
    <t>V-17175</t>
  </si>
  <si>
    <r>
      <rPr>
        <sz val="11"/>
        <rFont val="Calibri"/>
      </rPr>
      <t>Saved from URL mark to assure Internet zone processing must be enforced.</t>
    </r>
  </si>
  <si>
    <r>
      <rPr>
        <sz val="11"/>
        <color rgb="FF000000"/>
        <rFont val="Calibri"/>
      </rPr>
      <t>Set the policy value for Computer Configuration -&gt; Administrative Templates -&gt; Microsoft Office 2010 (Machine) -&gt; Security Settings -&gt; IE Security “Saved from URL” to “Enabled” and place a check in the ‘onent.exe’ check box.</t>
    </r>
  </si>
  <si>
    <r>
      <rPr>
        <sz val="11"/>
        <color rgb="FF000000"/>
        <rFont val="Calibri"/>
      </rPr>
      <t>Typically, when Internet Explorer loads a Web page from a Universal Naming Convention (UNC) share that contains a Mark of the Web (MOTW) comment, indicating the page was saved from a site on the Internet, Internet Explorer runs the page in the Internet security zone instead of the less restrictive Local Intranet security zone. This functionality can be controlled separately for instances of Internet Explorer spawned by Office applications (for example, if a user clicks a link in an Office document or selects a menu option that loads a Web page). If Internet Explorer does not evaluate the page for a MOTW, potentially dangerous code could be allowed to run.</t>
    </r>
  </si>
  <si>
    <r>
      <rPr>
        <sz val="11"/>
        <color rgb="FF000000"/>
        <rFont val="Calibri"/>
      </rPr>
      <t>The policy value for Computer Configuration -&gt; Administrative Templates -&gt; Microsoft Office 2010 (Machine) -&gt; Security Settings -&gt; IE Security “Saved from URL” must be “Enabled” and a check in the ‘onent.exe’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Explorer\Main\FeatureControl\FEATURE_UNC_SAVEDFILECHECK</t>
    </r>
    <r>
      <rPr>
        <sz val="11"/>
        <color rgb="FF000000"/>
        <rFont val="Calibri"/>
      </rPr>
      <t xml:space="preserve">
</t>
    </r>
    <r>
      <rPr>
        <sz val="11"/>
        <color rgb="FF000000"/>
        <rFont val="Calibri"/>
      </rPr>
      <t>Criteria: If the value onenote.exe is REG_DWORD = 1, this is not a finding.</t>
    </r>
  </si>
  <si>
    <t>V-17183</t>
  </si>
  <si>
    <r>
      <rPr>
        <sz val="11"/>
        <rFont val="Calibri"/>
      </rPr>
      <t>Navigation to URL</t>
    </r>
    <r>
      <rPr>
        <sz val="11"/>
        <color rgb="FF000000"/>
        <rFont val="Calibri"/>
      </rPr>
      <t>'</t>
    </r>
    <r>
      <rPr>
        <sz val="11"/>
        <color rgb="FF000000"/>
        <rFont val="Calibri"/>
      </rPr>
      <t>s embedded in Office products must be blocked.</t>
    </r>
  </si>
  <si>
    <r>
      <rPr>
        <sz val="11"/>
        <color rgb="FF000000"/>
        <rFont val="Calibri"/>
      </rPr>
      <t>Set the policy value for Computer Configuration -&gt; Administrative Templates -&gt; Microsoft Office 2010 (Machine) -&gt; Security Settings -&gt; IE Security “Navigate URL” to “Enabled” and place a check in the ‘onent.exe’ check box.</t>
    </r>
  </si>
  <si>
    <r>
      <rPr>
        <sz val="11"/>
        <color rgb="FF000000"/>
        <rFont val="Calibri"/>
      </rPr>
      <t>To protect users from attacks, Internet Explorer usually does not attempt to load malformed URLs. This functionality can be controlled separately for instances of Internet Explorer spawned by Office applications (for example, if a user clicks a link in an Office document or selects a menu option that loads a Web page). If Internet Explorer attempts to load a malformed URL, a security risk could occur in some cases.</t>
    </r>
  </si>
  <si>
    <r>
      <rPr>
        <sz val="11"/>
        <color rgb="FF000000"/>
        <rFont val="Calibri"/>
      </rPr>
      <t>The policy value for Computer Configuration -&gt; Administrative Templates -&gt; Microsoft Office 2010 (Machine) -&gt; Security Settings -&gt; IE Security “Navigate URL” must be “Enabled” and a check in the ‘onent.exe’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Explorer\Main\FeatureControl\FEATURE_VALIDATE_NAVIGATE_URL</t>
    </r>
    <r>
      <rPr>
        <sz val="11"/>
        <color rgb="FF000000"/>
        <rFont val="Calibri"/>
      </rPr>
      <t xml:space="preserve">
</t>
    </r>
    <r>
      <rPr>
        <sz val="11"/>
        <color rgb="FF000000"/>
        <rFont val="Calibri"/>
      </rPr>
      <t>Criteria: If the value onenote.exe is REG_DWORD = 1, this is not a finding.</t>
    </r>
  </si>
  <si>
    <t>V-17184</t>
  </si>
  <si>
    <r>
      <rPr>
        <sz val="11"/>
        <rFont val="Calibri"/>
      </rPr>
      <t>Links that invoke instances of IE from within an Office product must be blocked.</t>
    </r>
  </si>
  <si>
    <r>
      <rPr>
        <sz val="11"/>
        <color rgb="FF000000"/>
        <rFont val="Calibri"/>
      </rPr>
      <t>Set the policy value for Computer Configuration -&gt; Administrative Templates -&gt; Microsoft Office 2010 (Machine) -&gt; Security Settings -&gt; IE Security “Block popups” to “Enabled” and select ‘onent.exe'.</t>
    </r>
  </si>
  <si>
    <r>
      <rPr>
        <sz val="11"/>
        <color rgb="FF000000"/>
        <rFont val="Calibri"/>
      </rPr>
      <t>The Pop-up Blocker feature in Internet Explorer can be used to block most unwanted pop-up and pop-under windows from appearing. This functionality can be controlled separately for instances of Internet Explorer spawned by Office applications (for example, if a user clicks a link in an Office document or selects a menu option that loads a Web page). If the Pop-up Blocker is disabled, disruptive and potentially dangerous pop-up windows could load and present a security risk.</t>
    </r>
  </si>
  <si>
    <r>
      <rPr>
        <sz val="11"/>
        <color rgb="FF000000"/>
        <rFont val="Calibri"/>
      </rPr>
      <t xml:space="preserve">The policy value for Computer Configuration -&gt; Administrative Templates -&gt; Microsoft Office 2010 (Machine) -&gt; Security Settings -&gt; IE Security “Block popups” must be “Enabled” and ‘onent.exe'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Explorer\Main\FeatureControl\FEATURE_WEBOC_POPUPMANAGEMENT</t>
    </r>
    <r>
      <rPr>
        <sz val="11"/>
        <color rgb="FF000000"/>
        <rFont val="Calibri"/>
      </rPr>
      <t xml:space="preserve">
</t>
    </r>
    <r>
      <rPr>
        <sz val="11"/>
        <color rgb="FF000000"/>
        <rFont val="Calibri"/>
      </rPr>
      <t>Criteria: If the value onenote.exe is REG_DWORD = 1, this is not a finding.</t>
    </r>
  </si>
  <si>
    <t>V-26584</t>
  </si>
  <si>
    <r>
      <rPr>
        <sz val="11"/>
        <rFont val="Calibri"/>
      </rPr>
      <t>Add-on Management functionality must be allowed.</t>
    </r>
  </si>
  <si>
    <r>
      <rPr>
        <sz val="11"/>
        <color rgb="FF000000"/>
        <rFont val="Calibri"/>
      </rPr>
      <t>Set the policy value for Computer Configuration -&gt; Administrative Templates -&gt; Microsoft Office 2010 (Machine) -&gt; Security Settings -&gt; IE Security “Add-on Management” to “Enabled” and 'onent.exe' is checked.</t>
    </r>
  </si>
  <si>
    <r>
      <rPr>
        <sz val="11"/>
        <color rgb="FF000000"/>
        <rFont val="Calibri"/>
      </rPr>
      <t>Internet Explorer add-ons are pieces of code, run in Internet Explorer, to provide additional functionality. Rogue add-ons may contain viruses or other malicious code. Disabling or not configuring this setting could allow malicious code or users to become active on user computers or the network. For example, a malicious user can monitor and then use keystrokes users type into Internet Explorer. Even legitimate add-ons may demand resources, compromising the performance of Internet Explorer, and the operating systems for user computers.</t>
    </r>
  </si>
  <si>
    <r>
      <rPr>
        <sz val="11"/>
        <color rgb="FF000000"/>
        <rFont val="Calibri"/>
      </rPr>
      <t xml:space="preserve">The policy value for Computer Configuration -&gt; Administrative Templates -&gt; Microsoft Office 2010 (Machine) -&gt; Security Settings -&gt; IE Security “Add-on Management” must be set to “Enabled” and  'onent.exe'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Explorer\Main\FeatureControl\FEATURE_ADDON_MANAGEMENT</t>
    </r>
    <r>
      <rPr>
        <sz val="11"/>
        <color rgb="FF000000"/>
        <rFont val="Calibri"/>
      </rPr>
      <t xml:space="preserve">
</t>
    </r>
    <r>
      <rPr>
        <sz val="11"/>
        <color rgb="FF000000"/>
        <rFont val="Calibri"/>
      </rPr>
      <t>Criteria: If the value onenote.exe is REG_DWORD = 1, this is not a finding.</t>
    </r>
  </si>
  <si>
    <t>V-26585</t>
  </si>
  <si>
    <r>
      <rPr>
        <sz val="11"/>
        <rFont val="Calibri"/>
      </rPr>
      <t>Protection from zone elevation must be enforced.</t>
    </r>
  </si>
  <si>
    <r>
      <rPr>
        <sz val="11"/>
        <color rgb="FF000000"/>
        <rFont val="Calibri"/>
      </rPr>
      <t>Set the policy value for Computer Configuration -&gt; Administrative Templates -&gt; Microsoft Office 2010 (Machine) -&gt; Security Settings -&gt; IE Security “Protection From Zone Elevation” to “Enabled” and 'onent.exe' is checked.</t>
    </r>
  </si>
  <si>
    <r>
      <rPr>
        <sz val="11"/>
        <color rgb="FF000000"/>
        <rFont val="Calibri"/>
      </rPr>
      <t>Internet Explorer places restrictions on each web page users can use the browser to open. Web pages on a user's local computer have the fewest security restrictions and reside in the Local Machine zone, making this security zone a prime target for malicious users and code. Disabling or not configuring this setting could allow pages in the Internet zone to navigate to pages in the Local Machine zone to then run code to elevate privileges. This could allow malicious code or users to become active on user computers or the network.</t>
    </r>
  </si>
  <si>
    <r>
      <rPr>
        <sz val="11"/>
        <color rgb="FF000000"/>
        <rFont val="Calibri"/>
      </rPr>
      <t xml:space="preserve">The policy value for Computer Configuration -&gt; Administrative Templates -&gt; Microsoft Office 2010 (Machine) -&gt; Security Settings -&gt; IE Security “Protection From Zone Elevation” must be set to “Enabled” and 'onent.exe'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Explorer\Main\FeatureControl\FEATURE_ZONE_ELEVATION</t>
    </r>
    <r>
      <rPr>
        <sz val="11"/>
        <color rgb="FF000000"/>
        <rFont val="Calibri"/>
      </rPr>
      <t xml:space="preserve">
</t>
    </r>
    <r>
      <rPr>
        <sz val="11"/>
        <color rgb="FF000000"/>
        <rFont val="Calibri"/>
      </rPr>
      <t>Criteria: If the value onenote.exe is REG_DWORD = 1, this is not a finding.</t>
    </r>
  </si>
  <si>
    <t>V-26586</t>
  </si>
  <si>
    <r>
      <rPr>
        <sz val="11"/>
        <rFont val="Calibri"/>
      </rPr>
      <t>ActiveX Installs must be configured for proper restriction.</t>
    </r>
  </si>
  <si>
    <r>
      <rPr>
        <sz val="11"/>
        <color rgb="FF000000"/>
        <rFont val="Calibri"/>
      </rPr>
      <t>Set the policy value for Computer Configuration -&gt; Administrative Templates -&gt; Microsoft Office 2010 (Machine) -&gt; Security Settings -&gt; IE Security “Restrict ActiveX Install” to “Enabled” and 'onent.exe' is checked.</t>
    </r>
  </si>
  <si>
    <r>
      <rPr>
        <sz val="11"/>
        <color rgb="FF000000"/>
        <rFont val="Calibri"/>
      </rPr>
      <t>Microsoft ActiveX controls allow unmanaged, unprotected code to run on the user computers. ActiveX controls do not run within a protected container in the browser like the other types of HTML or Microsoft Silverlight-based controls. Disabling or not configuring this setting does not block prompts for ActiveX control installations and these prompts display to users. This could allow malicious code to become active on user computers or the network.</t>
    </r>
  </si>
  <si>
    <r>
      <rPr>
        <sz val="11"/>
        <color rgb="FF000000"/>
        <rFont val="Calibri"/>
      </rPr>
      <t>The policy value for Computer Configuration -&gt; Administrative Templates -&gt; Microsoft Office 2010 (Machine) -&gt; Security Settings -&gt; IE Security “Restrict ActiveX Install” must be set to “Enabled” and 'onent.exe'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Explorer\Main\FeatureControl\FEATURE_RESTRICT_ACTIVEXINSTALL</t>
    </r>
    <r>
      <rPr>
        <sz val="11"/>
        <color rgb="FF000000"/>
        <rFont val="Calibri"/>
      </rPr>
      <t xml:space="preserve">
</t>
    </r>
    <r>
      <rPr>
        <sz val="11"/>
        <color rgb="FF000000"/>
        <rFont val="Calibri"/>
      </rPr>
      <t>Criteria: If the value onenote.exe is REG_DWORD = 1, this is not a finding.</t>
    </r>
  </si>
  <si>
    <t>V-26587</t>
  </si>
  <si>
    <r>
      <rPr>
        <sz val="11"/>
        <rFont val="Calibri"/>
      </rPr>
      <t>File Downloads must be configured for proper restrictions.</t>
    </r>
  </si>
  <si>
    <r>
      <rPr>
        <sz val="11"/>
        <color rgb="FF000000"/>
        <rFont val="Calibri"/>
      </rPr>
      <t>Set the policy value for Computer Configuration -&gt; Administrative Templates -&gt; Microsoft Office 2010 (Machine) -&gt; Security Settings -&gt; IE Security “Restrict File Download” to “Enabled” and 'onent.exe' is checked.</t>
    </r>
  </si>
  <si>
    <r>
      <rPr>
        <sz val="11"/>
        <color rgb="FF000000"/>
        <rFont val="Calibri"/>
      </rPr>
      <t>Disabling this setting allows websites to present file download prompts via code without the user specifically initiating the download.  User preferences may also allow the download to occur without prompting or interacting with the user.  Even if Internet Explorer prompts the user to accept the download, some websites abuse this functionality.  Malicious websites may continually prompt users to download a file or present confusing dialog boxes to trick users into downloading or running a file.  If the download occurs and it contains malicious code, the code could become active on user computers or the network.</t>
    </r>
  </si>
  <si>
    <r>
      <rPr>
        <sz val="11"/>
        <color rgb="FF000000"/>
        <rFont val="Calibri"/>
      </rPr>
      <t xml:space="preserve">The policy value for Computer Configuration -&gt; Administrative Templates -&gt; Microsoft Office 2010 (Machine) -&gt; Security Settings -&gt; IE Security “Restrict File Download” must be set to “Enabled” and 'onent.exe'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Explorer\Main\FeatureControl\FEATURE_RESTRICT_FILEDOWNLOAD</t>
    </r>
    <r>
      <rPr>
        <sz val="11"/>
        <color rgb="FF000000"/>
        <rFont val="Calibri"/>
      </rPr>
      <t xml:space="preserve">
</t>
    </r>
    <r>
      <rPr>
        <sz val="11"/>
        <color rgb="FF000000"/>
        <rFont val="Calibri"/>
      </rPr>
      <t>Criteria: If the value onenote.exe is REG_DWORD = 1, this is not a finding.</t>
    </r>
  </si>
  <si>
    <t>V-26588</t>
  </si>
  <si>
    <r>
      <rPr>
        <sz val="11"/>
        <rFont val="Calibri"/>
      </rPr>
      <t>Scripted Window Security must be enforced.</t>
    </r>
  </si>
  <si>
    <r>
      <rPr>
        <sz val="11"/>
        <color rgb="FF000000"/>
        <rFont val="Calibri"/>
      </rPr>
      <t>Set the policy value for Computer Configuration -&gt; Administrative Templates -&gt; Microsoft Office 2010 (Machine) -&gt; Security Settings -&gt; IE Security “Scripted Window Security Restrictions” to “Enabled” and ‘onent.exe’ is checked.</t>
    </r>
  </si>
  <si>
    <r>
      <rPr>
        <sz val="11"/>
        <color rgb="FF000000"/>
        <rFont val="Calibri"/>
      </rPr>
      <t>Malicious websites often try to confuse or trick users into giving a site permission to perform an action allowing the site to take control of the users' computers in some manner. Disabling or not configuring this setting allows unknown websites to:</t>
    </r>
    <r>
      <rPr>
        <sz val="11"/>
        <color rgb="FF000000"/>
        <rFont val="Calibri"/>
      </rPr>
      <t xml:space="preserve">
</t>
    </r>
    <r>
      <rPr>
        <sz val="11"/>
        <color rgb="FF000000"/>
        <rFont val="Calibri"/>
      </rPr>
      <t>-Create browser windows appearing to be from the local operating system.</t>
    </r>
    <r>
      <rPr>
        <sz val="11"/>
        <color rgb="FF000000"/>
        <rFont val="Calibri"/>
      </rPr>
      <t xml:space="preserve">
</t>
    </r>
    <r>
      <rPr>
        <sz val="11"/>
        <color rgb="FF000000"/>
        <rFont val="Calibri"/>
      </rPr>
      <t>-Draw active windows displaying outside of the viewable areas of the screen capturing keyboard input.</t>
    </r>
    <r>
      <rPr>
        <sz val="11"/>
        <color rgb="FF000000"/>
        <rFont val="Calibri"/>
      </rPr>
      <t xml:space="preserve">
</t>
    </r>
    <r>
      <rPr>
        <sz val="11"/>
        <color rgb="FF000000"/>
        <rFont val="Calibri"/>
      </rPr>
      <t>-Overlay parent windows with their own browser windows to hide important system information, choices or prompts.</t>
    </r>
  </si>
  <si>
    <r>
      <rPr>
        <sz val="11"/>
        <color rgb="FF000000"/>
        <rFont val="Calibri"/>
      </rPr>
      <t xml:space="preserve">The policy value for Computer Configuration -&gt; Administrative Templates -&gt; Microsoft Office 2010 (Machine) -&gt; Security Settings -&gt; IE Security “Scripted Window Security Restrictions” must be set to “Enabled” and ‘onent.exe’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Explorer\Main\FeatureControl\FEATURE_WINDOW_RESTRICTIONS</t>
    </r>
    <r>
      <rPr>
        <sz val="11"/>
        <color rgb="FF000000"/>
        <rFont val="Calibri"/>
      </rPr>
      <t xml:space="preserve">
</t>
    </r>
    <r>
      <rPr>
        <sz val="11"/>
        <color rgb="FF000000"/>
        <rFont val="Calibri"/>
      </rPr>
      <t>Criteria: If the value onenote.exe is REG_DWORD = 1, this is not a finding.</t>
    </r>
  </si>
  <si>
    <t>V-26590</t>
  </si>
  <si>
    <r>
      <rPr>
        <sz val="11"/>
        <rFont val="Calibri"/>
      </rPr>
      <t>Data Execution Prevention must be enforced.</t>
    </r>
  </si>
  <si>
    <r>
      <rPr>
        <sz val="11"/>
        <color rgb="FF000000"/>
        <rFont val="Calibri"/>
      </rPr>
      <t>Set the policy value for User Configuration -&gt; Administrative Templates -&gt; Microsoft OneNote 2010 -&gt; OneNote Options -&gt; Security -&gt; Trust Center “Turn off Data Execution Prevention” to “Disabled”.</t>
    </r>
  </si>
  <si>
    <r>
      <rPr>
        <sz val="11"/>
        <color rgb="FF000000"/>
        <rFont val="Calibri"/>
      </rPr>
      <t>Data Execution Prevention (DEP) is a set of hardware and software technologies performing additional checks on memory to help prevent malicious code from running on a system. The primary benefit of DEP is to help prevent code execution from data pages. Enabling this setting, turns off Data Execution Prevention. As a result, malicious code takes advantage of code injection or buffer overflow vulnerabilities possibly exploiting the computer.</t>
    </r>
  </si>
  <si>
    <r>
      <rPr>
        <sz val="11"/>
        <color rgb="FF000000"/>
        <rFont val="Calibri"/>
      </rPr>
      <t xml:space="preserve">The policy value for User Configuration -&gt; Administrative Templates -&gt; Microsoft OneNote 2010 -&gt; OneNote Options -&gt; Security -&gt; Trust Center “Turn off Data Execution Prevention” must be set to “Disabled”.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HKCU\Software\Policies\Microsoft\Office\14.0\onenote\security</t>
    </r>
    <r>
      <rPr>
        <sz val="11"/>
        <color rgb="FF000000"/>
        <rFont val="Calibri"/>
      </rPr>
      <t xml:space="preserve">
</t>
    </r>
    <r>
      <rPr>
        <sz val="11"/>
        <color rgb="FF000000"/>
        <rFont val="Calibri"/>
      </rPr>
      <t>Criteria: If the value EnableDEP is REG_DWORD = 1,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</si>
  <si>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</si>
  <si>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</si>
  <si>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</si>
  <si>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</si>
  <si>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</si>
  <si>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</si>
  <si>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</si>
  <si>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</si>
  <si>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</si>
  <si>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</si>
  <si>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</si>
  <si>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</si>
  <si>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</si>
  <si>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</si>
  <si>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</si>
  <si>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</si>
  <si>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</si>
  <si>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</si>
  <si>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</si>
  <si>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</si>
  <si>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</si>
  <si>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</si>
  <si>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</si>
  <si>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</si>
  <si>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</si>
  <si>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</si>
  <si>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</si>
  <si>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</si>
  <si>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</si>
  <si>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OneNote 2010 Security Technical Implementation Guide V1R9</t>
  </si>
  <si>
    <t>Developed By:</t>
  </si>
  <si>
    <t>Defense Information Systems Agency (DISA) for the US DoD</t>
  </si>
  <si>
    <t>Release Information:</t>
  </si>
  <si>
    <r>
      <rPr>
        <b/>
        <sz val="11"/>
        <color rgb="FF000000"/>
        <rFont val="Calibri"/>
      </rPr>
      <t>Version:</t>
    </r>
    <r>
      <rPr>
        <sz val="11"/>
        <color rgb="FF000000"/>
        <rFont val="Calibri"/>
      </rPr>
      <t xml:space="preserve"> V1R9    </t>
    </r>
    <r>
      <rPr>
        <b/>
        <sz val="11"/>
        <color rgb="FF000000"/>
        <rFont val="Calibri"/>
      </rPr>
      <t>Date:</t>
    </r>
    <r>
      <rPr>
        <sz val="11"/>
        <color rgb="FF000000"/>
        <rFont val="Calibri"/>
      </rPr>
      <t xml:space="preserve"> 27 April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11</t>
    </r>
  </si>
  <si>
    <t>Download Url:</t>
  </si>
  <si>
    <t>https://www.cyber.mil/stigs</t>
  </si>
  <si>
    <t>Guide Overview:</t>
  </si>
  <si>
    <r>
      <rPr>
        <sz val="11"/>
        <color rgb="FF000000"/>
        <rFont val="Calibri"/>
      </rPr>
      <t>This Microsoft Office Access 2010 Security Technical Implementation Guide (STIG) provides the technical security policies, requirements, and implementation details for applying security concepts to Commercial-Off-the-Shelf (COTS) applications.</t>
    </r>
    <r>
      <rPr>
        <sz val="11"/>
        <color rgb="FF000000"/>
        <rFont val="Calibri"/>
      </rPr>
      <t xml:space="preserve">
</t>
    </r>
    <r>
      <rPr>
        <sz val="11"/>
        <color rgb="FF000000"/>
        <rFont val="Calibri"/>
      </rPr>
      <t>The nearly universal presence of systems on the desktops of all levels of staff provides tremendous opportunities for office automation, communication, data sharing, and collaboration. Unfortunately, this presence also brings about dependence and vulnerabilities. Malicious and mischievous forces have attempted to take advantage of the vulnerabilities and dependencies to disrupt the work processes of the Government. Compounding this problem is the fact that the vendors of software applications have not expended sufficient effort to provide strong security in their applications. Where applications do offer security options, the default settings typically do not provide a strong security posture.</t>
    </r>
    <r>
      <rPr>
        <sz val="11"/>
        <color rgb="FF000000"/>
        <rFont val="Calibri"/>
      </rPr>
      <t xml:space="preserve">
</t>
    </r>
    <r>
      <rPr>
        <sz val="11"/>
        <color rgb="FF000000"/>
        <rFont val="Calibri"/>
      </rPr>
      <t>The requirements and recommendations set forth in this document will assist Information Assurance Officers (ISSOs) and Information Assurance Managers (ISSMs) in protecting desktop applications in DoD locations hereafter referred to as sites. The responsible Configuration Control Board (CCB) will approve revisions to site systems that could have a security impact. Therefore, before implementing desktop application security measures, the ISSO will submit a change notice to the CCB for review and approval.</t>
    </r>
    <r>
      <rPr>
        <sz val="11"/>
        <color rgb="FF000000"/>
        <rFont val="Calibri"/>
      </rPr>
      <t xml:space="preserve">
</t>
    </r>
    <r>
      <rPr>
        <sz val="11"/>
        <color rgb="FF000000"/>
        <rFont val="Calibri"/>
      </rPr>
      <t>Although there are a few different operating system platforms for desktop environments, the security requirements detailed in this document target to applications installed on Microsoft Windows 7 platforms only.</t>
    </r>
    <r>
      <rPr>
        <sz val="11"/>
        <color rgb="FF000000"/>
        <rFont val="Calibri"/>
      </rPr>
      <t xml:space="preserve">
</t>
    </r>
    <r>
      <rPr>
        <sz val="11"/>
        <color rgb="FF000000"/>
        <rFont val="Calibri"/>
      </rPr>
      <t>This STIG contains security technical implementation guidance for Microsoft Office Access 2010 only.</t>
    </r>
    <r>
      <rPr>
        <sz val="11"/>
        <color rgb="FF000000"/>
        <rFont val="Calibri"/>
      </rPr>
      <t xml:space="preserve">
</t>
    </r>
    <r>
      <rPr>
        <sz val="11"/>
        <color rgb="FF000000"/>
        <rFont val="Calibri"/>
      </rPr>
      <t>There are multiple STIG packages for Microsoft Office 2010; each contains technology-specific guidelines for the respective package that are to be applied along with the Microsoft Office System guidelines. The individual packages are: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Access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Excel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InfoPath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Office System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OneNote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Outlook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PowerPoint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Project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Publisher 2010</t>
    </r>
    <r>
      <rPr>
        <sz val="11"/>
        <color rgb="FF000000"/>
        <rFont val="Calibri"/>
      </rPr>
      <t xml:space="preserve">
</t>
    </r>
    <r>
      <rPr>
        <sz val="11"/>
        <color rgb="FF000000"/>
        <rFont val="Calibri"/>
      </rPr>
      <t>UNCLASSIFIED MS OneNote 2010 Overview, V1R9 DISA 27 April 2018 Developed by DISA for the DoD</t>
    </r>
    <r>
      <rPr>
        <sz val="11"/>
        <color rgb="FF000000"/>
        <rFont val="Calibri"/>
      </rPr>
      <t xml:space="preserve">
</t>
    </r>
    <r>
      <rPr>
        <sz val="11"/>
        <color rgb="FF000000"/>
        <rFont val="Calibri"/>
      </rPr>
      <t>2 UNCLASSIFIED</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Word 2010</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</si>
  <si>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</si>
  <si>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</si>
  <si>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</si>
  <si>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</si>
  <si>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</si>
  <si>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</si>
  <si>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</si>
  <si>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</si>
  <si>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</si>
  <si>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</si>
  <si>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</si>
  <si>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</si>
  <si>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</si>
  <si>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</si>
  <si>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</si>
  <si>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</si>
  <si>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</si>
  <si>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</si>
  <si>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</si>
  <si>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</si>
  <si>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</si>
  <si>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</si>
  <si>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</si>
  <si>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</si>
  <si>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OneNote 2010 Security Technical Implementation Guide V1R9</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</si>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</sst>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625-4294-9DB4-BBFD2C1FDF2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625-4294-9DB4-BBFD2C1FDF2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11</c:v>
                </c:pt>
              </c:numCache>
            </c:numRef>
          </c:val>
          <c:extLst>
            <c:ext xmlns:c16="http://schemas.microsoft.com/office/drawing/2014/chart" uri="{C3380CC4-5D6E-409C-BE32-E72D297353CC}">
              <c16:uniqueId val="{00000002-E625-4294-9DB4-BBFD2C1FDF2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267-417E-94FC-5D7A2C5637E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267-417E-94FC-5D7A2C5637E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11</c:v>
                </c:pt>
              </c:numCache>
            </c:numRef>
          </c:val>
          <c:extLst>
            <c:ext xmlns:c16="http://schemas.microsoft.com/office/drawing/2014/chart" uri="{C3380CC4-5D6E-409C-BE32-E72D297353CC}">
              <c16:uniqueId val="{00000002-5267-417E-94FC-5D7A2C5637E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F859-469C-A2FC-86E5E1797E8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F859-469C-A2FC-86E5E1797E8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11</c:v>
                </c:pt>
              </c:numCache>
            </c:numRef>
          </c:val>
          <c:extLst>
            <c:ext xmlns:c16="http://schemas.microsoft.com/office/drawing/2014/chart" uri="{C3380CC4-5D6E-409C-BE32-E72D297353CC}">
              <c16:uniqueId val="{00000002-F859-469C-A2FC-86E5E1797E8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799-4B87-8369-9F205827EEB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799-4B87-8369-9F205827EEB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11</c:v>
                </c:pt>
              </c:numCache>
            </c:numRef>
          </c:val>
          <c:extLst>
            <c:ext xmlns:c16="http://schemas.microsoft.com/office/drawing/2014/chart" uri="{C3380CC4-5D6E-409C-BE32-E72D297353CC}">
              <c16:uniqueId val="{00000002-3799-4B87-8369-9F205827EEB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B5B-44F1-B435-FAE1EDB5005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B5B-44F1-B435-FAE1EDB5005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11</c:v>
                </c:pt>
              </c:numCache>
            </c:numRef>
          </c:val>
          <c:extLst>
            <c:ext xmlns:c16="http://schemas.microsoft.com/office/drawing/2014/chart" uri="{C3380CC4-5D6E-409C-BE32-E72D297353CC}">
              <c16:uniqueId val="{00000002-BB5B-44F1-B435-FAE1EDB5005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6E1-4994-89A6-27C459E4FEA7}"/>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6E1-4994-89A6-27C459E4FEA7}"/>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6E1-4994-89A6-27C459E4FEA7}"/>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6E1-4994-89A6-27C459E4FEA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5FC-437D-9D0F-071E6518D38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jizznf">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i2mtpq">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5lywwb">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oarlts">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jmxe5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myq5q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ktjjc1">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2">
  <autoFilter ref="A1:M12"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74</v>
      </c>
    </row>
    <row r="3" spans="2:3" ht="15" customHeight="1" x14ac:dyDescent="0.35"/>
    <row r="4" spans="2:3" ht="58" x14ac:dyDescent="0.35">
      <c r="B4" s="18" t="s">
        <v>75</v>
      </c>
      <c r="C4" s="19" t="s">
        <v>76</v>
      </c>
    </row>
    <row r="5" spans="2:3" x14ac:dyDescent="0.35">
      <c r="C5" s="19" t="s">
        <v>77</v>
      </c>
    </row>
    <row r="6" spans="2:3" x14ac:dyDescent="0.35">
      <c r="C6" s="16" t="s">
        <v>78</v>
      </c>
    </row>
    <row r="7" spans="2:3" ht="10" customHeight="1" x14ac:dyDescent="0.35"/>
    <row r="8" spans="2:3" ht="232" x14ac:dyDescent="0.35">
      <c r="B8" s="20" t="s">
        <v>79</v>
      </c>
      <c r="C8" s="19" t="s">
        <v>80</v>
      </c>
    </row>
    <row r="9" spans="2:3" ht="10" customHeight="1" x14ac:dyDescent="0.35"/>
    <row r="10" spans="2:3" ht="35" customHeight="1" x14ac:dyDescent="0.35">
      <c r="B10" s="20" t="s">
        <v>81</v>
      </c>
      <c r="C10" s="19" t="s">
        <v>82</v>
      </c>
    </row>
    <row r="11" spans="2:3" ht="75" customHeight="1" x14ac:dyDescent="0.35">
      <c r="B11" s="16" t="s">
        <v>19</v>
      </c>
      <c r="C11" s="19" t="s">
        <v>83</v>
      </c>
    </row>
    <row r="12" spans="2:3" ht="47" customHeight="1" x14ac:dyDescent="0.35">
      <c r="B12" s="16" t="s">
        <v>19</v>
      </c>
      <c r="C12" s="19" t="s">
        <v>84</v>
      </c>
    </row>
    <row r="13" spans="2:3" ht="35" customHeight="1" x14ac:dyDescent="0.35">
      <c r="B13" s="16" t="s">
        <v>19</v>
      </c>
      <c r="C13" s="19" t="s">
        <v>85</v>
      </c>
    </row>
    <row r="14" spans="2:3" ht="32" customHeight="1" x14ac:dyDescent="0.35">
      <c r="B14" s="16" t="s">
        <v>19</v>
      </c>
      <c r="C14" s="19" t="s">
        <v>86</v>
      </c>
    </row>
    <row r="15" spans="2:3" ht="30" customHeight="1" x14ac:dyDescent="0.35">
      <c r="B15" s="16" t="s">
        <v>19</v>
      </c>
      <c r="C15" s="19" t="s">
        <v>87</v>
      </c>
    </row>
    <row r="16" spans="2:3" ht="10" customHeight="1" x14ac:dyDescent="0.35"/>
    <row r="17" spans="1:3" ht="145" customHeight="1" x14ac:dyDescent="0.35">
      <c r="B17" s="20" t="s">
        <v>88</v>
      </c>
      <c r="C17" s="19" t="s">
        <v>89</v>
      </c>
    </row>
    <row r="18" spans="1:3" ht="10" customHeight="1" x14ac:dyDescent="0.35"/>
    <row r="19" spans="1:3" ht="3" customHeight="1" x14ac:dyDescent="0.35">
      <c r="B19" s="21"/>
      <c r="C19" s="21"/>
    </row>
    <row r="20" spans="1:3" ht="12" customHeight="1" x14ac:dyDescent="0.35"/>
    <row r="21" spans="1:3" ht="35" customHeight="1" x14ac:dyDescent="0.35">
      <c r="A21" s="23"/>
      <c r="B21" s="24" t="s">
        <v>90</v>
      </c>
      <c r="C21" s="25" t="s">
        <v>91</v>
      </c>
    </row>
    <row r="22" spans="1:3" ht="18" customHeight="1" x14ac:dyDescent="0.35">
      <c r="A22" s="23"/>
      <c r="B22" s="23" t="s">
        <v>19</v>
      </c>
      <c r="C22" s="25" t="s">
        <v>92</v>
      </c>
    </row>
    <row r="23" spans="1:3" ht="18" customHeight="1" x14ac:dyDescent="0.35">
      <c r="A23" s="23"/>
      <c r="B23" s="23" t="s">
        <v>19</v>
      </c>
      <c r="C23" s="25" t="s">
        <v>93</v>
      </c>
    </row>
    <row r="24" spans="1:3" ht="18" customHeight="1" x14ac:dyDescent="0.35">
      <c r="A24" s="23"/>
      <c r="B24" s="23" t="s">
        <v>19</v>
      </c>
      <c r="C24" s="25" t="s">
        <v>94</v>
      </c>
    </row>
    <row r="25" spans="1:3" ht="18" customHeight="1" x14ac:dyDescent="0.35">
      <c r="A25" s="23"/>
      <c r="B25" s="23" t="s">
        <v>19</v>
      </c>
      <c r="C25" s="25" t="s">
        <v>95</v>
      </c>
    </row>
    <row r="26" spans="1:3" ht="18" customHeight="1" x14ac:dyDescent="0.35">
      <c r="A26" s="23"/>
      <c r="B26" s="23" t="s">
        <v>19</v>
      </c>
      <c r="C26" s="25" t="s">
        <v>96</v>
      </c>
    </row>
    <row r="27" spans="1:3" ht="18" customHeight="1" x14ac:dyDescent="0.35">
      <c r="A27" s="23"/>
      <c r="B27" s="23" t="s">
        <v>19</v>
      </c>
      <c r="C27" s="25" t="s">
        <v>97</v>
      </c>
    </row>
    <row r="28" spans="1:3" ht="18" customHeight="1" x14ac:dyDescent="0.35">
      <c r="A28" s="23"/>
      <c r="B28" s="23" t="s">
        <v>19</v>
      </c>
      <c r="C28" s="25" t="s">
        <v>98</v>
      </c>
    </row>
    <row r="29" spans="1:3" ht="18" customHeight="1" x14ac:dyDescent="0.35">
      <c r="A29" s="23"/>
      <c r="B29" s="23" t="s">
        <v>19</v>
      </c>
      <c r="C29" s="25" t="s">
        <v>99</v>
      </c>
    </row>
    <row r="30" spans="1:3" ht="44" customHeight="1" x14ac:dyDescent="0.35">
      <c r="A30" s="23"/>
      <c r="B30" s="23" t="s">
        <v>19</v>
      </c>
      <c r="C30" s="26" t="s">
        <v>100</v>
      </c>
    </row>
    <row r="31" spans="1:3" ht="10" customHeight="1" x14ac:dyDescent="0.35"/>
    <row r="32" spans="1:3" ht="3" customHeight="1" x14ac:dyDescent="0.35">
      <c r="B32" s="21"/>
      <c r="C32" s="21"/>
    </row>
    <row r="33" spans="2:3" ht="12" customHeight="1" x14ac:dyDescent="0.35"/>
    <row r="34" spans="2:3" ht="24" customHeight="1" x14ac:dyDescent="0.35">
      <c r="B34" s="27" t="s">
        <v>101</v>
      </c>
      <c r="C34" s="28" t="s">
        <v>102</v>
      </c>
    </row>
    <row r="35" spans="2:3" ht="18.5" x14ac:dyDescent="0.35">
      <c r="B35" s="27" t="s">
        <v>103</v>
      </c>
      <c r="C35" s="29" t="s">
        <v>104</v>
      </c>
    </row>
    <row r="36" spans="2:3" ht="27" customHeight="1" x14ac:dyDescent="0.35">
      <c r="B36" s="30" t="s">
        <v>105</v>
      </c>
      <c r="C36" s="22" t="s">
        <v>106</v>
      </c>
    </row>
    <row r="37" spans="2:3" x14ac:dyDescent="0.35">
      <c r="B37" s="27" t="s">
        <v>107</v>
      </c>
      <c r="C37" s="31" t="s">
        <v>108</v>
      </c>
    </row>
    <row r="38" spans="2:3" ht="10" customHeight="1" x14ac:dyDescent="0.35"/>
    <row r="39" spans="2:3" ht="220" customHeight="1" x14ac:dyDescent="0.35">
      <c r="B39" s="27" t="s">
        <v>109</v>
      </c>
      <c r="C39" s="32" t="s">
        <v>110</v>
      </c>
    </row>
    <row r="40" spans="2:3" ht="10" customHeight="1" x14ac:dyDescent="0.35"/>
    <row r="41" spans="2:3" ht="43.5" x14ac:dyDescent="0.35">
      <c r="B41" s="27" t="s">
        <v>111</v>
      </c>
      <c r="C41" s="19" t="s">
        <v>112</v>
      </c>
    </row>
    <row r="42" spans="2:3" ht="10" customHeight="1" x14ac:dyDescent="0.35"/>
    <row r="43" spans="2:3" ht="15.5" x14ac:dyDescent="0.35">
      <c r="C43" s="33" t="s">
        <v>113</v>
      </c>
    </row>
    <row r="44" spans="2:3" ht="29" x14ac:dyDescent="0.35">
      <c r="C44" s="19" t="s">
        <v>114</v>
      </c>
    </row>
    <row r="45" spans="2:3" ht="10" customHeight="1" x14ac:dyDescent="0.35"/>
    <row r="46" spans="2:3" ht="15.5" x14ac:dyDescent="0.35">
      <c r="C46" s="34" t="s">
        <v>15</v>
      </c>
    </row>
    <row r="47" spans="2:3" ht="29" x14ac:dyDescent="0.35">
      <c r="C47" s="19" t="s">
        <v>115</v>
      </c>
    </row>
    <row r="48" spans="2:3" ht="10" customHeight="1" x14ac:dyDescent="0.35"/>
    <row r="49" spans="2:3" ht="15.5" x14ac:dyDescent="0.35">
      <c r="C49" s="35" t="s">
        <v>116</v>
      </c>
    </row>
    <row r="50" spans="2:3" ht="29" x14ac:dyDescent="0.35">
      <c r="C50" s="19" t="s">
        <v>117</v>
      </c>
    </row>
    <row r="51" spans="2:3" ht="10" customHeight="1" x14ac:dyDescent="0.35"/>
    <row r="52" spans="2:3" ht="3" customHeight="1" x14ac:dyDescent="0.35">
      <c r="B52" s="21"/>
      <c r="C52" s="21"/>
    </row>
    <row r="53" spans="2:3" ht="12" customHeight="1" x14ac:dyDescent="0.35"/>
    <row r="54" spans="2:3" ht="130.5" x14ac:dyDescent="0.35">
      <c r="B54" s="18" t="s">
        <v>118</v>
      </c>
      <c r="C54" s="19" t="s">
        <v>119</v>
      </c>
    </row>
    <row r="55" spans="2:3" ht="6" customHeight="1" x14ac:dyDescent="0.35"/>
    <row r="56" spans="2:3" ht="217.5" x14ac:dyDescent="0.35">
      <c r="C56" s="19" t="s">
        <v>120</v>
      </c>
    </row>
    <row r="57" spans="2:3" ht="6" customHeight="1" x14ac:dyDescent="0.35"/>
    <row r="58" spans="2:3" ht="43.5" x14ac:dyDescent="0.35">
      <c r="C58" s="19" t="s">
        <v>121</v>
      </c>
    </row>
    <row r="59" spans="2:3" ht="10" customHeight="1" x14ac:dyDescent="0.35"/>
    <row r="60" spans="2:3" ht="3" customHeight="1" x14ac:dyDescent="0.35">
      <c r="B60" s="21"/>
      <c r="C60" s="21"/>
    </row>
    <row r="61" spans="2:3" ht="12" customHeight="1" x14ac:dyDescent="0.35"/>
    <row r="62" spans="2:3" ht="145" x14ac:dyDescent="0.35">
      <c r="B62" s="18" t="s">
        <v>122</v>
      </c>
      <c r="C62" s="19" t="s">
        <v>123</v>
      </c>
    </row>
    <row r="63" spans="2:3" ht="6" customHeight="1" x14ac:dyDescent="0.35"/>
    <row r="64" spans="2:3" ht="203" x14ac:dyDescent="0.35">
      <c r="C64" s="19" t="s">
        <v>124</v>
      </c>
    </row>
    <row r="65" spans="2:3" ht="6" customHeight="1" x14ac:dyDescent="0.35"/>
    <row r="66" spans="2:3" ht="43.5" x14ac:dyDescent="0.35">
      <c r="C66" s="19" t="s">
        <v>125</v>
      </c>
    </row>
    <row r="67" spans="2:3" ht="10" customHeight="1" x14ac:dyDescent="0.35"/>
    <row r="68" spans="2:3" ht="3" customHeight="1" x14ac:dyDescent="0.35">
      <c r="B68" s="21"/>
      <c r="C68" s="21"/>
    </row>
    <row r="69" spans="2:3" ht="12" customHeight="1" x14ac:dyDescent="0.35"/>
    <row r="70" spans="2:3" ht="101.5" x14ac:dyDescent="0.35">
      <c r="B70" s="18" t="s">
        <v>126</v>
      </c>
      <c r="C70" s="19" t="s">
        <v>127</v>
      </c>
    </row>
    <row r="71" spans="2:3" ht="6" customHeight="1" x14ac:dyDescent="0.35"/>
    <row r="72" spans="2:3" ht="145" x14ac:dyDescent="0.35">
      <c r="C72" s="19" t="s">
        <v>128</v>
      </c>
    </row>
    <row r="73" spans="2:3" ht="6" customHeight="1" x14ac:dyDescent="0.35"/>
    <row r="74" spans="2:3" ht="43.5" x14ac:dyDescent="0.35">
      <c r="C74" s="19" t="s">
        <v>129</v>
      </c>
    </row>
    <row r="78" spans="2:3" ht="32" customHeight="1" x14ac:dyDescent="0.35">
      <c r="B78" s="78" t="s">
        <v>73</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130</v>
      </c>
      <c r="C2" s="80"/>
      <c r="D2" s="80"/>
      <c r="E2" s="80"/>
      <c r="F2" s="80"/>
      <c r="G2" s="80"/>
      <c r="H2" s="80"/>
      <c r="I2" s="80"/>
    </row>
    <row r="4" spans="2:15" ht="18.5" x14ac:dyDescent="0.45">
      <c r="B4" s="37" t="s">
        <v>131</v>
      </c>
    </row>
    <row r="5" spans="2:15" x14ac:dyDescent="0.35">
      <c r="B5" s="39" t="s">
        <v>19</v>
      </c>
      <c r="C5" s="39" t="s">
        <v>132</v>
      </c>
      <c r="D5" s="39" t="s">
        <v>133</v>
      </c>
      <c r="F5" s="81" t="s">
        <v>134</v>
      </c>
      <c r="G5" s="81"/>
      <c r="H5" s="81"/>
      <c r="I5" s="82" t="s">
        <v>135</v>
      </c>
      <c r="J5" s="82"/>
      <c r="K5" s="82"/>
      <c r="L5" s="82"/>
      <c r="M5" s="82"/>
      <c r="N5" s="82"/>
      <c r="O5" s="82"/>
    </row>
    <row r="6" spans="2:15" x14ac:dyDescent="0.35">
      <c r="B6" s="45" t="s">
        <v>136</v>
      </c>
      <c r="C6" s="46">
        <v>11</v>
      </c>
      <c r="D6" s="47" t="s">
        <v>19</v>
      </c>
      <c r="F6" s="81" t="s">
        <v>137</v>
      </c>
      <c r="G6" s="81"/>
      <c r="H6" s="81"/>
      <c r="I6" s="83" t="s">
        <v>138</v>
      </c>
      <c r="J6" s="83"/>
      <c r="K6" s="83"/>
      <c r="L6" s="83"/>
      <c r="M6" s="83"/>
      <c r="N6" s="83"/>
      <c r="O6" s="83"/>
    </row>
    <row r="7" spans="2:15" x14ac:dyDescent="0.35">
      <c r="B7" s="48" t="s">
        <v>139</v>
      </c>
      <c r="C7" s="49">
        <f>C6-C8-C9</f>
        <v>11</v>
      </c>
      <c r="D7" s="50">
        <f>IF(C6&gt;0,C7/C6,0)</f>
        <v>1</v>
      </c>
      <c r="F7" s="81" t="s">
        <v>140</v>
      </c>
      <c r="G7" s="81"/>
      <c r="H7" s="81"/>
      <c r="I7" s="83" t="s">
        <v>138</v>
      </c>
      <c r="J7" s="83"/>
      <c r="K7" s="83"/>
      <c r="L7" s="83"/>
      <c r="M7" s="83"/>
      <c r="N7" s="83"/>
      <c r="O7" s="83"/>
    </row>
    <row r="8" spans="2:15" x14ac:dyDescent="0.35">
      <c r="B8" s="41" t="s">
        <v>141</v>
      </c>
      <c r="C8" s="42">
        <f>COUNTIF('Recommendations'!G:G,"Risk Accepted")</f>
        <v>0</v>
      </c>
      <c r="D8" s="43">
        <f>IF(C6&gt;0,C8/C6,0)</f>
        <v>0</v>
      </c>
      <c r="F8" s="81" t="s">
        <v>142</v>
      </c>
      <c r="G8" s="81"/>
      <c r="H8" s="81"/>
      <c r="I8" s="83" t="s">
        <v>138</v>
      </c>
      <c r="J8" s="83"/>
      <c r="K8" s="83"/>
      <c r="L8" s="83"/>
      <c r="M8" s="83"/>
      <c r="N8" s="83"/>
      <c r="O8" s="83"/>
    </row>
    <row r="9" spans="2:15" x14ac:dyDescent="0.35">
      <c r="B9" s="41" t="s">
        <v>143</v>
      </c>
      <c r="C9" s="42">
        <f>COUNTIF('Recommendations'!G:G,"N/A")</f>
        <v>0</v>
      </c>
      <c r="D9" s="43">
        <f>IF(C6&gt;0,C9/C6,0)</f>
        <v>0</v>
      </c>
      <c r="F9" s="81" t="s">
        <v>144</v>
      </c>
      <c r="G9" s="81"/>
      <c r="H9" s="81"/>
      <c r="I9" s="83" t="s">
        <v>138</v>
      </c>
      <c r="J9" s="83"/>
      <c r="K9" s="83"/>
      <c r="L9" s="83"/>
      <c r="M9" s="83"/>
      <c r="N9" s="83"/>
      <c r="O9" s="83"/>
    </row>
    <row r="12" spans="2:15" ht="18.5" x14ac:dyDescent="0.45">
      <c r="B12" s="37" t="s">
        <v>145</v>
      </c>
    </row>
    <row r="14" spans="2:15" x14ac:dyDescent="0.35">
      <c r="B14" s="51" t="s">
        <v>146</v>
      </c>
    </row>
    <row r="15" spans="2:15" x14ac:dyDescent="0.35">
      <c r="B15" s="39" t="s">
        <v>19</v>
      </c>
      <c r="C15" s="39" t="s">
        <v>147</v>
      </c>
      <c r="D15" s="39" t="s">
        <v>148</v>
      </c>
      <c r="E15" s="39" t="s">
        <v>149</v>
      </c>
      <c r="F15" s="39" t="s">
        <v>150</v>
      </c>
    </row>
    <row r="16" spans="2:15" x14ac:dyDescent="0.35">
      <c r="B16" s="41" t="s">
        <v>151</v>
      </c>
      <c r="C16" s="42">
        <f>COUNTIF('Recommendations'!L:L,"Resolved")</f>
        <v>0</v>
      </c>
      <c r="D16" s="42">
        <f>COUNTIF('Recommendations'!L:L,"Testing")</f>
        <v>0</v>
      </c>
      <c r="E16" s="42">
        <f>COUNTIF('Recommendations'!L:L,"Outstanding")</f>
        <v>11</v>
      </c>
      <c r="F16" s="42">
        <f>SUM(C16:E16)</f>
        <v>11</v>
      </c>
    </row>
    <row r="18" spans="2:6" x14ac:dyDescent="0.35">
      <c r="B18" s="51" t="s">
        <v>152</v>
      </c>
    </row>
    <row r="19" spans="2:6" x14ac:dyDescent="0.35">
      <c r="B19" s="52" t="s">
        <v>19</v>
      </c>
      <c r="C19" s="52" t="s">
        <v>147</v>
      </c>
      <c r="D19" s="52" t="s">
        <v>148</v>
      </c>
      <c r="E19" s="52" t="s">
        <v>149</v>
      </c>
      <c r="F19" s="52" t="s">
        <v>19</v>
      </c>
    </row>
    <row r="20" spans="2:6" x14ac:dyDescent="0.35">
      <c r="B20" s="41" t="s">
        <v>151</v>
      </c>
      <c r="C20" s="43">
        <f>IF(F16&gt;0, C16/F16, 0)</f>
        <v>0</v>
      </c>
      <c r="D20" s="43">
        <f>IF(F16&gt;0, D16/F16, 0)</f>
        <v>0</v>
      </c>
      <c r="E20" s="43">
        <f>IF(F16&gt;0, E16/F16, 0)</f>
        <v>1</v>
      </c>
      <c r="F20" s="44" t="s">
        <v>19</v>
      </c>
    </row>
    <row r="25" spans="2:6" ht="18.5" x14ac:dyDescent="0.45">
      <c r="B25" s="37" t="s">
        <v>153</v>
      </c>
    </row>
    <row r="27" spans="2:6" x14ac:dyDescent="0.35">
      <c r="B27" s="51" t="s">
        <v>146</v>
      </c>
    </row>
    <row r="28" spans="2:6" x14ac:dyDescent="0.35">
      <c r="B28" s="39" t="s">
        <v>5</v>
      </c>
      <c r="C28" s="39" t="s">
        <v>147</v>
      </c>
      <c r="D28" s="39" t="s">
        <v>148</v>
      </c>
      <c r="E28" s="39" t="s">
        <v>149</v>
      </c>
      <c r="F28" s="39" t="s">
        <v>150</v>
      </c>
    </row>
    <row r="29" spans="2:6" x14ac:dyDescent="0.35">
      <c r="B29" s="41" t="s">
        <v>154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155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156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157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158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11</v>
      </c>
      <c r="F34" s="42">
        <f t="shared" si="0"/>
        <v>11</v>
      </c>
    </row>
    <row r="36" spans="2:6" x14ac:dyDescent="0.35">
      <c r="B36" s="51" t="s">
        <v>152</v>
      </c>
    </row>
    <row r="37" spans="2:6" x14ac:dyDescent="0.35">
      <c r="B37" s="52" t="s">
        <v>5</v>
      </c>
      <c r="C37" s="52" t="s">
        <v>147</v>
      </c>
      <c r="D37" s="52" t="s">
        <v>148</v>
      </c>
      <c r="E37" s="52" t="s">
        <v>149</v>
      </c>
      <c r="F37" s="52" t="s">
        <v>19</v>
      </c>
    </row>
    <row r="38" spans="2:6" x14ac:dyDescent="0.35">
      <c r="B38" s="41" t="s">
        <v>154</v>
      </c>
      <c r="C38" s="43">
        <f t="shared" ref="C38:C43" si="1">IF(F29&gt;0, C29/F29, 0)</f>
        <v>0</v>
      </c>
      <c r="D38" s="43">
        <f t="shared" ref="D38:D43" si="2">IF(F29&gt;0, D29/F29, 0)</f>
        <v>0</v>
      </c>
      <c r="E38" s="43">
        <f t="shared" ref="E38:E43" si="3">IF(F29&gt;0, E29/F29, 0)</f>
        <v>0</v>
      </c>
      <c r="F38" s="44" t="s">
        <v>19</v>
      </c>
    </row>
    <row r="39" spans="2:6" x14ac:dyDescent="0.35">
      <c r="B39" s="41" t="s">
        <v>155</v>
      </c>
      <c r="C39" s="43">
        <f t="shared" si="1"/>
        <v>0</v>
      </c>
      <c r="D39" s="43">
        <f t="shared" si="2"/>
        <v>0</v>
      </c>
      <c r="E39" s="43">
        <f t="shared" si="3"/>
        <v>0</v>
      </c>
      <c r="F39" s="44" t="s">
        <v>19</v>
      </c>
    </row>
    <row r="40" spans="2:6" x14ac:dyDescent="0.35">
      <c r="B40" s="41" t="s">
        <v>156</v>
      </c>
      <c r="C40" s="43">
        <f t="shared" si="1"/>
        <v>0</v>
      </c>
      <c r="D40" s="43">
        <f t="shared" si="2"/>
        <v>0</v>
      </c>
      <c r="E40" s="43">
        <f t="shared" si="3"/>
        <v>0</v>
      </c>
      <c r="F40" s="44" t="s">
        <v>19</v>
      </c>
    </row>
    <row r="41" spans="2:6" x14ac:dyDescent="0.35">
      <c r="B41" s="41" t="s">
        <v>157</v>
      </c>
      <c r="C41" s="43">
        <f t="shared" si="1"/>
        <v>0</v>
      </c>
      <c r="D41" s="43">
        <f t="shared" si="2"/>
        <v>0</v>
      </c>
      <c r="E41" s="43">
        <f t="shared" si="3"/>
        <v>0</v>
      </c>
      <c r="F41" s="44" t="s">
        <v>19</v>
      </c>
    </row>
    <row r="42" spans="2:6" x14ac:dyDescent="0.35">
      <c r="B42" s="41" t="s">
        <v>158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159</v>
      </c>
    </row>
    <row r="50" spans="2:6" x14ac:dyDescent="0.35">
      <c r="B50" s="51" t="s">
        <v>146</v>
      </c>
    </row>
    <row r="51" spans="2:6" x14ac:dyDescent="0.35">
      <c r="B51" s="39" t="s">
        <v>2</v>
      </c>
      <c r="C51" s="39" t="s">
        <v>147</v>
      </c>
      <c r="D51" s="39" t="s">
        <v>148</v>
      </c>
      <c r="E51" s="39" t="s">
        <v>149</v>
      </c>
      <c r="F51" s="39" t="s">
        <v>150</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11</v>
      </c>
      <c r="F52" s="42">
        <f>SUM(C52:E52)</f>
        <v>11</v>
      </c>
    </row>
    <row r="54" spans="2:6" x14ac:dyDescent="0.35">
      <c r="B54" s="51" t="s">
        <v>152</v>
      </c>
    </row>
    <row r="55" spans="2:6" x14ac:dyDescent="0.35">
      <c r="B55" s="52" t="s">
        <v>2</v>
      </c>
      <c r="C55" s="52" t="s">
        <v>147</v>
      </c>
      <c r="D55" s="52" t="s">
        <v>148</v>
      </c>
      <c r="E55" s="52" t="s">
        <v>149</v>
      </c>
      <c r="F55" s="52" t="s">
        <v>19</v>
      </c>
    </row>
    <row r="56" spans="2:6" x14ac:dyDescent="0.35">
      <c r="B56" s="41" t="s">
        <v>15</v>
      </c>
      <c r="C56" s="43">
        <f>IF(F52&gt;0, C52/F52, 0)</f>
        <v>0</v>
      </c>
      <c r="D56" s="43">
        <f>IF(F52&gt;0, D52/F52, 0)</f>
        <v>0</v>
      </c>
      <c r="E56" s="43">
        <f>IF(F52&gt;0, E52/F52, 0)</f>
        <v>1</v>
      </c>
      <c r="F56" s="44" t="s">
        <v>19</v>
      </c>
    </row>
    <row r="61" spans="2:6" ht="18.5" x14ac:dyDescent="0.45">
      <c r="B61" s="37" t="s">
        <v>160</v>
      </c>
    </row>
    <row r="63" spans="2:6" x14ac:dyDescent="0.35">
      <c r="B63" s="51" t="s">
        <v>146</v>
      </c>
    </row>
    <row r="64" spans="2:6" x14ac:dyDescent="0.35">
      <c r="B64" s="39" t="s">
        <v>3</v>
      </c>
      <c r="C64" s="39" t="s">
        <v>147</v>
      </c>
      <c r="D64" s="39" t="s">
        <v>148</v>
      </c>
      <c r="E64" s="39" t="s">
        <v>149</v>
      </c>
      <c r="F64" s="39" t="s">
        <v>150</v>
      </c>
    </row>
    <row r="65" spans="2:6" x14ac:dyDescent="0.35">
      <c r="B65" s="41" t="s">
        <v>161</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162</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163</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164</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11</v>
      </c>
      <c r="F69" s="42">
        <f>SUM(C69:E69)</f>
        <v>11</v>
      </c>
    </row>
    <row r="71" spans="2:6" x14ac:dyDescent="0.35">
      <c r="B71" s="51" t="s">
        <v>152</v>
      </c>
    </row>
    <row r="72" spans="2:6" x14ac:dyDescent="0.35">
      <c r="B72" s="52" t="s">
        <v>3</v>
      </c>
      <c r="C72" s="52" t="s">
        <v>147</v>
      </c>
      <c r="D72" s="52" t="s">
        <v>148</v>
      </c>
      <c r="E72" s="52" t="s">
        <v>149</v>
      </c>
      <c r="F72" s="52" t="s">
        <v>19</v>
      </c>
    </row>
    <row r="73" spans="2:6" x14ac:dyDescent="0.35">
      <c r="B73" s="41" t="s">
        <v>161</v>
      </c>
      <c r="C73" s="43">
        <f>IF(F65&gt;0, C65/F65, 0)</f>
        <v>0</v>
      </c>
      <c r="D73" s="43">
        <f>IF(F65&gt;0, D65/F65, 0)</f>
        <v>0</v>
      </c>
      <c r="E73" s="43">
        <f>IF(F65&gt;0, E65/F65, 0)</f>
        <v>0</v>
      </c>
      <c r="F73" s="44" t="s">
        <v>19</v>
      </c>
    </row>
    <row r="74" spans="2:6" x14ac:dyDescent="0.35">
      <c r="B74" s="41" t="s">
        <v>162</v>
      </c>
      <c r="C74" s="43">
        <f>IF(F66&gt;0, C66/F66, 0)</f>
        <v>0</v>
      </c>
      <c r="D74" s="43">
        <f>IF(F66&gt;0, D66/F66, 0)</f>
        <v>0</v>
      </c>
      <c r="E74" s="43">
        <f>IF(F66&gt;0, E66/F66, 0)</f>
        <v>0</v>
      </c>
      <c r="F74" s="44" t="s">
        <v>19</v>
      </c>
    </row>
    <row r="75" spans="2:6" x14ac:dyDescent="0.35">
      <c r="B75" s="41" t="s">
        <v>163</v>
      </c>
      <c r="C75" s="43">
        <f>IF(F67&gt;0, C67/F67, 0)</f>
        <v>0</v>
      </c>
      <c r="D75" s="43">
        <f>IF(F67&gt;0, D67/F67, 0)</f>
        <v>0</v>
      </c>
      <c r="E75" s="43">
        <f>IF(F67&gt;0, E67/F67, 0)</f>
        <v>0</v>
      </c>
      <c r="F75" s="44" t="s">
        <v>19</v>
      </c>
    </row>
    <row r="76" spans="2:6" x14ac:dyDescent="0.35">
      <c r="B76" s="41" t="s">
        <v>164</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165</v>
      </c>
    </row>
    <row r="84" spans="2:6" x14ac:dyDescent="0.35">
      <c r="B84" s="51" t="s">
        <v>146</v>
      </c>
    </row>
    <row r="85" spans="2:6" x14ac:dyDescent="0.35">
      <c r="B85" s="39" t="s">
        <v>166</v>
      </c>
      <c r="C85" s="39" t="s">
        <v>147</v>
      </c>
      <c r="D85" s="39" t="s">
        <v>148</v>
      </c>
      <c r="E85" s="39" t="s">
        <v>149</v>
      </c>
      <c r="F85" s="39" t="s">
        <v>150</v>
      </c>
    </row>
    <row r="86" spans="2:6" x14ac:dyDescent="0.35">
      <c r="B86" s="41" t="s">
        <v>167</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168</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169</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11</v>
      </c>
      <c r="F89" s="42">
        <f>SUM(C89:E89)</f>
        <v>11</v>
      </c>
    </row>
    <row r="91" spans="2:6" x14ac:dyDescent="0.35">
      <c r="B91" s="51" t="s">
        <v>152</v>
      </c>
    </row>
    <row r="92" spans="2:6" x14ac:dyDescent="0.35">
      <c r="B92" s="52" t="s">
        <v>166</v>
      </c>
      <c r="C92" s="52" t="s">
        <v>147</v>
      </c>
      <c r="D92" s="52" t="s">
        <v>148</v>
      </c>
      <c r="E92" s="52" t="s">
        <v>149</v>
      </c>
      <c r="F92" s="52" t="s">
        <v>19</v>
      </c>
    </row>
    <row r="93" spans="2:6" x14ac:dyDescent="0.35">
      <c r="B93" s="41" t="s">
        <v>167</v>
      </c>
      <c r="C93" s="43">
        <f>IF(F86&gt;0, C86/F86, 0)</f>
        <v>0</v>
      </c>
      <c r="D93" s="43">
        <f>IF(F86&gt;0, D86/F86, 0)</f>
        <v>0</v>
      </c>
      <c r="E93" s="43">
        <f>IF(F86&gt;0, E86/F86, 0)</f>
        <v>0</v>
      </c>
      <c r="F93" s="44" t="s">
        <v>19</v>
      </c>
    </row>
    <row r="94" spans="2:6" x14ac:dyDescent="0.35">
      <c r="B94" s="41" t="s">
        <v>168</v>
      </c>
      <c r="C94" s="43">
        <f>IF(F87&gt;0, C87/F87, 0)</f>
        <v>0</v>
      </c>
      <c r="D94" s="43">
        <f>IF(F87&gt;0, D87/F87, 0)</f>
        <v>0</v>
      </c>
      <c r="E94" s="43">
        <f>IF(F87&gt;0, E87/F87, 0)</f>
        <v>0</v>
      </c>
      <c r="F94" s="44" t="s">
        <v>19</v>
      </c>
    </row>
    <row r="95" spans="2:6" x14ac:dyDescent="0.35">
      <c r="B95" s="41" t="s">
        <v>169</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170</v>
      </c>
      <c r="J101" s="37" t="s">
        <v>171</v>
      </c>
    </row>
    <row r="102" spans="2:15" x14ac:dyDescent="0.35">
      <c r="B102" s="39" t="s">
        <v>5</v>
      </c>
      <c r="C102" s="84" t="s">
        <v>172</v>
      </c>
      <c r="D102" s="84"/>
      <c r="E102" s="39" t="s">
        <v>139</v>
      </c>
      <c r="F102" s="39" t="s">
        <v>147</v>
      </c>
      <c r="G102" s="84" t="s">
        <v>173</v>
      </c>
      <c r="H102" s="84"/>
      <c r="J102" s="39" t="s">
        <v>5</v>
      </c>
      <c r="K102" s="39" t="s">
        <v>161</v>
      </c>
      <c r="L102" s="39" t="s">
        <v>162</v>
      </c>
      <c r="M102" s="39" t="s">
        <v>163</v>
      </c>
      <c r="N102" s="39" t="s">
        <v>164</v>
      </c>
      <c r="O102" s="39" t="s">
        <v>16</v>
      </c>
    </row>
    <row r="103" spans="2:15" x14ac:dyDescent="0.35">
      <c r="B103" s="45" t="s">
        <v>154</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154</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155</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155</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156</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156</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157</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157</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158</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158</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11</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11</v>
      </c>
    </row>
    <row r="115" spans="2:24" ht="21" x14ac:dyDescent="0.5">
      <c r="B115" s="37" t="s">
        <v>174</v>
      </c>
      <c r="P115" s="54" t="s">
        <v>175</v>
      </c>
    </row>
    <row r="117" spans="2:24" ht="60" customHeight="1" x14ac:dyDescent="0.35">
      <c r="B117" s="87" t="s">
        <v>176</v>
      </c>
      <c r="C117" s="80"/>
      <c r="D117" s="80"/>
      <c r="E117" s="80"/>
      <c r="F117" s="80"/>
      <c r="P117" s="87" t="s">
        <v>177</v>
      </c>
      <c r="Q117" s="80"/>
      <c r="R117" s="80"/>
      <c r="S117" s="80"/>
      <c r="T117" s="80"/>
      <c r="U117" s="80"/>
      <c r="V117" s="80"/>
      <c r="W117" s="80"/>
    </row>
    <row r="119" spans="2:24" ht="30" customHeight="1" x14ac:dyDescent="0.35">
      <c r="P119" s="55" t="s">
        <v>178</v>
      </c>
      <c r="Q119" s="56">
        <f>C16</f>
        <v>0</v>
      </c>
      <c r="R119" s="57"/>
      <c r="S119" s="56">
        <f>C65</f>
        <v>0</v>
      </c>
      <c r="T119" s="57"/>
      <c r="U119" s="56">
        <f>C66</f>
        <v>0</v>
      </c>
      <c r="V119" s="57"/>
      <c r="W119" s="56">
        <f>C67</f>
        <v>0</v>
      </c>
      <c r="X119" s="57"/>
    </row>
    <row r="120" spans="2:24" ht="35" customHeight="1" x14ac:dyDescent="0.35">
      <c r="P120" s="58" t="s">
        <v>179</v>
      </c>
      <c r="Q120" s="58" t="s">
        <v>180</v>
      </c>
      <c r="R120" s="58" t="s">
        <v>181</v>
      </c>
      <c r="S120" s="58" t="s">
        <v>182</v>
      </c>
      <c r="T120" s="58" t="s">
        <v>183</v>
      </c>
      <c r="U120" s="58" t="s">
        <v>184</v>
      </c>
      <c r="V120" s="58" t="s">
        <v>185</v>
      </c>
      <c r="W120" s="58" t="s">
        <v>186</v>
      </c>
      <c r="X120" s="58" t="s">
        <v>187</v>
      </c>
    </row>
    <row r="121" spans="2:24" x14ac:dyDescent="0.35">
      <c r="O121" s="59" t="s">
        <v>188</v>
      </c>
      <c r="P121" s="60" t="s">
        <v>189</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190</v>
      </c>
      <c r="P156" s="54" t="s">
        <v>191</v>
      </c>
    </row>
    <row r="158" spans="2:24" ht="45" customHeight="1" x14ac:dyDescent="0.35">
      <c r="B158" s="87" t="s">
        <v>192</v>
      </c>
      <c r="C158" s="80"/>
      <c r="D158" s="80"/>
      <c r="E158" s="80"/>
      <c r="F158" s="80"/>
      <c r="P158" s="87" t="s">
        <v>193</v>
      </c>
      <c r="Q158" s="80"/>
      <c r="R158" s="80"/>
      <c r="S158" s="80"/>
      <c r="T158" s="80"/>
      <c r="U158" s="80"/>
    </row>
    <row r="159" spans="2:24" ht="35" customHeight="1" x14ac:dyDescent="0.35">
      <c r="P159" s="84" t="s">
        <v>194</v>
      </c>
      <c r="Q159" s="84"/>
      <c r="R159" s="84" t="s">
        <v>195</v>
      </c>
      <c r="S159" s="84"/>
      <c r="T159" s="84"/>
    </row>
    <row r="160" spans="2:24" ht="30" customHeight="1" x14ac:dyDescent="0.35">
      <c r="P160" s="88">
        <v>0</v>
      </c>
      <c r="Q160" s="89"/>
      <c r="R160" s="90" t="s">
        <v>196</v>
      </c>
      <c r="S160" s="91"/>
      <c r="T160" s="91"/>
    </row>
    <row r="163" spans="16:22" ht="25" customHeight="1" x14ac:dyDescent="0.35">
      <c r="P163" s="63" t="s">
        <v>179</v>
      </c>
      <c r="Q163" s="63" t="s">
        <v>197</v>
      </c>
      <c r="R163" s="63" t="s">
        <v>198</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73</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2"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10" t="s">
        <v>68</v>
      </c>
      <c r="B12" s="5" t="s">
        <v>69</v>
      </c>
      <c r="C12" s="6" t="s">
        <v>15</v>
      </c>
      <c r="D12" s="7" t="s">
        <v>16</v>
      </c>
      <c r="E12" s="7" t="s">
        <v>17</v>
      </c>
      <c r="F12" s="7" t="s">
        <v>18</v>
      </c>
      <c r="G12" s="7" t="s">
        <v>19</v>
      </c>
      <c r="H12" s="8" t="s">
        <v>19</v>
      </c>
      <c r="I12" s="5" t="s">
        <v>70</v>
      </c>
      <c r="J12" s="5" t="s">
        <v>71</v>
      </c>
      <c r="K12" s="5" t="s">
        <v>72</v>
      </c>
      <c r="L12" s="7" t="str">
        <f t="shared" si="0"/>
        <v>Outstanding</v>
      </c>
      <c r="M12" s="12" t="s">
        <v>19</v>
      </c>
    </row>
    <row r="16" spans="1:13" ht="32" customHeight="1" x14ac:dyDescent="0.35">
      <c r="A16" s="78" t="s">
        <v>73</v>
      </c>
      <c r="B16" s="78"/>
      <c r="C16" s="78"/>
      <c r="D16" s="78"/>
    </row>
  </sheetData>
  <mergeCells count="1">
    <mergeCell ref="A16:D16"/>
  </mergeCells>
  <conditionalFormatting sqref="C2:C12">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2">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2">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2">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2" xr:uid="{00000000-0002-0000-0200-000000000000}">
      <formula1>"Must,Should,Could,Won't,Unassigned"</formula1>
    </dataValidation>
    <dataValidation type="list" showErrorMessage="1" errorTitle="Invalid Value" error="Please select a value from the list: Low, Medium, High, Unassessed." sqref="E2:E12" xr:uid="{00000000-0002-0000-0200-000001000000}">
      <formula1>"Low,Medium,High,Unassessed"</formula1>
    </dataValidation>
    <dataValidation type="list" showErrorMessage="1" errorTitle="Invalid Value" error="Please select a value from the list: Phase1, Phase2, Phase3, Phase4, Phase5, Pending." sqref="F2:F1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2" xr:uid="{00000000-0002-0000-0200-000003000000}">
      <formula1>"Implemented,Testing,Failed,Compensated,Risk Accepted,N/A"</formula1>
    </dataValidation>
  </dataValidations>
  <hyperlinks>
    <hyperlink ref="A1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199</v>
      </c>
      <c r="C2" s="95" t="s">
        <v>199</v>
      </c>
      <c r="D2" s="95" t="s">
        <v>199</v>
      </c>
      <c r="E2" s="95" t="s">
        <v>199</v>
      </c>
      <c r="F2" s="95" t="s">
        <v>199</v>
      </c>
      <c r="G2" s="95" t="s">
        <v>199</v>
      </c>
      <c r="H2" s="99" t="s">
        <v>200</v>
      </c>
      <c r="I2" s="99" t="s">
        <v>200</v>
      </c>
      <c r="J2" s="99" t="s">
        <v>200</v>
      </c>
      <c r="K2" s="99" t="s">
        <v>200</v>
      </c>
      <c r="L2" s="99" t="s">
        <v>200</v>
      </c>
      <c r="M2" s="98" t="s">
        <v>201</v>
      </c>
      <c r="N2" s="98" t="s">
        <v>201</v>
      </c>
      <c r="O2" s="100" t="s">
        <v>202</v>
      </c>
      <c r="P2" s="100" t="s">
        <v>202</v>
      </c>
      <c r="Q2" s="96" t="s">
        <v>11</v>
      </c>
      <c r="R2" s="96" t="s">
        <v>11</v>
      </c>
      <c r="S2" s="96" t="s">
        <v>11</v>
      </c>
      <c r="T2" s="97" t="s">
        <v>203</v>
      </c>
    </row>
    <row r="3" spans="2:20" ht="35" customHeight="1" x14ac:dyDescent="0.35">
      <c r="B3" s="68" t="s">
        <v>204</v>
      </c>
      <c r="C3" s="68" t="s">
        <v>205</v>
      </c>
      <c r="D3" s="68" t="s">
        <v>206</v>
      </c>
      <c r="E3" s="68" t="s">
        <v>207</v>
      </c>
      <c r="F3" s="68" t="s">
        <v>208</v>
      </c>
      <c r="G3" s="68" t="s">
        <v>9</v>
      </c>
      <c r="H3" s="69" t="s">
        <v>209</v>
      </c>
      <c r="I3" s="69" t="s">
        <v>210</v>
      </c>
      <c r="J3" s="69" t="s">
        <v>211</v>
      </c>
      <c r="K3" s="69" t="s">
        <v>212</v>
      </c>
      <c r="L3" s="69" t="s">
        <v>144</v>
      </c>
      <c r="M3" s="70" t="s">
        <v>213</v>
      </c>
      <c r="N3" s="70" t="s">
        <v>214</v>
      </c>
      <c r="O3" s="71" t="s">
        <v>215</v>
      </c>
      <c r="P3" s="71" t="s">
        <v>216</v>
      </c>
      <c r="Q3" s="72" t="s">
        <v>11</v>
      </c>
      <c r="R3" s="72" t="s">
        <v>217</v>
      </c>
      <c r="S3" s="72" t="s">
        <v>218</v>
      </c>
      <c r="T3" s="73" t="s">
        <v>219</v>
      </c>
    </row>
    <row r="4" spans="2:20" ht="60" customHeight="1" x14ac:dyDescent="0.35">
      <c r="B4" s="74" t="s">
        <v>220</v>
      </c>
      <c r="C4" s="74" t="s">
        <v>221</v>
      </c>
      <c r="D4" s="74" t="s">
        <v>222</v>
      </c>
      <c r="E4" s="74" t="s">
        <v>223</v>
      </c>
      <c r="F4" s="74" t="s">
        <v>224</v>
      </c>
      <c r="G4" s="74" t="s">
        <v>225</v>
      </c>
      <c r="H4" s="74" t="s">
        <v>226</v>
      </c>
      <c r="I4" s="74" t="s">
        <v>227</v>
      </c>
      <c r="J4" s="74" t="s">
        <v>228</v>
      </c>
      <c r="K4" s="74" t="s">
        <v>229</v>
      </c>
      <c r="L4" s="74" t="s">
        <v>230</v>
      </c>
      <c r="M4" s="74" t="s">
        <v>231</v>
      </c>
      <c r="N4" s="74" t="s">
        <v>232</v>
      </c>
      <c r="O4" s="74" t="s">
        <v>233</v>
      </c>
      <c r="P4" s="74" t="s">
        <v>234</v>
      </c>
      <c r="Q4" s="74" t="s">
        <v>235</v>
      </c>
      <c r="R4" s="74" t="s">
        <v>236</v>
      </c>
      <c r="S4" s="74" t="s">
        <v>237</v>
      </c>
      <c r="T4" s="74" t="s">
        <v>238</v>
      </c>
    </row>
    <row r="5" spans="2:20" ht="60" customHeight="1" x14ac:dyDescent="0.35">
      <c r="B5" s="36" t="s">
        <v>239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240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241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242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243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244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245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246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247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248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249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250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251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252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253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254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255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256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257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258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259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260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261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262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263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264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265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266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267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268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269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270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271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272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273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274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275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276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277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278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279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280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281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282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283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284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285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286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287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288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73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OneNote 2010 Security Technical Implementation Guide - SHGIR</dc:title>
  <dc:subject>Generated on: 2026-06-08 12:33:43</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2026-06-08T11:33:49Z</dcterms:modified>
  <cp:category>DISA-STIG</cp:category>
  <cp:contentStatus>Draft</cp:contentStatus>
</cp:coreProperties>
</file>