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63777A90B14D9D6A682574BC7B8BBC0C48CC10B" xr6:coauthVersionLast="47" xr6:coauthVersionMax="47" xr10:uidLastSave="{B85C76E7-2FB4-46C9-8738-175A40F405B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D76" i="3" s="1"/>
  <c r="E68" i="3"/>
  <c r="D68" i="3"/>
  <c r="C68" i="3"/>
  <c r="E67" i="3"/>
  <c r="D67" i="3"/>
  <c r="C67" i="3"/>
  <c r="W119" i="3" s="1"/>
  <c r="F66" i="3"/>
  <c r="V149" i="3" s="1"/>
  <c r="E66" i="3"/>
  <c r="D66" i="3"/>
  <c r="C66" i="3"/>
  <c r="U119" i="3" s="1"/>
  <c r="F65" i="3"/>
  <c r="T149" i="3" s="1"/>
  <c r="E65" i="3"/>
  <c r="D65" i="3"/>
  <c r="C65" i="3"/>
  <c r="S119" i="3" s="1"/>
  <c r="E52" i="3"/>
  <c r="D52" i="3"/>
  <c r="F52" i="3" s="1"/>
  <c r="C52" i="3"/>
  <c r="E34" i="3"/>
  <c r="F34" i="3" s="1"/>
  <c r="D34" i="3"/>
  <c r="C34" i="3"/>
  <c r="E33" i="3"/>
  <c r="D33" i="3"/>
  <c r="C33" i="3"/>
  <c r="F33" i="3" s="1"/>
  <c r="E32" i="3"/>
  <c r="D32" i="3"/>
  <c r="C32" i="3"/>
  <c r="F32" i="3" s="1"/>
  <c r="E31" i="3"/>
  <c r="D31" i="3"/>
  <c r="C31" i="3"/>
  <c r="F31" i="3" s="1"/>
  <c r="E30" i="3"/>
  <c r="D30" i="3"/>
  <c r="C30" i="3"/>
  <c r="F30" i="3" s="1"/>
  <c r="E29" i="3"/>
  <c r="D29" i="3"/>
  <c r="C29" i="3"/>
  <c r="F29" i="3" s="1"/>
  <c r="F16" i="3"/>
  <c r="E20" i="3" s="1"/>
  <c r="E16" i="3"/>
  <c r="D16" i="3"/>
  <c r="C16" i="3"/>
  <c r="Q119" i="3" s="1"/>
  <c r="D9" i="3"/>
  <c r="C9" i="3"/>
  <c r="C8" i="3"/>
  <c r="D8" i="3" s="1"/>
  <c r="C7" i="3"/>
  <c r="D7" i="3" s="1"/>
  <c r="E95" i="3" l="1"/>
  <c r="D95" i="3"/>
  <c r="C95" i="3"/>
  <c r="E41" i="3"/>
  <c r="D41" i="3"/>
  <c r="C41" i="3"/>
  <c r="D94" i="3"/>
  <c r="E94" i="3"/>
  <c r="C94" i="3"/>
  <c r="E40" i="3"/>
  <c r="D40" i="3"/>
  <c r="C40" i="3"/>
  <c r="E96" i="3"/>
  <c r="D96" i="3"/>
  <c r="C96" i="3"/>
  <c r="C43" i="3"/>
  <c r="E43" i="3"/>
  <c r="D43" i="3"/>
  <c r="E93" i="3"/>
  <c r="D93" i="3"/>
  <c r="C93" i="3"/>
  <c r="C38" i="3"/>
  <c r="E38" i="3"/>
  <c r="D38" i="3"/>
  <c r="D39" i="3"/>
  <c r="E39" i="3"/>
  <c r="C39" i="3"/>
  <c r="E42" i="3"/>
  <c r="D42" i="3"/>
  <c r="C42" i="3"/>
  <c r="E77" i="3"/>
  <c r="D77" i="3"/>
  <c r="C77" i="3"/>
  <c r="E56" i="3"/>
  <c r="D56" i="3"/>
  <c r="C56" i="3"/>
  <c r="F67" i="3"/>
  <c r="E76" i="3"/>
  <c r="R125" i="3"/>
  <c r="R130" i="3"/>
  <c r="R135" i="3"/>
  <c r="R140" i="3"/>
  <c r="R145" i="3"/>
  <c r="R150" i="3"/>
  <c r="T125" i="3"/>
  <c r="T130" i="3"/>
  <c r="T135" i="3"/>
  <c r="T140" i="3"/>
  <c r="T145" i="3"/>
  <c r="T150" i="3"/>
  <c r="V125" i="3"/>
  <c r="V130" i="3"/>
  <c r="V135" i="3"/>
  <c r="V140" i="3"/>
  <c r="V145" i="3"/>
  <c r="V150" i="3"/>
  <c r="R121" i="3"/>
  <c r="R126" i="3"/>
  <c r="R131" i="3"/>
  <c r="R136" i="3"/>
  <c r="R141" i="3"/>
  <c r="R146" i="3"/>
  <c r="R151" i="3"/>
  <c r="T121" i="3"/>
  <c r="T126" i="3"/>
  <c r="T131" i="3"/>
  <c r="T136" i="3"/>
  <c r="T141" i="3"/>
  <c r="T146" i="3"/>
  <c r="T151" i="3"/>
  <c r="V121" i="3"/>
  <c r="V126" i="3"/>
  <c r="V131" i="3"/>
  <c r="V136" i="3"/>
  <c r="V141" i="3"/>
  <c r="V146" i="3"/>
  <c r="V151" i="3"/>
  <c r="R122" i="3"/>
  <c r="R127" i="3"/>
  <c r="R132" i="3"/>
  <c r="R137" i="3"/>
  <c r="R142" i="3"/>
  <c r="R147" i="3"/>
  <c r="C73" i="3"/>
  <c r="T122" i="3"/>
  <c r="T127" i="3"/>
  <c r="T132" i="3"/>
  <c r="T137" i="3"/>
  <c r="T142" i="3"/>
  <c r="T147" i="3"/>
  <c r="D73" i="3"/>
  <c r="V122" i="3"/>
  <c r="V127" i="3"/>
  <c r="V132" i="3"/>
  <c r="V137" i="3"/>
  <c r="V142" i="3"/>
  <c r="V147" i="3"/>
  <c r="E73" i="3"/>
  <c r="R123" i="3"/>
  <c r="R128" i="3"/>
  <c r="R133" i="3"/>
  <c r="R138" i="3"/>
  <c r="R143" i="3"/>
  <c r="R148" i="3"/>
  <c r="T123" i="3"/>
  <c r="T128" i="3"/>
  <c r="T133" i="3"/>
  <c r="T138" i="3"/>
  <c r="T143" i="3"/>
  <c r="T148" i="3"/>
  <c r="E74" i="3"/>
  <c r="V123" i="3"/>
  <c r="V128" i="3"/>
  <c r="V133" i="3"/>
  <c r="V138" i="3"/>
  <c r="V143" i="3"/>
  <c r="V148" i="3"/>
  <c r="C74" i="3"/>
  <c r="D74" i="3"/>
  <c r="R124" i="3"/>
  <c r="R129" i="3"/>
  <c r="R134" i="3"/>
  <c r="R139" i="3"/>
  <c r="R144" i="3"/>
  <c r="R149" i="3"/>
  <c r="T124" i="3"/>
  <c r="T129" i="3"/>
  <c r="T134" i="3"/>
  <c r="T139" i="3"/>
  <c r="T144" i="3"/>
  <c r="D20" i="3"/>
  <c r="C76" i="3"/>
  <c r="V124" i="3"/>
  <c r="V129" i="3"/>
  <c r="V134" i="3"/>
  <c r="V139" i="3"/>
  <c r="V144" i="3"/>
  <c r="C20" i="3"/>
  <c r="X149" i="3" l="1"/>
  <c r="X144" i="3"/>
  <c r="X139" i="3"/>
  <c r="X134" i="3"/>
  <c r="X129" i="3"/>
  <c r="X124" i="3"/>
  <c r="E75" i="3"/>
  <c r="X148" i="3"/>
  <c r="X143" i="3"/>
  <c r="X138" i="3"/>
  <c r="X133" i="3"/>
  <c r="X128" i="3"/>
  <c r="X123" i="3"/>
  <c r="C75" i="3"/>
  <c r="D75" i="3"/>
  <c r="X147" i="3"/>
  <c r="X142" i="3"/>
  <c r="X137" i="3"/>
  <c r="X132" i="3"/>
  <c r="X127" i="3"/>
  <c r="X122" i="3"/>
  <c r="X151" i="3"/>
  <c r="X146" i="3"/>
  <c r="X141" i="3"/>
  <c r="X136" i="3"/>
  <c r="X131" i="3"/>
  <c r="X126" i="3"/>
  <c r="X121" i="3"/>
  <c r="X150" i="3"/>
  <c r="X145" i="3"/>
  <c r="X140" i="3"/>
  <c r="X135" i="3"/>
  <c r="X130" i="3"/>
  <c r="X125" i="3"/>
</calcChain>
</file>

<file path=xl/sharedStrings.xml><?xml version="1.0" encoding="utf-8"?>
<sst xmlns="http://schemas.openxmlformats.org/spreadsheetml/2006/main" count="513" uniqueCount="244">
  <si>
    <t>Id</t>
  </si>
  <si>
    <t>Title</t>
  </si>
  <si>
    <t>Severity</t>
  </si>
  <si>
    <t>MoSCoW</t>
  </si>
  <si>
    <t>OpsImpact</t>
  </si>
  <si>
    <t>Phase</t>
  </si>
  <si>
    <t>ImplStatus</t>
  </si>
  <si>
    <t>Notes</t>
  </si>
  <si>
    <t>Remediation</t>
  </si>
  <si>
    <t>Description</t>
  </si>
  <si>
    <t>Audit</t>
  </si>
  <si>
    <t>Status</t>
  </si>
  <si>
    <t>LogID</t>
  </si>
  <si>
    <t>V-273867</t>
  </si>
  <si>
    <r>
      <rPr>
        <sz val="11"/>
        <rFont val="Calibri"/>
      </rPr>
      <t>Microsoft Intune service must initiate a session lock after a 15-minute period of inactivity.</t>
    </r>
  </si>
  <si>
    <t>CAT II (Medium)</t>
  </si>
  <si>
    <t>Unassigned</t>
  </si>
  <si>
    <t>Unassessed</t>
  </si>
  <si>
    <t>Pending</t>
  </si>
  <si>
    <t/>
  </si>
  <si>
    <r>
      <rPr>
        <sz val="11"/>
        <color rgb="FF000000"/>
        <rFont val="Calibri"/>
      </rPr>
      <t>Sign in to portal.office365.com (or .us if the user is a GCCH or DOD tenant).</t>
    </r>
    <r>
      <rPr>
        <sz val="11"/>
        <color rgb="FF000000"/>
        <rFont val="Calibri"/>
      </rPr>
      <t xml:space="preserve">
</t>
    </r>
    <r>
      <rPr>
        <sz val="11"/>
        <color rgb="FF000000"/>
        <rFont val="Calibri"/>
      </rPr>
      <t>1. Navigate to Admin &gt;&gt; Settings &gt;&gt; Org Settings &gt;&gt; Security and Privacy (tab on top of page) &gt;&gt; Idle Session Timeout.</t>
    </r>
    <r>
      <rPr>
        <sz val="11"/>
        <color rgb="FF000000"/>
        <rFont val="Calibri"/>
      </rPr>
      <t xml:space="preserve">
</t>
    </r>
    <r>
      <rPr>
        <sz val="11"/>
        <color rgb="FF000000"/>
        <rFont val="Calibri"/>
      </rPr>
      <t>2. Select the check box to enable "Turn on to set the period of inactivity".</t>
    </r>
    <r>
      <rPr>
        <sz val="11"/>
        <color rgb="FF000000"/>
        <rFont val="Calibri"/>
      </rPr>
      <t xml:space="preserve">
</t>
    </r>
    <r>
      <rPr>
        <sz val="11"/>
        <color rgb="FF000000"/>
        <rFont val="Calibri"/>
      </rPr>
      <t>3. Select custom option, then enter "15".</t>
    </r>
    <r>
      <rPr>
        <sz val="11"/>
        <color rgb="FF000000"/>
        <rFont val="Calibri"/>
      </rPr>
      <t xml:space="preserve">
</t>
    </r>
    <r>
      <rPr>
        <sz val="11"/>
        <color rgb="FF000000"/>
        <rFont val="Calibri"/>
      </rPr>
      <t>4. Select "Save".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</si>
  <si>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Satisfies: SRG-APP-000003-UEM-000003, SRG-APP-000295-UEM-000169</t>
    </r>
  </si>
  <si>
    <r>
      <rPr>
        <sz val="11"/>
        <color rgb="FF000000"/>
        <rFont val="Calibri"/>
      </rPr>
      <t>To verify the inactivity timeout is configured for 15 minutes or less, follow the steps outlined below:</t>
    </r>
    <r>
      <rPr>
        <sz val="11"/>
        <color rgb="FF000000"/>
        <rFont val="Calibri"/>
      </rPr>
      <t xml:space="preserve">
</t>
    </r>
    <r>
      <rPr>
        <sz val="11"/>
        <color rgb="FF000000"/>
        <rFont val="Calibri"/>
      </rPr>
      <t>1. Sign in to portal.office365.com (or .us if the user is a GCCH or DOD tenant).</t>
    </r>
    <r>
      <rPr>
        <sz val="11"/>
        <color rgb="FF000000"/>
        <rFont val="Calibri"/>
      </rPr>
      <t xml:space="preserve">
</t>
    </r>
    <r>
      <rPr>
        <sz val="11"/>
        <color rgb="FF000000"/>
        <rFont val="Calibri"/>
      </rPr>
      <t>2. Navigate to Admin &gt;&gt; Settings &gt;&gt; Org Settings &gt;&gt; Security and Privacy (tab on top of page) &gt;&gt; Idle Session Timeout.</t>
    </r>
    <r>
      <rPr>
        <sz val="11"/>
        <color rgb="FF000000"/>
        <rFont val="Calibri"/>
      </rPr>
      <t xml:space="preserve">
</t>
    </r>
    <r>
      <rPr>
        <sz val="11"/>
        <color rgb="FF000000"/>
        <rFont val="Calibri"/>
      </rPr>
      <t>3. Select the check box to enable "Turn on to set the period of inactivity".</t>
    </r>
    <r>
      <rPr>
        <sz val="11"/>
        <color rgb="FF000000"/>
        <rFont val="Calibri"/>
      </rPr>
      <t xml:space="preserve">
</t>
    </r>
    <r>
      <rPr>
        <sz val="11"/>
        <color rgb="FF000000"/>
        <rFont val="Calibri"/>
      </rPr>
      <t>4. Select custom option, then verify it has been set to 15.</t>
    </r>
    <r>
      <rPr>
        <sz val="11"/>
        <color rgb="FF000000"/>
        <rFont val="Calibri"/>
      </rPr>
      <t xml:space="preserve">
</t>
    </r>
    <r>
      <rPr>
        <sz val="11"/>
        <color rgb="FF000000"/>
        <rFont val="Calibri"/>
      </rPr>
      <t>If the inactivity timeout is not set to 15 minutes or less, this is a finding.</t>
    </r>
  </si>
  <si>
    <t>V-273868</t>
  </si>
  <si>
    <r>
      <rPr>
        <sz val="11"/>
        <rFont val="Calibri"/>
      </rPr>
      <t>Microsoft Intune service must be configured to transfer Intune logs to another server for storage, analysis, and reporting at least every seven days.</t>
    </r>
  </si>
  <si>
    <r>
      <rPr>
        <sz val="11"/>
        <color rgb="FF000000"/>
        <rFont val="Calibri"/>
      </rPr>
      <t>There are many methods for off-loading Intune logs, including downloading to a third-party log management server and sending logs to Azure Storage, Event Hubs, or Log Analytics, which are all part of Diagnostics Settings in Intune. Procedures will vary depending on which log management process is used at the site.</t>
    </r>
    <r>
      <rPr>
        <sz val="11"/>
        <color rgb="FF000000"/>
        <rFont val="Calibri"/>
      </rPr>
      <t xml:space="preserve">
</t>
    </r>
    <r>
      <rPr>
        <sz val="11"/>
        <color rgb="FF000000"/>
        <rFont val="Calibri"/>
      </rPr>
      <t xml:space="preserve">If the site is sending logs to Azure Monitor, follow the setup procedures found here: https://learn.microsoft.com/en-us/mem/intune-service/fundamentals/review-logs-using-azure-monitor </t>
    </r>
    <r>
      <rPr>
        <sz val="11"/>
        <color rgb="FF000000"/>
        <rFont val="Calibri"/>
      </rPr>
      <t xml:space="preserve">
</t>
    </r>
    <r>
      <rPr>
        <sz val="11"/>
        <color rgb="FF000000"/>
        <rFont val="Calibri"/>
      </rPr>
      <t>1. Sign in to the Microsoft Intune admin center.</t>
    </r>
    <r>
      <rPr>
        <sz val="11"/>
        <color rgb="FF000000"/>
        <rFont val="Calibri"/>
      </rPr>
      <t xml:space="preserve">
</t>
    </r>
    <r>
      <rPr>
        <sz val="11"/>
        <color rgb="FF000000"/>
        <rFont val="Calibri"/>
      </rPr>
      <t>2. Select Reports &gt;&gt; Diagnostics settings. The first time opening it, turn it on. Otherwise, add a setting.</t>
    </r>
    <r>
      <rPr>
        <sz val="11"/>
        <color rgb="FF000000"/>
        <rFont val="Calibri"/>
      </rPr>
      <t xml:space="preserve">
</t>
    </r>
    <r>
      <rPr>
        <sz val="11"/>
        <color rgb="FF000000"/>
        <rFont val="Calibri"/>
      </rPr>
      <t>If the Azure subscription is not shown, navigate to the top right corner, select the signed in account, and choose "Switch directory". Enter the Azure subscription account, if necessary.</t>
    </r>
    <r>
      <rPr>
        <sz val="11"/>
        <color rgb="FF000000"/>
        <rFont val="Calibri"/>
      </rPr>
      <t xml:space="preserve">
</t>
    </r>
    <r>
      <rPr>
        <sz val="11"/>
        <color rgb="FF000000"/>
        <rFont val="Calibri"/>
      </rPr>
      <t>3. Enter the following properties:</t>
    </r>
    <r>
      <rPr>
        <sz val="11"/>
        <color rgb="FF000000"/>
        <rFont val="Calibri"/>
      </rPr>
      <t xml:space="preserve">
</t>
    </r>
    <r>
      <rPr>
        <sz val="11"/>
        <color rgb="FF000000"/>
        <rFont val="Calibri"/>
      </rPr>
      <t>- Name: Enter a name for the diagnostic settings. This setting includes all the properties entered. For example, enter Route audit logs to storage account.</t>
    </r>
    <r>
      <rPr>
        <sz val="11"/>
        <color rgb="FF000000"/>
        <rFont val="Calibri"/>
      </rPr>
      <t xml:space="preserve">
</t>
    </r>
    <r>
      <rPr>
        <sz val="11"/>
        <color rgb="FF000000"/>
        <rFont val="Calibri"/>
      </rPr>
      <t>- Archive to a storage account: Saves the log data to an Azure Storage account. To save or archive the data, choose this option, then select "Configure". Choose an existing storage account from the list, then click "OK".</t>
    </r>
    <r>
      <rPr>
        <sz val="11"/>
        <color rgb="FF000000"/>
        <rFont val="Calibri"/>
      </rPr>
      <t xml:space="preserve">
</t>
    </r>
    <r>
      <rPr>
        <sz val="11"/>
        <color rgb="FF000000"/>
        <rFont val="Calibri"/>
      </rPr>
      <t>- Stream to an event hub: Streams the logs to Azure Event Hubs. To have analytics on log data using SIEM tools such as Splunk and QRadar, choose this option, then select "Configure". Choose an existing Event Hubs namespace and policy from the list, then click "OK".</t>
    </r>
    <r>
      <rPr>
        <sz val="11"/>
        <color rgb="FF000000"/>
        <rFont val="Calibri"/>
      </rPr>
      <t xml:space="preserve">
</t>
    </r>
    <r>
      <rPr>
        <sz val="11"/>
        <color rgb="FF000000"/>
        <rFont val="Calibri"/>
      </rPr>
      <t>- Send to Log Analytics: Sends the data to Azure Log Analytics. To use visualizations, monitoring and alerting for logs, choose this option, then select "Configure". Create a new workspace and enter the workspace details or choose an existing workspace from the list, then click "OK".</t>
    </r>
    <r>
      <rPr>
        <sz val="11"/>
        <color rgb="FF000000"/>
        <rFont val="Calibri"/>
      </rPr>
      <t xml:space="preserve">
</t>
    </r>
    <r>
      <rPr>
        <sz val="11"/>
        <color rgb="FF000000"/>
        <rFont val="Calibri"/>
      </rPr>
      <t>- LOG &gt; AuditLogs: Choose this option to send the Intune audit logs to the storage account, Event Hubs, or Log Analytics. The audit logs show the history of every task that generates a change in Intune, including who did it and when. For more information, go to IntuneAuditLogs.</t>
    </r>
    <r>
      <rPr>
        <sz val="11"/>
        <color rgb="FF000000"/>
        <rFont val="Calibri"/>
      </rPr>
      <t xml:space="preserve">
</t>
    </r>
    <r>
      <rPr>
        <sz val="11"/>
        <color rgb="FF000000"/>
        <rFont val="Calibri"/>
      </rPr>
      <t>Note: If using a storage account, enter how many days to keep the data (retention). To keep data forever, set Retention (days) to "0".</t>
    </r>
    <r>
      <rPr>
        <sz val="11"/>
        <color rgb="FF000000"/>
        <rFont val="Calibri"/>
      </rPr>
      <t xml:space="preserve">
</t>
    </r>
    <r>
      <rPr>
        <sz val="11"/>
        <color rgb="FF000000"/>
        <rFont val="Calibri"/>
      </rPr>
      <t>- LOG &gt; OperationalLogs: Operational logs show the success or failure of users and devices that enroll in Intune, and details on noncompliant devices. Choose this option to send the enrollment logs to the storage account, Event Hubs, or Log Analytics. For more information, go to IntuneOperationalLogs.</t>
    </r>
    <r>
      <rPr>
        <sz val="11"/>
        <color rgb="FF000000"/>
        <rFont val="Calibri"/>
      </rPr>
      <t xml:space="preserve">
</t>
    </r>
    <r>
      <rPr>
        <sz val="11"/>
        <color rgb="FF000000"/>
        <rFont val="Calibri"/>
      </rPr>
      <t>To use a storage account, enter how many days to keep the data (retention). To keep data forever, set Retention (days) to "0".</t>
    </r>
    <r>
      <rPr>
        <sz val="11"/>
        <color rgb="FF000000"/>
        <rFont val="Calibri"/>
      </rPr>
      <t xml:space="preserve">
</t>
    </r>
    <r>
      <rPr>
        <sz val="11"/>
        <color rgb="FF000000"/>
        <rFont val="Calibri"/>
      </rPr>
      <t>- LOG &gt; DeviceComplianceOrg: Device compliance organizational logs show the organizational report for Device Compliance in Intune and details of noncompliant devices. Choose this option to send the compliance logs to the storage account, Event Hubs, or Log Analytics. For more information, go to IntuneDeviceComplianceOrg.</t>
    </r>
    <r>
      <rPr>
        <sz val="11"/>
        <color rgb="FF000000"/>
        <rFont val="Calibri"/>
      </rPr>
      <t xml:space="preserve">
</t>
    </r>
    <r>
      <rPr>
        <sz val="11"/>
        <color rgb="FF000000"/>
        <rFont val="Calibri"/>
      </rPr>
      <t>To use a storage account, enter how many days to keep the data (retention). To keep data forever, set Retention (days) to "0".</t>
    </r>
    <r>
      <rPr>
        <sz val="11"/>
        <color rgb="FF000000"/>
        <rFont val="Calibri"/>
      </rPr>
      <t xml:space="preserve">
</t>
    </r>
    <r>
      <rPr>
        <sz val="11"/>
        <color rgb="FF000000"/>
        <rFont val="Calibri"/>
      </rPr>
      <t>- LOG &gt; IntuneDevices: The Intune Device log shows device inventory and status information for Intune enrolled and managed devices. Choose this option to send the IntuneDevices logs to your storage account, Event Hubs, or Log Analytics. For more reference information, go to IntuneDevices.</t>
    </r>
    <r>
      <rPr>
        <sz val="11"/>
        <color rgb="FF000000"/>
        <rFont val="Calibri"/>
      </rPr>
      <t xml:space="preserve">
</t>
    </r>
    <r>
      <rPr>
        <sz val="11"/>
        <color rgb="FF000000"/>
        <rFont val="Calibri"/>
      </rPr>
      <t>Note: To use a storage account, enter how many days to keep the data (retention). To keep data forever, set Retention (days) to "0".</t>
    </r>
    <r>
      <rPr>
        <sz val="11"/>
        <color rgb="FF000000"/>
        <rFont val="Calibri"/>
      </rPr>
      <t xml:space="preserve">
</t>
    </r>
    <r>
      <rPr>
        <sz val="11"/>
        <color rgb="FF000000"/>
        <rFont val="Calibri"/>
      </rPr>
      <t>4. Save the changes. The setting is shown in the list. Once the settings are created, settings can be changed by selecting Edit setting &gt;&gt; Save.</t>
    </r>
  </si>
  <si>
    <r>
      <rPr>
        <sz val="11"/>
        <color rgb="FF000000"/>
        <rFont val="Calibri"/>
      </rPr>
      <t>Note: UEM server logs include logs of UEM events and logs transferred to Microsoft Intune service by UEM agents of managed devices.</t>
    </r>
    <r>
      <rPr>
        <sz val="11"/>
        <color rgb="FF000000"/>
        <rFont val="Calibri"/>
      </rPr>
      <t xml:space="preserve">
</t>
    </r>
    <r>
      <rPr>
        <sz val="11"/>
        <color rgb="FF000000"/>
        <rFont val="Calibri"/>
      </rPr>
      <t xml:space="preserve">Protection of log data includes ensuring log data is not accidentally lost or deleted. Backing up audit records to a different system or onto separate media than the system being audited on an organizationally defined frequency helps ensure,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r>
      <rPr>
        <sz val="11"/>
        <color rgb="FF000000"/>
        <rFont val="Calibri"/>
      </rPr>
      <t xml:space="preserve">
</t>
    </r>
    <r>
      <rPr>
        <sz val="11"/>
        <color rgb="FF000000"/>
        <rFont val="Calibri"/>
      </rPr>
      <t>Satisfies: SRG-APP-000125-UEM-000074, SRG-APP-000275-UEM-000157, SRG-APP-000358-UEM-000228</t>
    </r>
  </si>
  <si>
    <r>
      <rPr>
        <sz val="11"/>
        <color rgb="FF000000"/>
        <rFont val="Calibri"/>
      </rPr>
      <t>Verify the site has configured Intune to off-load Intune logs to a third-party log management server or to an Azure log storage and monitoring service like Azure monitor. Verification procedures are determined by the method used at the site. Ask the site Intune Administrator how logs are managed by the site and demonstrate that Intune logs are being off-loaded.</t>
    </r>
    <r>
      <rPr>
        <sz val="11"/>
        <color rgb="FF000000"/>
        <rFont val="Calibri"/>
      </rPr>
      <t xml:space="preserve">
</t>
    </r>
    <r>
      <rPr>
        <sz val="11"/>
        <color rgb="FF000000"/>
        <rFont val="Calibri"/>
      </rPr>
      <t>If site is off-loading Intune logs to the Azure monitor, do the following (refer to https://learn.microsoft.com/en-us/mem/intune-service/fundamentals/review-logs-using-azure-monitor):</t>
    </r>
    <r>
      <rPr>
        <sz val="11"/>
        <color rgb="FF000000"/>
        <rFont val="Calibri"/>
      </rPr>
      <t xml:space="preserve">
</t>
    </r>
    <r>
      <rPr>
        <sz val="11"/>
        <color rgb="FF000000"/>
        <rFont val="Calibri"/>
      </rPr>
      <t>1. Sign in to the Microsoft Intune admin center.</t>
    </r>
    <r>
      <rPr>
        <sz val="11"/>
        <color rgb="FF000000"/>
        <rFont val="Calibri"/>
      </rPr>
      <t xml:space="preserve">
</t>
    </r>
    <r>
      <rPr>
        <sz val="11"/>
        <color rgb="FF000000"/>
        <rFont val="Calibri"/>
      </rPr>
      <t>2. Select Reports &gt;&gt; Diagnostics settings.</t>
    </r>
    <r>
      <rPr>
        <sz val="11"/>
        <color rgb="FF000000"/>
        <rFont val="Calibri"/>
      </rPr>
      <t xml:space="preserve">
</t>
    </r>
    <r>
      <rPr>
        <sz val="11"/>
        <color rgb="FF000000"/>
        <rFont val="Calibri"/>
      </rPr>
      <t>3. Verify logs are being sent to the Azure monitor:</t>
    </r>
    <r>
      <rPr>
        <sz val="11"/>
        <color rgb="FF000000"/>
        <rFont val="Calibri"/>
      </rPr>
      <t xml:space="preserve">
</t>
    </r>
    <r>
      <rPr>
        <sz val="11"/>
        <color rgb="FF000000"/>
        <rFont val="Calibri"/>
      </rPr>
      <t>a. A storage account has been configured.</t>
    </r>
    <r>
      <rPr>
        <sz val="11"/>
        <color rgb="FF000000"/>
        <rFont val="Calibri"/>
      </rPr>
      <t xml:space="preserve">
</t>
    </r>
    <r>
      <rPr>
        <sz val="11"/>
        <color rgb="FF000000"/>
        <rFont val="Calibri"/>
      </rPr>
      <t>b. A Stream has been configured to stream logs to the Azure Event Hubs.</t>
    </r>
    <r>
      <rPr>
        <sz val="11"/>
        <color rgb="FF000000"/>
        <rFont val="Calibri"/>
      </rPr>
      <t xml:space="preserve">
</t>
    </r>
    <r>
      <rPr>
        <sz val="11"/>
        <color rgb="FF000000"/>
        <rFont val="Calibri"/>
      </rPr>
      <t>c. Intune logs have been configured to be sent to Log Analytics.</t>
    </r>
    <r>
      <rPr>
        <sz val="11"/>
        <color rgb="FF000000"/>
        <rFont val="Calibri"/>
      </rPr>
      <t xml:space="preserve">
</t>
    </r>
    <r>
      <rPr>
        <sz val="11"/>
        <color rgb="FF000000"/>
        <rFont val="Calibri"/>
      </rPr>
      <t>If the site is not transferring Intune audit logs to a third-party audit log management server or to an Azure audit log storage and monitoring service,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</si>
  <si>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</si>
  <si>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</si>
  <si>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</si>
  <si>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</si>
  <si>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</si>
  <si>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</si>
  <si>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</si>
  <si>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</si>
  <si>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</si>
  <si>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</si>
  <si>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</si>
  <si>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</si>
  <si>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</si>
  <si>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</si>
  <si>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</si>
  <si>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</si>
  <si>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</si>
  <si>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</si>
  <si>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</si>
  <si>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</si>
  <si>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</si>
  <si>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</si>
  <si>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</si>
  <si>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</si>
  <si>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</si>
  <si>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</si>
  <si>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</si>
  <si>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</si>
  <si>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</si>
  <si>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Intune MDM Service Desktop &amp; Mobile Security Technical Implementation Guide Y25M04</t>
  </si>
  <si>
    <t>Developed By:</t>
  </si>
  <si>
    <t>Microsoft and Defense Information Systems Agency (DISA) for the US DoD</t>
  </si>
  <si>
    <t>Release Information:</t>
  </si>
  <si>
    <r>
      <rPr>
        <b/>
        <sz val="11"/>
        <color rgb="FF000000"/>
        <rFont val="Calibri"/>
      </rPr>
      <t>Version:</t>
    </r>
    <r>
      <rPr>
        <sz val="11"/>
        <color rgb="FF000000"/>
        <rFont val="Calibri"/>
      </rPr>
      <t xml:space="preserve"> Y25M04    </t>
    </r>
    <r>
      <rPr>
        <b/>
        <sz val="11"/>
        <color rgb="FF000000"/>
        <rFont val="Calibri"/>
      </rPr>
      <t>Date:</t>
    </r>
    <r>
      <rPr>
        <sz val="11"/>
        <color rgb="FF000000"/>
        <rFont val="Calibri"/>
      </rPr>
      <t xml:space="preserve"> 22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t>
    </r>
  </si>
  <si>
    <t>Download Url:</t>
  </si>
  <si>
    <t>https://www.cyber.mil/stigs</t>
  </si>
  <si>
    <t>Guide Overview:</t>
  </si>
  <si>
    <r>
      <rPr>
        <sz val="11"/>
        <color rgb="FF000000"/>
        <rFont val="Calibri"/>
      </rPr>
      <t>Microsoft Intune is a 100 percent Software as a Service (SaaS) cloud-based service. Intune is considered an endpoint management service and provides both mobile device management (MDM) and mobile application management (MAM) services.</t>
    </r>
    <r>
      <rPr>
        <sz val="11"/>
        <color rgb="FF000000"/>
        <rFont val="Calibri"/>
      </rPr>
      <t xml:space="preserve">
</t>
    </r>
    <r>
      <rPr>
        <sz val="11"/>
        <color rgb="FF000000"/>
        <rFont val="Calibri"/>
      </rPr>
      <t>Note: The scope of this version of the Intune STIG is for both desktop (Windows and macOS) and mobile (Apple iOS, iPadOS, and Android) endpoint devices.</t>
    </r>
    <r>
      <rPr>
        <sz val="11"/>
        <color rgb="FF000000"/>
        <rFont val="Calibri"/>
      </rPr>
      <t xml:space="preserve">
</t>
    </r>
    <r>
      <rPr>
        <sz val="11"/>
        <color rgb="FF000000"/>
        <rFont val="Calibri"/>
      </rPr>
      <t>Some key Intune tasks include: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Ensuring devices and apps are compliant with an organization’s security requirements.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Creating policies that help keep DOD organization data safe on DOD organization-owned</t>
    </r>
    <r>
      <rPr>
        <sz val="11"/>
        <color rgb="FF000000"/>
        <rFont val="Calibri"/>
      </rPr>
      <t xml:space="preserve">
</t>
    </r>
    <r>
      <rPr>
        <sz val="11"/>
        <color rgb="FF000000"/>
        <rFont val="Calibri"/>
      </rPr>
      <t>and personal devices.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Using a single, unified mobile solution to enforce these policies and help manage devices,</t>
    </r>
    <r>
      <rPr>
        <sz val="11"/>
        <color rgb="FF000000"/>
        <rFont val="Calibri"/>
      </rPr>
      <t xml:space="preserve">
</t>
    </r>
    <r>
      <rPr>
        <sz val="11"/>
        <color rgb="FF000000"/>
        <rFont val="Calibri"/>
      </rPr>
      <t>apps, users, and groups.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Protecting DOD organization information by helping to control the way the workforce</t>
    </r>
    <r>
      <rPr>
        <sz val="11"/>
        <color rgb="FF000000"/>
        <rFont val="Calibri"/>
      </rPr>
      <t xml:space="preserve">
</t>
    </r>
    <r>
      <rPr>
        <sz val="11"/>
        <color rgb="FF000000"/>
        <rFont val="Calibri"/>
      </rPr>
      <t>accesses and shares its data.</t>
    </r>
    <r>
      <rPr>
        <sz val="11"/>
        <color rgb="FF000000"/>
        <rFont val="Calibri"/>
      </rPr>
      <t xml:space="preserve">
</t>
    </r>
    <r>
      <rPr>
        <sz val="11"/>
        <color rgb="FF000000"/>
        <rFont val="Calibri"/>
      </rPr>
      <t>Intune is part of Microsoft’s Enterprise Mobility + Security (EMS) suite. Intune integrates with Entra ID to control who has access and what they can access.</t>
    </r>
    <r>
      <rPr>
        <sz val="11"/>
        <color rgb="FF000000"/>
        <rFont val="Calibri"/>
      </rPr>
      <t xml:space="preserve">
</t>
    </r>
    <r>
      <rPr>
        <sz val="11"/>
        <color rgb="FF000000"/>
        <rFont val="Calibri"/>
      </rPr>
      <t>This STIG assumes a properly configured and licensed Intune tenant has been created, with the identities for this tenant residing in the cloud via Active Directory Federation Services (ADFS), AD Connect, a mailbox in O365, or separately created cloud accounts.</t>
    </r>
    <r>
      <rPr>
        <sz val="11"/>
        <color rgb="FF000000"/>
        <rFont val="Calibri"/>
      </rPr>
      <t xml:space="preserve">
</t>
    </r>
    <r>
      <rPr>
        <sz val="11"/>
        <color rgb="FF000000"/>
        <rFont val="Calibri"/>
      </rPr>
      <t>Intune also integrates with Azure Information Protection for data protection. It can be used with the Microsoft 365 suite of products. For example, Microsoft Teams, OneNote, and other Microsoft 365 apps can be deployed to devices. This feature enables those in an organization to be productive on all their devices, while keeping an organization’s information protected with policies created.</t>
    </r>
    <r>
      <rPr>
        <sz val="11"/>
        <color rgb="FF000000"/>
        <rFont val="Calibri"/>
      </rPr>
      <t xml:space="preserve">
</t>
    </r>
    <r>
      <rPr>
        <sz val="11"/>
        <color rgb="FF000000"/>
        <rFont val="Calibri"/>
      </rPr>
      <t>The following are additional assumptions and prerequisites: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Intune must be installed in a Federal Risk and Authorization Management Program</t>
    </r>
    <r>
      <rPr>
        <sz val="11"/>
        <color rgb="FF000000"/>
        <rFont val="Calibri"/>
      </rPr>
      <t xml:space="preserve">
</t>
    </r>
    <r>
      <rPr>
        <sz val="11"/>
        <color rgb="FF000000"/>
        <rFont val="Calibri"/>
      </rPr>
      <t>(FedRAMP) and DOD Impact Level 4/5 certified cloud service.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Entra ID is available and has been configured to provide Intune system administrator</t>
    </r>
    <r>
      <rPr>
        <sz val="11"/>
        <color rgb="FF000000"/>
        <rFont val="Calibri"/>
      </rPr>
      <t xml:space="preserve">
</t>
    </r>
    <r>
      <rPr>
        <sz val="11"/>
        <color rgb="FF000000"/>
        <rFont val="Calibri"/>
      </rPr>
      <t>account management services. It has also been configured in accordance with (IAW) the Microsoft Entra ID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 third-party log management solution is available to provide Intune log management and</t>
    </r>
    <r>
      <rPr>
        <sz val="11"/>
        <color rgb="FF000000"/>
        <rFont val="Calibri"/>
      </rPr>
      <t xml:space="preserve">
</t>
    </r>
    <r>
      <rPr>
        <sz val="11"/>
        <color rgb="FF000000"/>
        <rFont val="Calibri"/>
      </rPr>
      <t>information system security officer/information system security manager alerting services.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Azure/SQL is available to support Intune and has been configured IAW the Microsoft</t>
    </r>
    <r>
      <rPr>
        <sz val="11"/>
        <color rgb="FF000000"/>
        <rFont val="Calibri"/>
      </rPr>
      <t xml:space="preserve">
</t>
    </r>
    <r>
      <rPr>
        <sz val="11"/>
        <color rgb="FF000000"/>
        <rFont val="Calibri"/>
      </rPr>
      <t>Azure SQL Database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The browser used to access the Intune console is STIG-compliant.</t>
    </r>
    <r>
      <rPr>
        <sz val="11"/>
        <color rgb="FF000000"/>
        <rFont val="Calibri"/>
      </rPr>
      <t xml:space="preserve">
</t>
    </r>
    <r>
      <rPr>
        <sz val="11"/>
        <color rgb="FF000000"/>
        <rFont val="Calibri"/>
      </rPr>
      <t>UNCLASSIFIED Microsoft Intune (Desktop &amp; Mobile) STIG Overview DISA 22 April 2025 Developed by Microsoft and DISA for the DOD</t>
    </r>
    <r>
      <rPr>
        <sz val="11"/>
        <color rgb="FF000000"/>
        <rFont val="Calibri"/>
      </rPr>
      <t xml:space="preserve">
</t>
    </r>
    <r>
      <rPr>
        <sz val="11"/>
        <color rgb="FF000000"/>
        <rFont val="Calibri"/>
      </rPr>
      <t>2 UNCLASSIFIED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</si>
  <si>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</si>
  <si>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</si>
  <si>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</si>
  <si>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</si>
  <si>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</si>
  <si>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</si>
  <si>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</si>
  <si>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</si>
  <si>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</si>
  <si>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</si>
  <si>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</si>
  <si>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</si>
  <si>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</si>
  <si>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</si>
  <si>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</si>
  <si>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</si>
  <si>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</si>
  <si>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</si>
  <si>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</si>
  <si>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</si>
  <si>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</si>
  <si>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</si>
  <si>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</si>
  <si>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</si>
  <si>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Intune MDM Service Desktop &amp; Mobile Security Technical Implementation Guide Y25M04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</si>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</sst>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E56-4DC9-BDF5-BAD6069B8F1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E56-4DC9-BDF5-BAD6069B8F1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c:v>
                </c:pt>
              </c:numCache>
            </c:numRef>
          </c:val>
          <c:extLst>
            <c:ext xmlns:c16="http://schemas.microsoft.com/office/drawing/2014/chart" uri="{C3380CC4-5D6E-409C-BE32-E72D297353CC}">
              <c16:uniqueId val="{00000002-3E56-4DC9-BDF5-BAD6069B8F1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522-4CE1-84BB-8CEF8861CDF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522-4CE1-84BB-8CEF8861CDF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c:v>
                </c:pt>
              </c:numCache>
            </c:numRef>
          </c:val>
          <c:extLst>
            <c:ext xmlns:c16="http://schemas.microsoft.com/office/drawing/2014/chart" uri="{C3380CC4-5D6E-409C-BE32-E72D297353CC}">
              <c16:uniqueId val="{00000002-C522-4CE1-84BB-8CEF8861CDF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0D2C-43BB-8B1C-0ACF93D1F77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0D2C-43BB-8B1C-0ACF93D1F77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2</c:v>
                </c:pt>
              </c:numCache>
            </c:numRef>
          </c:val>
          <c:extLst>
            <c:ext xmlns:c16="http://schemas.microsoft.com/office/drawing/2014/chart" uri="{C3380CC4-5D6E-409C-BE32-E72D297353CC}">
              <c16:uniqueId val="{00000002-0D2C-43BB-8B1C-0ACF93D1F7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9B0-46A1-9632-1745D6A8ABD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9B0-46A1-9632-1745D6A8ABD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2</c:v>
                </c:pt>
              </c:numCache>
            </c:numRef>
          </c:val>
          <c:extLst>
            <c:ext xmlns:c16="http://schemas.microsoft.com/office/drawing/2014/chart" uri="{C3380CC4-5D6E-409C-BE32-E72D297353CC}">
              <c16:uniqueId val="{00000002-29B0-46A1-9632-1745D6A8ABD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8F6-497F-BD06-7C15D0B7779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8F6-497F-BD06-7C15D0B7779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2</c:v>
                </c:pt>
              </c:numCache>
            </c:numRef>
          </c:val>
          <c:extLst>
            <c:ext xmlns:c16="http://schemas.microsoft.com/office/drawing/2014/chart" uri="{C3380CC4-5D6E-409C-BE32-E72D297353CC}">
              <c16:uniqueId val="{00000002-38F6-497F-BD06-7C15D0B777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DE2-40FF-BB38-4AE9336A4265}"/>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DE2-40FF-BB38-4AE9336A4265}"/>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DE2-40FF-BB38-4AE9336A4265}"/>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DE2-40FF-BB38-4AE9336A426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6F9-446F-BF5A-AC37C83B166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1ni5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yzlup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0dig5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kvym3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ruh5j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lngkg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whtkw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
  <autoFilter ref="A1:M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29</v>
      </c>
    </row>
    <row r="3" spans="2:3" ht="15" customHeight="1" x14ac:dyDescent="0.35"/>
    <row r="4" spans="2:3" ht="58" x14ac:dyDescent="0.35">
      <c r="B4" s="18" t="s">
        <v>30</v>
      </c>
      <c r="C4" s="19" t="s">
        <v>31</v>
      </c>
    </row>
    <row r="5" spans="2:3" x14ac:dyDescent="0.35">
      <c r="C5" s="19" t="s">
        <v>32</v>
      </c>
    </row>
    <row r="6" spans="2:3" x14ac:dyDescent="0.35">
      <c r="C6" s="16" t="s">
        <v>33</v>
      </c>
    </row>
    <row r="7" spans="2:3" ht="10" customHeight="1" x14ac:dyDescent="0.35"/>
    <row r="8" spans="2:3" ht="232" x14ac:dyDescent="0.35">
      <c r="B8" s="20" t="s">
        <v>34</v>
      </c>
      <c r="C8" s="19" t="s">
        <v>35</v>
      </c>
    </row>
    <row r="9" spans="2:3" ht="10" customHeight="1" x14ac:dyDescent="0.35"/>
    <row r="10" spans="2:3" ht="35" customHeight="1" x14ac:dyDescent="0.35">
      <c r="B10" s="20" t="s">
        <v>36</v>
      </c>
      <c r="C10" s="19" t="s">
        <v>37</v>
      </c>
    </row>
    <row r="11" spans="2:3" ht="75" customHeight="1" x14ac:dyDescent="0.35">
      <c r="B11" s="16" t="s">
        <v>19</v>
      </c>
      <c r="C11" s="19" t="s">
        <v>38</v>
      </c>
    </row>
    <row r="12" spans="2:3" ht="47" customHeight="1" x14ac:dyDescent="0.35">
      <c r="B12" s="16" t="s">
        <v>19</v>
      </c>
      <c r="C12" s="19" t="s">
        <v>39</v>
      </c>
    </row>
    <row r="13" spans="2:3" ht="35" customHeight="1" x14ac:dyDescent="0.35">
      <c r="B13" s="16" t="s">
        <v>19</v>
      </c>
      <c r="C13" s="19" t="s">
        <v>40</v>
      </c>
    </row>
    <row r="14" spans="2:3" ht="32" customHeight="1" x14ac:dyDescent="0.35">
      <c r="B14" s="16" t="s">
        <v>19</v>
      </c>
      <c r="C14" s="19" t="s">
        <v>41</v>
      </c>
    </row>
    <row r="15" spans="2:3" ht="30" customHeight="1" x14ac:dyDescent="0.35">
      <c r="B15" s="16" t="s">
        <v>19</v>
      </c>
      <c r="C15" s="19" t="s">
        <v>42</v>
      </c>
    </row>
    <row r="16" spans="2:3" ht="10" customHeight="1" x14ac:dyDescent="0.35"/>
    <row r="17" spans="1:3" ht="145" customHeight="1" x14ac:dyDescent="0.35">
      <c r="B17" s="20" t="s">
        <v>43</v>
      </c>
      <c r="C17" s="19" t="s">
        <v>44</v>
      </c>
    </row>
    <row r="18" spans="1:3" ht="10" customHeight="1" x14ac:dyDescent="0.35"/>
    <row r="19" spans="1:3" ht="3" customHeight="1" x14ac:dyDescent="0.35">
      <c r="B19" s="21"/>
      <c r="C19" s="21"/>
    </row>
    <row r="20" spans="1:3" ht="12" customHeight="1" x14ac:dyDescent="0.35"/>
    <row r="21" spans="1:3" ht="35" customHeight="1" x14ac:dyDescent="0.35">
      <c r="A21" s="23"/>
      <c r="B21" s="24" t="s">
        <v>45</v>
      </c>
      <c r="C21" s="25" t="s">
        <v>46</v>
      </c>
    </row>
    <row r="22" spans="1:3" ht="18" customHeight="1" x14ac:dyDescent="0.35">
      <c r="A22" s="23"/>
      <c r="B22" s="23" t="s">
        <v>19</v>
      </c>
      <c r="C22" s="25" t="s">
        <v>47</v>
      </c>
    </row>
    <row r="23" spans="1:3" ht="18" customHeight="1" x14ac:dyDescent="0.35">
      <c r="A23" s="23"/>
      <c r="B23" s="23" t="s">
        <v>19</v>
      </c>
      <c r="C23" s="25" t="s">
        <v>48</v>
      </c>
    </row>
    <row r="24" spans="1:3" ht="18" customHeight="1" x14ac:dyDescent="0.35">
      <c r="A24" s="23"/>
      <c r="B24" s="23" t="s">
        <v>19</v>
      </c>
      <c r="C24" s="25" t="s">
        <v>49</v>
      </c>
    </row>
    <row r="25" spans="1:3" ht="18" customHeight="1" x14ac:dyDescent="0.35">
      <c r="A25" s="23"/>
      <c r="B25" s="23" t="s">
        <v>19</v>
      </c>
      <c r="C25" s="25" t="s">
        <v>50</v>
      </c>
    </row>
    <row r="26" spans="1:3" ht="18" customHeight="1" x14ac:dyDescent="0.35">
      <c r="A26" s="23"/>
      <c r="B26" s="23" t="s">
        <v>19</v>
      </c>
      <c r="C26" s="25" t="s">
        <v>51</v>
      </c>
    </row>
    <row r="27" spans="1:3" ht="18" customHeight="1" x14ac:dyDescent="0.35">
      <c r="A27" s="23"/>
      <c r="B27" s="23" t="s">
        <v>19</v>
      </c>
      <c r="C27" s="25" t="s">
        <v>52</v>
      </c>
    </row>
    <row r="28" spans="1:3" ht="18" customHeight="1" x14ac:dyDescent="0.35">
      <c r="A28" s="23"/>
      <c r="B28" s="23" t="s">
        <v>19</v>
      </c>
      <c r="C28" s="25" t="s">
        <v>53</v>
      </c>
    </row>
    <row r="29" spans="1:3" ht="18" customHeight="1" x14ac:dyDescent="0.35">
      <c r="A29" s="23"/>
      <c r="B29" s="23" t="s">
        <v>19</v>
      </c>
      <c r="C29" s="25" t="s">
        <v>54</v>
      </c>
    </row>
    <row r="30" spans="1:3" ht="44" customHeight="1" x14ac:dyDescent="0.35">
      <c r="A30" s="23"/>
      <c r="B30" s="23" t="s">
        <v>19</v>
      </c>
      <c r="C30" s="26" t="s">
        <v>55</v>
      </c>
    </row>
    <row r="31" spans="1:3" ht="10" customHeight="1" x14ac:dyDescent="0.35"/>
    <row r="32" spans="1:3" ht="3" customHeight="1" x14ac:dyDescent="0.35">
      <c r="B32" s="21"/>
      <c r="C32" s="21"/>
    </row>
    <row r="33" spans="2:3" ht="12" customHeight="1" x14ac:dyDescent="0.35"/>
    <row r="34" spans="2:3" ht="24" customHeight="1" x14ac:dyDescent="0.35">
      <c r="B34" s="27" t="s">
        <v>56</v>
      </c>
      <c r="C34" s="28" t="s">
        <v>57</v>
      </c>
    </row>
    <row r="35" spans="2:3" ht="18.5" x14ac:dyDescent="0.35">
      <c r="B35" s="27" t="s">
        <v>58</v>
      </c>
      <c r="C35" s="29" t="s">
        <v>59</v>
      </c>
    </row>
    <row r="36" spans="2:3" ht="27" customHeight="1" x14ac:dyDescent="0.35">
      <c r="B36" s="30" t="s">
        <v>60</v>
      </c>
      <c r="C36" s="22" t="s">
        <v>61</v>
      </c>
    </row>
    <row r="37" spans="2:3" x14ac:dyDescent="0.35">
      <c r="B37" s="27" t="s">
        <v>62</v>
      </c>
      <c r="C37" s="31" t="s">
        <v>63</v>
      </c>
    </row>
    <row r="38" spans="2:3" ht="10" customHeight="1" x14ac:dyDescent="0.35"/>
    <row r="39" spans="2:3" ht="220" customHeight="1" x14ac:dyDescent="0.35">
      <c r="B39" s="27" t="s">
        <v>64</v>
      </c>
      <c r="C39" s="32" t="s">
        <v>65</v>
      </c>
    </row>
    <row r="40" spans="2:3" ht="10" customHeight="1" x14ac:dyDescent="0.35"/>
    <row r="41" spans="2:3" ht="43.5" x14ac:dyDescent="0.35">
      <c r="B41" s="27" t="s">
        <v>66</v>
      </c>
      <c r="C41" s="19" t="s">
        <v>67</v>
      </c>
    </row>
    <row r="42" spans="2:3" ht="10" customHeight="1" x14ac:dyDescent="0.35"/>
    <row r="43" spans="2:3" ht="15.5" x14ac:dyDescent="0.35">
      <c r="C43" s="33" t="s">
        <v>68</v>
      </c>
    </row>
    <row r="44" spans="2:3" ht="29" x14ac:dyDescent="0.35">
      <c r="C44" s="19" t="s">
        <v>69</v>
      </c>
    </row>
    <row r="45" spans="2:3" ht="10" customHeight="1" x14ac:dyDescent="0.35"/>
    <row r="46" spans="2:3" ht="15.5" x14ac:dyDescent="0.35">
      <c r="C46" s="34" t="s">
        <v>15</v>
      </c>
    </row>
    <row r="47" spans="2:3" ht="29" x14ac:dyDescent="0.35">
      <c r="C47" s="19" t="s">
        <v>70</v>
      </c>
    </row>
    <row r="48" spans="2:3" ht="10" customHeight="1" x14ac:dyDescent="0.35"/>
    <row r="49" spans="2:3" ht="15.5" x14ac:dyDescent="0.35">
      <c r="C49" s="35" t="s">
        <v>71</v>
      </c>
    </row>
    <row r="50" spans="2:3" ht="29" x14ac:dyDescent="0.35">
      <c r="C50" s="19" t="s">
        <v>72</v>
      </c>
    </row>
    <row r="51" spans="2:3" ht="10" customHeight="1" x14ac:dyDescent="0.35"/>
    <row r="52" spans="2:3" ht="3" customHeight="1" x14ac:dyDescent="0.35">
      <c r="B52" s="21"/>
      <c r="C52" s="21"/>
    </row>
    <row r="53" spans="2:3" ht="12" customHeight="1" x14ac:dyDescent="0.35"/>
    <row r="54" spans="2:3" ht="130.5" x14ac:dyDescent="0.35">
      <c r="B54" s="18" t="s">
        <v>73</v>
      </c>
      <c r="C54" s="19" t="s">
        <v>74</v>
      </c>
    </row>
    <row r="55" spans="2:3" ht="6" customHeight="1" x14ac:dyDescent="0.35"/>
    <row r="56" spans="2:3" ht="217.5" x14ac:dyDescent="0.35">
      <c r="C56" s="19" t="s">
        <v>75</v>
      </c>
    </row>
    <row r="57" spans="2:3" ht="6" customHeight="1" x14ac:dyDescent="0.35"/>
    <row r="58" spans="2:3" ht="43.5" x14ac:dyDescent="0.35">
      <c r="C58" s="19" t="s">
        <v>76</v>
      </c>
    </row>
    <row r="59" spans="2:3" ht="10" customHeight="1" x14ac:dyDescent="0.35"/>
    <row r="60" spans="2:3" ht="3" customHeight="1" x14ac:dyDescent="0.35">
      <c r="B60" s="21"/>
      <c r="C60" s="21"/>
    </row>
    <row r="61" spans="2:3" ht="12" customHeight="1" x14ac:dyDescent="0.35"/>
    <row r="62" spans="2:3" ht="145" x14ac:dyDescent="0.35">
      <c r="B62" s="18" t="s">
        <v>77</v>
      </c>
      <c r="C62" s="19" t="s">
        <v>78</v>
      </c>
    </row>
    <row r="63" spans="2:3" ht="6" customHeight="1" x14ac:dyDescent="0.35"/>
    <row r="64" spans="2:3" ht="203" x14ac:dyDescent="0.35">
      <c r="C64" s="19" t="s">
        <v>79</v>
      </c>
    </row>
    <row r="65" spans="2:3" ht="6" customHeight="1" x14ac:dyDescent="0.35"/>
    <row r="66" spans="2:3" ht="43.5" x14ac:dyDescent="0.35">
      <c r="C66" s="19" t="s">
        <v>80</v>
      </c>
    </row>
    <row r="67" spans="2:3" ht="10" customHeight="1" x14ac:dyDescent="0.35"/>
    <row r="68" spans="2:3" ht="3" customHeight="1" x14ac:dyDescent="0.35">
      <c r="B68" s="21"/>
      <c r="C68" s="21"/>
    </row>
    <row r="69" spans="2:3" ht="12" customHeight="1" x14ac:dyDescent="0.35"/>
    <row r="70" spans="2:3" ht="101.5" x14ac:dyDescent="0.35">
      <c r="B70" s="18" t="s">
        <v>81</v>
      </c>
      <c r="C70" s="19" t="s">
        <v>82</v>
      </c>
    </row>
    <row r="71" spans="2:3" ht="6" customHeight="1" x14ac:dyDescent="0.35"/>
    <row r="72" spans="2:3" ht="145" x14ac:dyDescent="0.35">
      <c r="C72" s="19" t="s">
        <v>83</v>
      </c>
    </row>
    <row r="73" spans="2:3" ht="6" customHeight="1" x14ac:dyDescent="0.35"/>
    <row r="74" spans="2:3" ht="43.5" x14ac:dyDescent="0.35">
      <c r="C74" s="19" t="s">
        <v>84</v>
      </c>
    </row>
    <row r="78" spans="2:3" ht="32" customHeight="1" x14ac:dyDescent="0.35">
      <c r="B78" s="78" t="s">
        <v>28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85</v>
      </c>
      <c r="C2" s="80"/>
      <c r="D2" s="80"/>
      <c r="E2" s="80"/>
      <c r="F2" s="80"/>
      <c r="G2" s="80"/>
      <c r="H2" s="80"/>
      <c r="I2" s="80"/>
    </row>
    <row r="4" spans="2:15" ht="18.5" x14ac:dyDescent="0.45">
      <c r="B4" s="37" t="s">
        <v>86</v>
      </c>
    </row>
    <row r="5" spans="2:15" x14ac:dyDescent="0.35">
      <c r="B5" s="39" t="s">
        <v>19</v>
      </c>
      <c r="C5" s="39" t="s">
        <v>87</v>
      </c>
      <c r="D5" s="39" t="s">
        <v>88</v>
      </c>
      <c r="F5" s="81" t="s">
        <v>89</v>
      </c>
      <c r="G5" s="81"/>
      <c r="H5" s="81"/>
      <c r="I5" s="82" t="s">
        <v>90</v>
      </c>
      <c r="J5" s="82"/>
      <c r="K5" s="82"/>
      <c r="L5" s="82"/>
      <c r="M5" s="82"/>
      <c r="N5" s="82"/>
      <c r="O5" s="82"/>
    </row>
    <row r="6" spans="2:15" x14ac:dyDescent="0.35">
      <c r="B6" s="45" t="s">
        <v>91</v>
      </c>
      <c r="C6" s="46">
        <v>2</v>
      </c>
      <c r="D6" s="47" t="s">
        <v>19</v>
      </c>
      <c r="F6" s="81" t="s">
        <v>92</v>
      </c>
      <c r="G6" s="81"/>
      <c r="H6" s="81"/>
      <c r="I6" s="83" t="s">
        <v>93</v>
      </c>
      <c r="J6" s="83"/>
      <c r="K6" s="83"/>
      <c r="L6" s="83"/>
      <c r="M6" s="83"/>
      <c r="N6" s="83"/>
      <c r="O6" s="83"/>
    </row>
    <row r="7" spans="2:15" x14ac:dyDescent="0.35">
      <c r="B7" s="48" t="s">
        <v>94</v>
      </c>
      <c r="C7" s="49">
        <f>C6-C8-C9</f>
        <v>2</v>
      </c>
      <c r="D7" s="50">
        <f>IF(C6&gt;0,C7/C6,0)</f>
        <v>1</v>
      </c>
      <c r="F7" s="81" t="s">
        <v>95</v>
      </c>
      <c r="G7" s="81"/>
      <c r="H7" s="81"/>
      <c r="I7" s="83" t="s">
        <v>93</v>
      </c>
      <c r="J7" s="83"/>
      <c r="K7" s="83"/>
      <c r="L7" s="83"/>
      <c r="M7" s="83"/>
      <c r="N7" s="83"/>
      <c r="O7" s="83"/>
    </row>
    <row r="8" spans="2:15" x14ac:dyDescent="0.35">
      <c r="B8" s="41" t="s">
        <v>96</v>
      </c>
      <c r="C8" s="42">
        <f>COUNTIF('Recommendations'!G:G,"Risk Accepted")</f>
        <v>0</v>
      </c>
      <c r="D8" s="43">
        <f>IF(C6&gt;0,C8/C6,0)</f>
        <v>0</v>
      </c>
      <c r="F8" s="81" t="s">
        <v>97</v>
      </c>
      <c r="G8" s="81"/>
      <c r="H8" s="81"/>
      <c r="I8" s="83" t="s">
        <v>93</v>
      </c>
      <c r="J8" s="83"/>
      <c r="K8" s="83"/>
      <c r="L8" s="83"/>
      <c r="M8" s="83"/>
      <c r="N8" s="83"/>
      <c r="O8" s="83"/>
    </row>
    <row r="9" spans="2:15" x14ac:dyDescent="0.35">
      <c r="B9" s="41" t="s">
        <v>98</v>
      </c>
      <c r="C9" s="42">
        <f>COUNTIF('Recommendations'!G:G,"N/A")</f>
        <v>0</v>
      </c>
      <c r="D9" s="43">
        <f>IF(C6&gt;0,C9/C6,0)</f>
        <v>0</v>
      </c>
      <c r="F9" s="81" t="s">
        <v>99</v>
      </c>
      <c r="G9" s="81"/>
      <c r="H9" s="81"/>
      <c r="I9" s="83" t="s">
        <v>93</v>
      </c>
      <c r="J9" s="83"/>
      <c r="K9" s="83"/>
      <c r="L9" s="83"/>
      <c r="M9" s="83"/>
      <c r="N9" s="83"/>
      <c r="O9" s="83"/>
    </row>
    <row r="12" spans="2:15" ht="18.5" x14ac:dyDescent="0.45">
      <c r="B12" s="37" t="s">
        <v>100</v>
      </c>
    </row>
    <row r="14" spans="2:15" x14ac:dyDescent="0.35">
      <c r="B14" s="51" t="s">
        <v>101</v>
      </c>
    </row>
    <row r="15" spans="2:15" x14ac:dyDescent="0.35">
      <c r="B15" s="39" t="s">
        <v>19</v>
      </c>
      <c r="C15" s="39" t="s">
        <v>102</v>
      </c>
      <c r="D15" s="39" t="s">
        <v>103</v>
      </c>
      <c r="E15" s="39" t="s">
        <v>104</v>
      </c>
      <c r="F15" s="39" t="s">
        <v>105</v>
      </c>
    </row>
    <row r="16" spans="2:15" x14ac:dyDescent="0.35">
      <c r="B16" s="41" t="s">
        <v>106</v>
      </c>
      <c r="C16" s="42">
        <f>COUNTIF('Recommendations'!L:L,"Resolved")</f>
        <v>0</v>
      </c>
      <c r="D16" s="42">
        <f>COUNTIF('Recommendations'!L:L,"Testing")</f>
        <v>0</v>
      </c>
      <c r="E16" s="42">
        <f>COUNTIF('Recommendations'!L:L,"Outstanding")</f>
        <v>2</v>
      </c>
      <c r="F16" s="42">
        <f>SUM(C16:E16)</f>
        <v>2</v>
      </c>
    </row>
    <row r="18" spans="2:6" x14ac:dyDescent="0.35">
      <c r="B18" s="51" t="s">
        <v>107</v>
      </c>
    </row>
    <row r="19" spans="2:6" x14ac:dyDescent="0.35">
      <c r="B19" s="52" t="s">
        <v>19</v>
      </c>
      <c r="C19" s="52" t="s">
        <v>102</v>
      </c>
      <c r="D19" s="52" t="s">
        <v>103</v>
      </c>
      <c r="E19" s="52" t="s">
        <v>104</v>
      </c>
      <c r="F19" s="52" t="s">
        <v>19</v>
      </c>
    </row>
    <row r="20" spans="2:6" x14ac:dyDescent="0.35">
      <c r="B20" s="41" t="s">
        <v>106</v>
      </c>
      <c r="C20" s="43">
        <f>IF(F16&gt;0, C16/F16, 0)</f>
        <v>0</v>
      </c>
      <c r="D20" s="43">
        <f>IF(F16&gt;0, D16/F16, 0)</f>
        <v>0</v>
      </c>
      <c r="E20" s="43">
        <f>IF(F16&gt;0, E16/F16, 0)</f>
        <v>1</v>
      </c>
      <c r="F20" s="44" t="s">
        <v>19</v>
      </c>
    </row>
    <row r="25" spans="2:6" ht="18.5" x14ac:dyDescent="0.45">
      <c r="B25" s="37" t="s">
        <v>108</v>
      </c>
    </row>
    <row r="27" spans="2:6" x14ac:dyDescent="0.35">
      <c r="B27" s="51" t="s">
        <v>101</v>
      </c>
    </row>
    <row r="28" spans="2:6" x14ac:dyDescent="0.35">
      <c r="B28" s="39" t="s">
        <v>5</v>
      </c>
      <c r="C28" s="39" t="s">
        <v>102</v>
      </c>
      <c r="D28" s="39" t="s">
        <v>103</v>
      </c>
      <c r="E28" s="39" t="s">
        <v>104</v>
      </c>
      <c r="F28" s="39" t="s">
        <v>105</v>
      </c>
    </row>
    <row r="29" spans="2:6" x14ac:dyDescent="0.35">
      <c r="B29" s="41" t="s">
        <v>109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110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111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112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113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v>
      </c>
      <c r="F34" s="42">
        <f t="shared" si="0"/>
        <v>2</v>
      </c>
    </row>
    <row r="36" spans="2:6" x14ac:dyDescent="0.35">
      <c r="B36" s="51" t="s">
        <v>107</v>
      </c>
    </row>
    <row r="37" spans="2:6" x14ac:dyDescent="0.35">
      <c r="B37" s="52" t="s">
        <v>5</v>
      </c>
      <c r="C37" s="52" t="s">
        <v>102</v>
      </c>
      <c r="D37" s="52" t="s">
        <v>103</v>
      </c>
      <c r="E37" s="52" t="s">
        <v>104</v>
      </c>
      <c r="F37" s="52" t="s">
        <v>19</v>
      </c>
    </row>
    <row r="38" spans="2:6" x14ac:dyDescent="0.35">
      <c r="B38" s="41" t="s">
        <v>109</v>
      </c>
      <c r="C38" s="43">
        <f t="shared" ref="C38:C43" si="1">IF(F29&gt;0, C29/F29, 0)</f>
        <v>0</v>
      </c>
      <c r="D38" s="43">
        <f t="shared" ref="D38:D43" si="2">IF(F29&gt;0, D29/F29, 0)</f>
        <v>0</v>
      </c>
      <c r="E38" s="43">
        <f t="shared" ref="E38:E43" si="3">IF(F29&gt;0, E29/F29, 0)</f>
        <v>0</v>
      </c>
      <c r="F38" s="44" t="s">
        <v>19</v>
      </c>
    </row>
    <row r="39" spans="2:6" x14ac:dyDescent="0.35">
      <c r="B39" s="41" t="s">
        <v>110</v>
      </c>
      <c r="C39" s="43">
        <f t="shared" si="1"/>
        <v>0</v>
      </c>
      <c r="D39" s="43">
        <f t="shared" si="2"/>
        <v>0</v>
      </c>
      <c r="E39" s="43">
        <f t="shared" si="3"/>
        <v>0</v>
      </c>
      <c r="F39" s="44" t="s">
        <v>19</v>
      </c>
    </row>
    <row r="40" spans="2:6" x14ac:dyDescent="0.35">
      <c r="B40" s="41" t="s">
        <v>111</v>
      </c>
      <c r="C40" s="43">
        <f t="shared" si="1"/>
        <v>0</v>
      </c>
      <c r="D40" s="43">
        <f t="shared" si="2"/>
        <v>0</v>
      </c>
      <c r="E40" s="43">
        <f t="shared" si="3"/>
        <v>0</v>
      </c>
      <c r="F40" s="44" t="s">
        <v>19</v>
      </c>
    </row>
    <row r="41" spans="2:6" x14ac:dyDescent="0.35">
      <c r="B41" s="41" t="s">
        <v>112</v>
      </c>
      <c r="C41" s="43">
        <f t="shared" si="1"/>
        <v>0</v>
      </c>
      <c r="D41" s="43">
        <f t="shared" si="2"/>
        <v>0</v>
      </c>
      <c r="E41" s="43">
        <f t="shared" si="3"/>
        <v>0</v>
      </c>
      <c r="F41" s="44" t="s">
        <v>19</v>
      </c>
    </row>
    <row r="42" spans="2:6" x14ac:dyDescent="0.35">
      <c r="B42" s="41" t="s">
        <v>113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114</v>
      </c>
    </row>
    <row r="50" spans="2:6" x14ac:dyDescent="0.35">
      <c r="B50" s="51" t="s">
        <v>101</v>
      </c>
    </row>
    <row r="51" spans="2:6" x14ac:dyDescent="0.35">
      <c r="B51" s="39" t="s">
        <v>2</v>
      </c>
      <c r="C51" s="39" t="s">
        <v>102</v>
      </c>
      <c r="D51" s="39" t="s">
        <v>103</v>
      </c>
      <c r="E51" s="39" t="s">
        <v>104</v>
      </c>
      <c r="F51" s="39" t="s">
        <v>105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2</v>
      </c>
      <c r="F52" s="42">
        <f>SUM(C52:E52)</f>
        <v>2</v>
      </c>
    </row>
    <row r="54" spans="2:6" x14ac:dyDescent="0.35">
      <c r="B54" s="51" t="s">
        <v>107</v>
      </c>
    </row>
    <row r="55" spans="2:6" x14ac:dyDescent="0.35">
      <c r="B55" s="52" t="s">
        <v>2</v>
      </c>
      <c r="C55" s="52" t="s">
        <v>102</v>
      </c>
      <c r="D55" s="52" t="s">
        <v>103</v>
      </c>
      <c r="E55" s="52" t="s">
        <v>104</v>
      </c>
      <c r="F55" s="52" t="s">
        <v>19</v>
      </c>
    </row>
    <row r="56" spans="2:6" x14ac:dyDescent="0.35">
      <c r="B56" s="41" t="s">
        <v>15</v>
      </c>
      <c r="C56" s="43">
        <f>IF(F52&gt;0, C52/F52, 0)</f>
        <v>0</v>
      </c>
      <c r="D56" s="43">
        <f>IF(F52&gt;0, D52/F52, 0)</f>
        <v>0</v>
      </c>
      <c r="E56" s="43">
        <f>IF(F52&gt;0, E52/F52, 0)</f>
        <v>1</v>
      </c>
      <c r="F56" s="44" t="s">
        <v>19</v>
      </c>
    </row>
    <row r="61" spans="2:6" ht="18.5" x14ac:dyDescent="0.45">
      <c r="B61" s="37" t="s">
        <v>115</v>
      </c>
    </row>
    <row r="63" spans="2:6" x14ac:dyDescent="0.35">
      <c r="B63" s="51" t="s">
        <v>101</v>
      </c>
    </row>
    <row r="64" spans="2:6" x14ac:dyDescent="0.35">
      <c r="B64" s="39" t="s">
        <v>3</v>
      </c>
      <c r="C64" s="39" t="s">
        <v>102</v>
      </c>
      <c r="D64" s="39" t="s">
        <v>103</v>
      </c>
      <c r="E64" s="39" t="s">
        <v>104</v>
      </c>
      <c r="F64" s="39" t="s">
        <v>105</v>
      </c>
    </row>
    <row r="65" spans="2:6" x14ac:dyDescent="0.35">
      <c r="B65" s="41" t="s">
        <v>116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117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118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119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2</v>
      </c>
      <c r="F69" s="42">
        <f>SUM(C69:E69)</f>
        <v>2</v>
      </c>
    </row>
    <row r="71" spans="2:6" x14ac:dyDescent="0.35">
      <c r="B71" s="51" t="s">
        <v>107</v>
      </c>
    </row>
    <row r="72" spans="2:6" x14ac:dyDescent="0.35">
      <c r="B72" s="52" t="s">
        <v>3</v>
      </c>
      <c r="C72" s="52" t="s">
        <v>102</v>
      </c>
      <c r="D72" s="52" t="s">
        <v>103</v>
      </c>
      <c r="E72" s="52" t="s">
        <v>104</v>
      </c>
      <c r="F72" s="52" t="s">
        <v>19</v>
      </c>
    </row>
    <row r="73" spans="2:6" x14ac:dyDescent="0.35">
      <c r="B73" s="41" t="s">
        <v>116</v>
      </c>
      <c r="C73" s="43">
        <f>IF(F65&gt;0, C65/F65, 0)</f>
        <v>0</v>
      </c>
      <c r="D73" s="43">
        <f>IF(F65&gt;0, D65/F65, 0)</f>
        <v>0</v>
      </c>
      <c r="E73" s="43">
        <f>IF(F65&gt;0, E65/F65, 0)</f>
        <v>0</v>
      </c>
      <c r="F73" s="44" t="s">
        <v>19</v>
      </c>
    </row>
    <row r="74" spans="2:6" x14ac:dyDescent="0.35">
      <c r="B74" s="41" t="s">
        <v>117</v>
      </c>
      <c r="C74" s="43">
        <f>IF(F66&gt;0, C66/F66, 0)</f>
        <v>0</v>
      </c>
      <c r="D74" s="43">
        <f>IF(F66&gt;0, D66/F66, 0)</f>
        <v>0</v>
      </c>
      <c r="E74" s="43">
        <f>IF(F66&gt;0, E66/F66, 0)</f>
        <v>0</v>
      </c>
      <c r="F74" s="44" t="s">
        <v>19</v>
      </c>
    </row>
    <row r="75" spans="2:6" x14ac:dyDescent="0.35">
      <c r="B75" s="41" t="s">
        <v>118</v>
      </c>
      <c r="C75" s="43">
        <f>IF(F67&gt;0, C67/F67, 0)</f>
        <v>0</v>
      </c>
      <c r="D75" s="43">
        <f>IF(F67&gt;0, D67/F67, 0)</f>
        <v>0</v>
      </c>
      <c r="E75" s="43">
        <f>IF(F67&gt;0, E67/F67, 0)</f>
        <v>0</v>
      </c>
      <c r="F75" s="44" t="s">
        <v>19</v>
      </c>
    </row>
    <row r="76" spans="2:6" x14ac:dyDescent="0.35">
      <c r="B76" s="41" t="s">
        <v>119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120</v>
      </c>
    </row>
    <row r="84" spans="2:6" x14ac:dyDescent="0.35">
      <c r="B84" s="51" t="s">
        <v>101</v>
      </c>
    </row>
    <row r="85" spans="2:6" x14ac:dyDescent="0.35">
      <c r="B85" s="39" t="s">
        <v>121</v>
      </c>
      <c r="C85" s="39" t="s">
        <v>102</v>
      </c>
      <c r="D85" s="39" t="s">
        <v>103</v>
      </c>
      <c r="E85" s="39" t="s">
        <v>104</v>
      </c>
      <c r="F85" s="39" t="s">
        <v>105</v>
      </c>
    </row>
    <row r="86" spans="2:6" x14ac:dyDescent="0.35">
      <c r="B86" s="41" t="s">
        <v>122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123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124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2</v>
      </c>
      <c r="F89" s="42">
        <f>SUM(C89:E89)</f>
        <v>2</v>
      </c>
    </row>
    <row r="91" spans="2:6" x14ac:dyDescent="0.35">
      <c r="B91" s="51" t="s">
        <v>107</v>
      </c>
    </row>
    <row r="92" spans="2:6" x14ac:dyDescent="0.35">
      <c r="B92" s="52" t="s">
        <v>121</v>
      </c>
      <c r="C92" s="52" t="s">
        <v>102</v>
      </c>
      <c r="D92" s="52" t="s">
        <v>103</v>
      </c>
      <c r="E92" s="52" t="s">
        <v>104</v>
      </c>
      <c r="F92" s="52" t="s">
        <v>19</v>
      </c>
    </row>
    <row r="93" spans="2:6" x14ac:dyDescent="0.35">
      <c r="B93" s="41" t="s">
        <v>122</v>
      </c>
      <c r="C93" s="43">
        <f>IF(F86&gt;0, C86/F86, 0)</f>
        <v>0</v>
      </c>
      <c r="D93" s="43">
        <f>IF(F86&gt;0, D86/F86, 0)</f>
        <v>0</v>
      </c>
      <c r="E93" s="43">
        <f>IF(F86&gt;0, E86/F86, 0)</f>
        <v>0</v>
      </c>
      <c r="F93" s="44" t="s">
        <v>19</v>
      </c>
    </row>
    <row r="94" spans="2:6" x14ac:dyDescent="0.35">
      <c r="B94" s="41" t="s">
        <v>123</v>
      </c>
      <c r="C94" s="43">
        <f>IF(F87&gt;0, C87/F87, 0)</f>
        <v>0</v>
      </c>
      <c r="D94" s="43">
        <f>IF(F87&gt;0, D87/F87, 0)</f>
        <v>0</v>
      </c>
      <c r="E94" s="43">
        <f>IF(F87&gt;0, E87/F87, 0)</f>
        <v>0</v>
      </c>
      <c r="F94" s="44" t="s">
        <v>19</v>
      </c>
    </row>
    <row r="95" spans="2:6" x14ac:dyDescent="0.35">
      <c r="B95" s="41" t="s">
        <v>124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125</v>
      </c>
      <c r="J101" s="37" t="s">
        <v>126</v>
      </c>
    </row>
    <row r="102" spans="2:15" x14ac:dyDescent="0.35">
      <c r="B102" s="39" t="s">
        <v>5</v>
      </c>
      <c r="C102" s="84" t="s">
        <v>127</v>
      </c>
      <c r="D102" s="84"/>
      <c r="E102" s="39" t="s">
        <v>94</v>
      </c>
      <c r="F102" s="39" t="s">
        <v>102</v>
      </c>
      <c r="G102" s="84" t="s">
        <v>128</v>
      </c>
      <c r="H102" s="84"/>
      <c r="J102" s="39" t="s">
        <v>5</v>
      </c>
      <c r="K102" s="39" t="s">
        <v>116</v>
      </c>
      <c r="L102" s="39" t="s">
        <v>117</v>
      </c>
      <c r="M102" s="39" t="s">
        <v>118</v>
      </c>
      <c r="N102" s="39" t="s">
        <v>119</v>
      </c>
      <c r="O102" s="39" t="s">
        <v>16</v>
      </c>
    </row>
    <row r="103" spans="2:15" x14ac:dyDescent="0.35">
      <c r="B103" s="45" t="s">
        <v>109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109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110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110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111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111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112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112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113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113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2</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2</v>
      </c>
    </row>
    <row r="115" spans="2:24" ht="21" x14ac:dyDescent="0.5">
      <c r="B115" s="37" t="s">
        <v>129</v>
      </c>
      <c r="P115" s="54" t="s">
        <v>130</v>
      </c>
    </row>
    <row r="117" spans="2:24" ht="60" customHeight="1" x14ac:dyDescent="0.35">
      <c r="B117" s="87" t="s">
        <v>131</v>
      </c>
      <c r="C117" s="80"/>
      <c r="D117" s="80"/>
      <c r="E117" s="80"/>
      <c r="F117" s="80"/>
      <c r="P117" s="87" t="s">
        <v>132</v>
      </c>
      <c r="Q117" s="80"/>
      <c r="R117" s="80"/>
      <c r="S117" s="80"/>
      <c r="T117" s="80"/>
      <c r="U117" s="80"/>
      <c r="V117" s="80"/>
      <c r="W117" s="80"/>
    </row>
    <row r="119" spans="2:24" ht="30" customHeight="1" x14ac:dyDescent="0.35">
      <c r="P119" s="55" t="s">
        <v>133</v>
      </c>
      <c r="Q119" s="56">
        <f>C16</f>
        <v>0</v>
      </c>
      <c r="R119" s="57"/>
      <c r="S119" s="56">
        <f>C65</f>
        <v>0</v>
      </c>
      <c r="T119" s="57"/>
      <c r="U119" s="56">
        <f>C66</f>
        <v>0</v>
      </c>
      <c r="V119" s="57"/>
      <c r="W119" s="56">
        <f>C67</f>
        <v>0</v>
      </c>
      <c r="X119" s="57"/>
    </row>
    <row r="120" spans="2:24" ht="35" customHeight="1" x14ac:dyDescent="0.35">
      <c r="P120" s="58" t="s">
        <v>134</v>
      </c>
      <c r="Q120" s="58" t="s">
        <v>135</v>
      </c>
      <c r="R120" s="58" t="s">
        <v>136</v>
      </c>
      <c r="S120" s="58" t="s">
        <v>137</v>
      </c>
      <c r="T120" s="58" t="s">
        <v>138</v>
      </c>
      <c r="U120" s="58" t="s">
        <v>139</v>
      </c>
      <c r="V120" s="58" t="s">
        <v>140</v>
      </c>
      <c r="W120" s="58" t="s">
        <v>141</v>
      </c>
      <c r="X120" s="58" t="s">
        <v>142</v>
      </c>
    </row>
    <row r="121" spans="2:24" x14ac:dyDescent="0.35">
      <c r="O121" s="59" t="s">
        <v>143</v>
      </c>
      <c r="P121" s="60" t="s">
        <v>144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145</v>
      </c>
      <c r="P156" s="54" t="s">
        <v>146</v>
      </c>
    </row>
    <row r="158" spans="2:24" ht="45" customHeight="1" x14ac:dyDescent="0.35">
      <c r="B158" s="87" t="s">
        <v>147</v>
      </c>
      <c r="C158" s="80"/>
      <c r="D158" s="80"/>
      <c r="E158" s="80"/>
      <c r="F158" s="80"/>
      <c r="P158" s="87" t="s">
        <v>148</v>
      </c>
      <c r="Q158" s="80"/>
      <c r="R158" s="80"/>
      <c r="S158" s="80"/>
      <c r="T158" s="80"/>
      <c r="U158" s="80"/>
    </row>
    <row r="159" spans="2:24" ht="35" customHeight="1" x14ac:dyDescent="0.35">
      <c r="P159" s="84" t="s">
        <v>149</v>
      </c>
      <c r="Q159" s="84"/>
      <c r="R159" s="84" t="s">
        <v>150</v>
      </c>
      <c r="S159" s="84"/>
      <c r="T159" s="84"/>
    </row>
    <row r="160" spans="2:24" ht="30" customHeight="1" x14ac:dyDescent="0.35">
      <c r="P160" s="88">
        <v>0</v>
      </c>
      <c r="Q160" s="89"/>
      <c r="R160" s="90" t="s">
        <v>151</v>
      </c>
      <c r="S160" s="91"/>
      <c r="T160" s="91"/>
    </row>
    <row r="163" spans="16:22" ht="25" customHeight="1" x14ac:dyDescent="0.35">
      <c r="P163" s="63" t="s">
        <v>134</v>
      </c>
      <c r="Q163" s="63" t="s">
        <v>152</v>
      </c>
      <c r="R163" s="63" t="s">
        <v>153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28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 si="0">IF(OR(G2="Implemented",G2="Compensated"),"Resolved",IF(OR(G2="Risk Accepted",G2="N/A"),"Excluded",IF(G2="Testing","Testing","Outstanding")))</f>
        <v>Outstanding</v>
      </c>
      <c r="M2" s="11" t="s">
        <v>19</v>
      </c>
    </row>
    <row r="3" spans="1:13" ht="60" customHeight="1" x14ac:dyDescent="0.35">
      <c r="A3" s="10" t="s">
        <v>23</v>
      </c>
      <c r="B3" s="5" t="s">
        <v>24</v>
      </c>
      <c r="C3" s="6" t="s">
        <v>15</v>
      </c>
      <c r="D3" s="7" t="s">
        <v>16</v>
      </c>
      <c r="E3" s="7" t="s">
        <v>17</v>
      </c>
      <c r="F3" s="7" t="s">
        <v>18</v>
      </c>
      <c r="G3" s="7" t="s">
        <v>19</v>
      </c>
      <c r="H3" s="8" t="s">
        <v>19</v>
      </c>
      <c r="I3" s="5" t="s">
        <v>25</v>
      </c>
      <c r="J3" s="5" t="s">
        <v>26</v>
      </c>
      <c r="K3" s="5" t="s">
        <v>27</v>
      </c>
      <c r="L3" s="7" t="str">
        <f t="shared" si="0"/>
        <v>Outstanding</v>
      </c>
      <c r="M3" s="12" t="s">
        <v>19</v>
      </c>
    </row>
    <row r="7" spans="1:13" ht="32" customHeight="1" x14ac:dyDescent="0.35">
      <c r="A7" s="78" t="s">
        <v>28</v>
      </c>
      <c r="B7" s="78"/>
      <c r="C7" s="78"/>
      <c r="D7" s="78"/>
    </row>
  </sheetData>
  <mergeCells count="1">
    <mergeCell ref="A7:D7"/>
  </mergeCells>
  <conditionalFormatting sqref="C2:C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 xr:uid="{00000000-0002-0000-0200-000000000000}">
      <formula1>"Must,Should,Could,Won't,Unassigned"</formula1>
    </dataValidation>
    <dataValidation type="list" showErrorMessage="1" errorTitle="Invalid Value" error="Please select a value from the list: Low, Medium, High, Unassessed." sqref="E2:E3" xr:uid="{00000000-0002-0000-0200-000001000000}">
      <formula1>"Low,Medium,High,Unassessed"</formula1>
    </dataValidation>
    <dataValidation type="list" showErrorMessage="1" errorTitle="Invalid Value" error="Please select a value from the list: Phase1, Phase2, Phase3, Phase4, Phase5, Pending." sqref="F2:F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 xr:uid="{00000000-0002-0000-0200-000003000000}">
      <formula1>"Implemented,Testing,Failed,Compensated,Risk Accepted,N/A"</formula1>
    </dataValidation>
  </dataValidations>
  <hyperlinks>
    <hyperlink ref="A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154</v>
      </c>
      <c r="C2" s="95" t="s">
        <v>154</v>
      </c>
      <c r="D2" s="95" t="s">
        <v>154</v>
      </c>
      <c r="E2" s="95" t="s">
        <v>154</v>
      </c>
      <c r="F2" s="95" t="s">
        <v>154</v>
      </c>
      <c r="G2" s="95" t="s">
        <v>154</v>
      </c>
      <c r="H2" s="99" t="s">
        <v>155</v>
      </c>
      <c r="I2" s="99" t="s">
        <v>155</v>
      </c>
      <c r="J2" s="99" t="s">
        <v>155</v>
      </c>
      <c r="K2" s="99" t="s">
        <v>155</v>
      </c>
      <c r="L2" s="99" t="s">
        <v>155</v>
      </c>
      <c r="M2" s="98" t="s">
        <v>156</v>
      </c>
      <c r="N2" s="98" t="s">
        <v>156</v>
      </c>
      <c r="O2" s="100" t="s">
        <v>157</v>
      </c>
      <c r="P2" s="100" t="s">
        <v>157</v>
      </c>
      <c r="Q2" s="96" t="s">
        <v>11</v>
      </c>
      <c r="R2" s="96" t="s">
        <v>11</v>
      </c>
      <c r="S2" s="96" t="s">
        <v>11</v>
      </c>
      <c r="T2" s="97" t="s">
        <v>158</v>
      </c>
    </row>
    <row r="3" spans="2:20" ht="35" customHeight="1" x14ac:dyDescent="0.35">
      <c r="B3" s="68" t="s">
        <v>159</v>
      </c>
      <c r="C3" s="68" t="s">
        <v>160</v>
      </c>
      <c r="D3" s="68" t="s">
        <v>161</v>
      </c>
      <c r="E3" s="68" t="s">
        <v>162</v>
      </c>
      <c r="F3" s="68" t="s">
        <v>163</v>
      </c>
      <c r="G3" s="68" t="s">
        <v>9</v>
      </c>
      <c r="H3" s="69" t="s">
        <v>164</v>
      </c>
      <c r="I3" s="69" t="s">
        <v>165</v>
      </c>
      <c r="J3" s="69" t="s">
        <v>166</v>
      </c>
      <c r="K3" s="69" t="s">
        <v>167</v>
      </c>
      <c r="L3" s="69" t="s">
        <v>99</v>
      </c>
      <c r="M3" s="70" t="s">
        <v>168</v>
      </c>
      <c r="N3" s="70" t="s">
        <v>169</v>
      </c>
      <c r="O3" s="71" t="s">
        <v>170</v>
      </c>
      <c r="P3" s="71" t="s">
        <v>171</v>
      </c>
      <c r="Q3" s="72" t="s">
        <v>11</v>
      </c>
      <c r="R3" s="72" t="s">
        <v>172</v>
      </c>
      <c r="S3" s="72" t="s">
        <v>173</v>
      </c>
      <c r="T3" s="73" t="s">
        <v>174</v>
      </c>
    </row>
    <row r="4" spans="2:20" ht="60" customHeight="1" x14ac:dyDescent="0.35">
      <c r="B4" s="74" t="s">
        <v>175</v>
      </c>
      <c r="C4" s="74" t="s">
        <v>176</v>
      </c>
      <c r="D4" s="74" t="s">
        <v>177</v>
      </c>
      <c r="E4" s="74" t="s">
        <v>178</v>
      </c>
      <c r="F4" s="74" t="s">
        <v>179</v>
      </c>
      <c r="G4" s="74" t="s">
        <v>180</v>
      </c>
      <c r="H4" s="74" t="s">
        <v>181</v>
      </c>
      <c r="I4" s="74" t="s">
        <v>182</v>
      </c>
      <c r="J4" s="74" t="s">
        <v>183</v>
      </c>
      <c r="K4" s="74" t="s">
        <v>184</v>
      </c>
      <c r="L4" s="74" t="s">
        <v>185</v>
      </c>
      <c r="M4" s="74" t="s">
        <v>186</v>
      </c>
      <c r="N4" s="74" t="s">
        <v>187</v>
      </c>
      <c r="O4" s="74" t="s">
        <v>188</v>
      </c>
      <c r="P4" s="74" t="s">
        <v>189</v>
      </c>
      <c r="Q4" s="74" t="s">
        <v>190</v>
      </c>
      <c r="R4" s="74" t="s">
        <v>191</v>
      </c>
      <c r="S4" s="74" t="s">
        <v>192</v>
      </c>
      <c r="T4" s="74" t="s">
        <v>193</v>
      </c>
    </row>
    <row r="5" spans="2:20" ht="60" customHeight="1" x14ac:dyDescent="0.35">
      <c r="B5" s="36" t="s">
        <v>194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195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196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197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198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199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200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201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202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203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204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205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206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207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208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209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210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211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212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213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214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215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216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217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218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219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220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221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222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223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224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225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226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227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228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229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230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231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232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233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234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235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236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237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238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239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240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241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242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243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Intune MDM Service Desktop &amp; Mobile Security Technical Implementation Guide - SHGIR</dc:title>
  <dc:subject>Generated on: 2026-06-08 13:09:19</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2026-06-08T12:09:24Z</dcterms:modified>
  <cp:category>DISA-STIG</cp:category>
  <cp:contentStatus>Draft</cp:contentStatus>
</cp:coreProperties>
</file>